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2017\Отчет 4 квартал 2017 года\"/>
    </mc:Choice>
  </mc:AlternateContent>
  <bookViews>
    <workbookView xWindow="-60" yWindow="-60" windowWidth="14385" windowHeight="11895" tabRatio="638"/>
  </bookViews>
  <sheets>
    <sheet name="1 Год финансирование" sheetId="89" r:id="rId1"/>
    <sheet name="2 Год освоение" sheetId="161" r:id="rId2"/>
    <sheet name="3 Год Ввод ОС" sheetId="163" r:id="rId3"/>
    <sheet name="4 Год постановка под напряж" sheetId="79" r:id="rId4"/>
    <sheet name="5 Год ввод мощностей" sheetId="162" r:id="rId5"/>
    <sheet name="6 Год вывод" sheetId="164" r:id="rId6"/>
    <sheet name="7 Колич показатели" sheetId="151" r:id="rId7"/>
    <sheet name="Лист6" sheetId="196" r:id="rId8"/>
  </sheets>
  <externalReferences>
    <externalReference r:id="rId9"/>
    <externalReference r:id="rId10"/>
  </externalReferences>
  <definedNames>
    <definedName name="_xlnm._FilterDatabase" localSheetId="0" hidden="1">'1 Год финансирование'!$A$21:$BJ$125</definedName>
    <definedName name="_xlnm._FilterDatabase" localSheetId="1" hidden="1">'2 Год освоение'!$A$21:$AE$125</definedName>
    <definedName name="_xlnm._FilterDatabase" localSheetId="2" hidden="1">'3 Год Ввод ОС'!$A$21:$AY$125</definedName>
    <definedName name="_xlnm._FilterDatabase" localSheetId="3" hidden="1">'4 Год постановка под напряж'!$A$19:$AO$124</definedName>
    <definedName name="_xlnm._FilterDatabase" localSheetId="4" hidden="1">'5 Год ввод мощностей'!$A$20:$AS$125</definedName>
    <definedName name="_xlnm._FilterDatabase" localSheetId="5" hidden="1">'6 Год вывод'!$A$20:$AY$124</definedName>
    <definedName name="_xlnm._FilterDatabase" localSheetId="6" hidden="1">'7 Колич показатели'!$A$26:$DD$130</definedName>
    <definedName name="_xlnm.Print_Titles" localSheetId="6">'7 Колич показатели'!$22:$26</definedName>
    <definedName name="_xlnm.Print_Area" localSheetId="0">'1 Год финансирование'!$A$1:$X$37</definedName>
    <definedName name="_xlnm.Print_Area" localSheetId="1">'2 Год освоение'!$A$1:$T$22</definedName>
    <definedName name="_xlnm.Print_Area" localSheetId="2">'3 Год Ввод ОС'!$A$1:$V$22</definedName>
    <definedName name="_xlnm.Print_Area" localSheetId="3">'4 Год постановка под напряж'!$A$1:$R$125</definedName>
    <definedName name="_xlnm.Print_Area" localSheetId="4">'5 Год ввод мощностей'!$A$1:$V$126</definedName>
    <definedName name="_xlnm.Print_Area" localSheetId="5">'6 Год вывод'!$A$1:$R$21</definedName>
    <definedName name="_xlnm.Print_Area" localSheetId="6">'7 Колич показатели'!$A$1:$CQ$130</definedName>
  </definedNames>
  <calcPr calcId="162913"/>
</workbook>
</file>

<file path=xl/calcChain.xml><?xml version="1.0" encoding="utf-8"?>
<calcChain xmlns="http://schemas.openxmlformats.org/spreadsheetml/2006/main">
  <c r="Y65" i="151" l="1"/>
  <c r="Y66" i="151"/>
  <c r="Y67" i="151"/>
  <c r="Y68" i="151"/>
  <c r="AY65" i="151" l="1"/>
  <c r="AE38" i="151"/>
  <c r="AE37" i="151"/>
  <c r="AE36" i="151"/>
  <c r="AI30" i="151"/>
  <c r="AC33" i="151"/>
  <c r="AC32" i="151" s="1"/>
  <c r="AC29" i="151" s="1"/>
  <c r="BS92" i="151"/>
  <c r="BR92" i="151"/>
  <c r="BQ92" i="151"/>
  <c r="BP92" i="151"/>
  <c r="BS89" i="151"/>
  <c r="BR89" i="151"/>
  <c r="BQ89" i="151"/>
  <c r="BP89" i="151"/>
  <c r="BS87" i="151"/>
  <c r="BR87" i="151"/>
  <c r="BQ87" i="151"/>
  <c r="BP87" i="151"/>
  <c r="BS85" i="151"/>
  <c r="BR85" i="151"/>
  <c r="BQ85" i="151"/>
  <c r="BP85" i="151"/>
  <c r="BS81" i="151"/>
  <c r="BS79" i="151" s="1"/>
  <c r="BR81" i="151"/>
  <c r="BR79" i="151" s="1"/>
  <c r="BQ81" i="151"/>
  <c r="BQ79" i="151" s="1"/>
  <c r="BP81" i="151"/>
  <c r="BP79" i="151" s="1"/>
  <c r="BS70" i="151"/>
  <c r="BR70" i="151"/>
  <c r="BQ70" i="151"/>
  <c r="BP70" i="151"/>
  <c r="BS69" i="151"/>
  <c r="BR69" i="151"/>
  <c r="BQ69" i="151"/>
  <c r="BP69" i="151"/>
  <c r="BS64" i="151"/>
  <c r="BR64" i="151"/>
  <c r="BR62" i="151" s="1"/>
  <c r="BQ64" i="151"/>
  <c r="BQ62" i="151" s="1"/>
  <c r="BP64" i="151"/>
  <c r="BP62" i="151" s="1"/>
  <c r="BS62" i="151"/>
  <c r="BS59" i="151"/>
  <c r="BR59" i="151"/>
  <c r="BQ59" i="151"/>
  <c r="BP59" i="151"/>
  <c r="BS57" i="151"/>
  <c r="BR57" i="151"/>
  <c r="BQ57" i="151"/>
  <c r="BP57" i="151"/>
  <c r="BS53" i="151"/>
  <c r="BR53" i="151"/>
  <c r="BQ53" i="151"/>
  <c r="BP53" i="151"/>
  <c r="BS51" i="151"/>
  <c r="BR51" i="151"/>
  <c r="BQ51" i="151"/>
  <c r="BP51" i="151"/>
  <c r="BS47" i="151"/>
  <c r="BR47" i="151"/>
  <c r="BQ47" i="151"/>
  <c r="BP47" i="151"/>
  <c r="BS43" i="151"/>
  <c r="BR43" i="151"/>
  <c r="BQ43" i="151"/>
  <c r="BQ42" i="151" s="1"/>
  <c r="BP43" i="151"/>
  <c r="BP42" i="151" s="1"/>
  <c r="BS39" i="151"/>
  <c r="BR39" i="151"/>
  <c r="BQ39" i="151"/>
  <c r="BP39" i="151"/>
  <c r="BS32" i="151"/>
  <c r="BR32" i="151"/>
  <c r="BQ32" i="151"/>
  <c r="BP32" i="151"/>
  <c r="BP29" i="151" s="1"/>
  <c r="BS29" i="151"/>
  <c r="BR29" i="151"/>
  <c r="BQ29" i="151"/>
  <c r="BM92" i="151"/>
  <c r="BL92" i="151"/>
  <c r="BK92" i="151"/>
  <c r="BJ92" i="151"/>
  <c r="BM89" i="151"/>
  <c r="BL89" i="151"/>
  <c r="BK89" i="151"/>
  <c r="BJ89" i="151"/>
  <c r="BM87" i="151"/>
  <c r="BL87" i="151"/>
  <c r="BL85" i="151" s="1"/>
  <c r="BK87" i="151"/>
  <c r="BK85" i="151" s="1"/>
  <c r="BJ87" i="151"/>
  <c r="BJ85" i="151" s="1"/>
  <c r="BM85" i="151"/>
  <c r="BM81" i="151"/>
  <c r="BL81" i="151"/>
  <c r="BK81" i="151"/>
  <c r="BJ81" i="151"/>
  <c r="BM79" i="151"/>
  <c r="BL79" i="151"/>
  <c r="BK79" i="151"/>
  <c r="BJ79" i="151"/>
  <c r="BM70" i="151"/>
  <c r="BL70" i="151"/>
  <c r="BK70" i="151"/>
  <c r="BK69" i="151" s="1"/>
  <c r="BJ70" i="151"/>
  <c r="BJ69" i="151" s="1"/>
  <c r="BM69" i="151"/>
  <c r="BL69" i="151"/>
  <c r="BM64" i="151"/>
  <c r="BL64" i="151"/>
  <c r="BK64" i="151"/>
  <c r="BJ64" i="151"/>
  <c r="BM62" i="151"/>
  <c r="BL62" i="151"/>
  <c r="BK62" i="151"/>
  <c r="BJ62" i="151"/>
  <c r="BM59" i="151"/>
  <c r="BL59" i="151"/>
  <c r="BK59" i="151"/>
  <c r="BJ59" i="151"/>
  <c r="BM57" i="151"/>
  <c r="BM56" i="151" s="1"/>
  <c r="BL57" i="151"/>
  <c r="BK57" i="151"/>
  <c r="BJ57" i="151"/>
  <c r="BM53" i="151"/>
  <c r="BL53" i="151"/>
  <c r="BK53" i="151"/>
  <c r="BJ53" i="151"/>
  <c r="BJ51" i="151" s="1"/>
  <c r="BM51" i="151"/>
  <c r="BL51" i="151"/>
  <c r="BK51" i="151"/>
  <c r="BM47" i="151"/>
  <c r="BL47" i="151"/>
  <c r="BK47" i="151"/>
  <c r="BJ47" i="151"/>
  <c r="BM43" i="151"/>
  <c r="BM42" i="151" s="1"/>
  <c r="BL43" i="151"/>
  <c r="BL42" i="151" s="1"/>
  <c r="BK43" i="151"/>
  <c r="BK42" i="151" s="1"/>
  <c r="BJ43" i="151"/>
  <c r="BM39" i="151"/>
  <c r="BL39" i="151"/>
  <c r="BK39" i="151"/>
  <c r="BJ39" i="151"/>
  <c r="BM32" i="151"/>
  <c r="BL32" i="151"/>
  <c r="BK32" i="151"/>
  <c r="BJ32" i="151"/>
  <c r="BM29" i="151"/>
  <c r="BL29" i="151"/>
  <c r="BK29" i="151"/>
  <c r="BJ29" i="151"/>
  <c r="BG92" i="151"/>
  <c r="BF92" i="151"/>
  <c r="BE92" i="151"/>
  <c r="BD92" i="151"/>
  <c r="BC92" i="151"/>
  <c r="BB92" i="151"/>
  <c r="BA92" i="151"/>
  <c r="AZ92" i="151"/>
  <c r="BG89" i="151"/>
  <c r="BF89" i="151"/>
  <c r="BE89" i="151"/>
  <c r="BD89" i="151"/>
  <c r="BC89" i="151"/>
  <c r="BB89" i="151"/>
  <c r="BA89" i="151"/>
  <c r="AZ89" i="151"/>
  <c r="BG87" i="151"/>
  <c r="BF87" i="151"/>
  <c r="BE87" i="151"/>
  <c r="BD87" i="151"/>
  <c r="BC87" i="151"/>
  <c r="BB87" i="151"/>
  <c r="BA87" i="151"/>
  <c r="AZ87" i="151"/>
  <c r="BG85" i="151"/>
  <c r="BF85" i="151"/>
  <c r="BE85" i="151"/>
  <c r="BD85" i="151"/>
  <c r="BC85" i="151"/>
  <c r="BB85" i="151"/>
  <c r="BA85" i="151"/>
  <c r="AZ85" i="151"/>
  <c r="BG81" i="151"/>
  <c r="BF81" i="151"/>
  <c r="BE81" i="151"/>
  <c r="BD81" i="151"/>
  <c r="BC81" i="151"/>
  <c r="BB81" i="151"/>
  <c r="BA81" i="151"/>
  <c r="AZ81" i="151"/>
  <c r="BG79" i="151"/>
  <c r="BF79" i="151"/>
  <c r="BE79" i="151"/>
  <c r="BD79" i="151"/>
  <c r="BC79" i="151"/>
  <c r="BB79" i="151"/>
  <c r="BA79" i="151"/>
  <c r="AZ79" i="151"/>
  <c r="BG70" i="151"/>
  <c r="BF70" i="151"/>
  <c r="BE70" i="151"/>
  <c r="BD70" i="151"/>
  <c r="BC70" i="151"/>
  <c r="BB70" i="151"/>
  <c r="BA70" i="151"/>
  <c r="AZ70" i="151"/>
  <c r="BG69" i="151"/>
  <c r="BF69" i="151"/>
  <c r="BE69" i="151"/>
  <c r="BD69" i="151"/>
  <c r="BC69" i="151"/>
  <c r="BB69" i="151"/>
  <c r="BA69" i="151"/>
  <c r="AZ69" i="151"/>
  <c r="BG64" i="151"/>
  <c r="BF64" i="151"/>
  <c r="BE64" i="151"/>
  <c r="BD64" i="151"/>
  <c r="BC64" i="151"/>
  <c r="BB64" i="151"/>
  <c r="BA64" i="151"/>
  <c r="AZ64" i="151"/>
  <c r="BG62" i="151"/>
  <c r="BF62" i="151"/>
  <c r="BE62" i="151"/>
  <c r="BD62" i="151"/>
  <c r="BC62" i="151"/>
  <c r="BB62" i="151"/>
  <c r="BA62" i="151"/>
  <c r="AZ62" i="151"/>
  <c r="BG59" i="151"/>
  <c r="BF59" i="151"/>
  <c r="BE59" i="151"/>
  <c r="BD59" i="151"/>
  <c r="BC59" i="151"/>
  <c r="BB59" i="151"/>
  <c r="BA59" i="151"/>
  <c r="AZ59" i="151"/>
  <c r="AZ57" i="151" s="1"/>
  <c r="AZ56" i="151" s="1"/>
  <c r="BG57" i="151"/>
  <c r="BG56" i="151" s="1"/>
  <c r="BF57" i="151"/>
  <c r="BF56" i="151" s="1"/>
  <c r="BE57" i="151"/>
  <c r="BE56" i="151" s="1"/>
  <c r="BD57" i="151"/>
  <c r="BD56" i="151" s="1"/>
  <c r="BC57" i="151"/>
  <c r="BC56" i="151" s="1"/>
  <c r="BB57" i="151"/>
  <c r="BB56" i="151" s="1"/>
  <c r="BA57" i="151"/>
  <c r="BA56" i="151" s="1"/>
  <c r="BG53" i="151"/>
  <c r="BF53" i="151"/>
  <c r="BE53" i="151"/>
  <c r="BD53" i="151"/>
  <c r="BD51" i="151" s="1"/>
  <c r="BC53" i="151"/>
  <c r="BC51" i="151" s="1"/>
  <c r="BB53" i="151"/>
  <c r="BB51" i="151" s="1"/>
  <c r="BA53" i="151"/>
  <c r="BA51" i="151" s="1"/>
  <c r="AZ53" i="151"/>
  <c r="BG51" i="151"/>
  <c r="BF51" i="151"/>
  <c r="BE51" i="151"/>
  <c r="AZ51" i="151"/>
  <c r="BG47" i="151"/>
  <c r="BF47" i="151"/>
  <c r="BE47" i="151"/>
  <c r="BD47" i="151"/>
  <c r="BC47" i="151"/>
  <c r="BB47" i="151"/>
  <c r="BA47" i="151"/>
  <c r="AZ47" i="151"/>
  <c r="BG43" i="151"/>
  <c r="BG42" i="151" s="1"/>
  <c r="BF43" i="151"/>
  <c r="BF42" i="151" s="1"/>
  <c r="BE43" i="151"/>
  <c r="BE42" i="151" s="1"/>
  <c r="BD43" i="151"/>
  <c r="BD42" i="151" s="1"/>
  <c r="BC43" i="151"/>
  <c r="BC42" i="151" s="1"/>
  <c r="BB43" i="151"/>
  <c r="BB42" i="151" s="1"/>
  <c r="BA43" i="151"/>
  <c r="BA42" i="151" s="1"/>
  <c r="AZ43" i="151"/>
  <c r="BG39" i="151"/>
  <c r="BF39" i="151"/>
  <c r="BE39" i="151"/>
  <c r="BD39" i="151"/>
  <c r="BC39" i="151"/>
  <c r="BB39" i="151"/>
  <c r="BA39" i="151"/>
  <c r="AZ39" i="151"/>
  <c r="BG32" i="151"/>
  <c r="BF32" i="151"/>
  <c r="BE32" i="151"/>
  <c r="BD32" i="151"/>
  <c r="BC32" i="151"/>
  <c r="BB32" i="151"/>
  <c r="BA32" i="151"/>
  <c r="AZ32" i="151"/>
  <c r="BG29" i="151"/>
  <c r="BF29" i="151"/>
  <c r="BE29" i="151"/>
  <c r="BD29" i="151"/>
  <c r="BC29" i="151"/>
  <c r="BB29" i="151"/>
  <c r="BA29" i="151"/>
  <c r="AZ29" i="151"/>
  <c r="AW92" i="151"/>
  <c r="AV92" i="151"/>
  <c r="AU92" i="151"/>
  <c r="AT92" i="151"/>
  <c r="AW89" i="151"/>
  <c r="AV89" i="151"/>
  <c r="AU89" i="151"/>
  <c r="AT89" i="151"/>
  <c r="AW87" i="151"/>
  <c r="AV87" i="151"/>
  <c r="AU87" i="151"/>
  <c r="AT87" i="151"/>
  <c r="AW85" i="151"/>
  <c r="AV85" i="151"/>
  <c r="AU85" i="151"/>
  <c r="AT85" i="151"/>
  <c r="AW81" i="151"/>
  <c r="AW79" i="151" s="1"/>
  <c r="AV81" i="151"/>
  <c r="AV79" i="151" s="1"/>
  <c r="AU81" i="151"/>
  <c r="AU79" i="151" s="1"/>
  <c r="AT81" i="151"/>
  <c r="AT79" i="151" s="1"/>
  <c r="AW70" i="151"/>
  <c r="AV70" i="151"/>
  <c r="AU70" i="151"/>
  <c r="AT70" i="151"/>
  <c r="AW69" i="151"/>
  <c r="AV69" i="151"/>
  <c r="AU69" i="151"/>
  <c r="AT69" i="151"/>
  <c r="AW64" i="151"/>
  <c r="AV64" i="151"/>
  <c r="AU64" i="151"/>
  <c r="AT64" i="151"/>
  <c r="AT62" i="151" s="1"/>
  <c r="AW62" i="151"/>
  <c r="AV62" i="151"/>
  <c r="AU62" i="151"/>
  <c r="AW59" i="151"/>
  <c r="AW57" i="151" s="1"/>
  <c r="AV59" i="151"/>
  <c r="AV57" i="151" s="1"/>
  <c r="AU59" i="151"/>
  <c r="AU57" i="151" s="1"/>
  <c r="AT59" i="151"/>
  <c r="AT57" i="151" s="1"/>
  <c r="AW53" i="151"/>
  <c r="AV53" i="151"/>
  <c r="AV51" i="151" s="1"/>
  <c r="AU53" i="151"/>
  <c r="AU51" i="151" s="1"/>
  <c r="AT53" i="151"/>
  <c r="AT51" i="151" s="1"/>
  <c r="AW51" i="151"/>
  <c r="AW47" i="151"/>
  <c r="AV47" i="151"/>
  <c r="AU47" i="151"/>
  <c r="AT47" i="151"/>
  <c r="AW43" i="151"/>
  <c r="AW42" i="151" s="1"/>
  <c r="AV43" i="151"/>
  <c r="AU43" i="151"/>
  <c r="AU42" i="151" s="1"/>
  <c r="AT43" i="151"/>
  <c r="AT42" i="151" s="1"/>
  <c r="AW39" i="151"/>
  <c r="AV39" i="151"/>
  <c r="AU39" i="151"/>
  <c r="AT39" i="151"/>
  <c r="AW32" i="151"/>
  <c r="AV32" i="151"/>
  <c r="AV29" i="151" s="1"/>
  <c r="AU32" i="151"/>
  <c r="AU29" i="151" s="1"/>
  <c r="AT32" i="151"/>
  <c r="AT29" i="151" s="1"/>
  <c r="AW29" i="151"/>
  <c r="AI92" i="151"/>
  <c r="AH92" i="151"/>
  <c r="AG92" i="151"/>
  <c r="AF92" i="151"/>
  <c r="AE92" i="151"/>
  <c r="AD92" i="151"/>
  <c r="AC92" i="151"/>
  <c r="AB92" i="151"/>
  <c r="AI89" i="151"/>
  <c r="AH89" i="151"/>
  <c r="AG89" i="151"/>
  <c r="AF89" i="151"/>
  <c r="AE89" i="151"/>
  <c r="AD89" i="151"/>
  <c r="AC89" i="151"/>
  <c r="AB89" i="151"/>
  <c r="AI87" i="151"/>
  <c r="AH87" i="151"/>
  <c r="AG87" i="151"/>
  <c r="AF87" i="151"/>
  <c r="AF85" i="151" s="1"/>
  <c r="AE87" i="151"/>
  <c r="AE85" i="151" s="1"/>
  <c r="AD87" i="151"/>
  <c r="AD85" i="151" s="1"/>
  <c r="AC87" i="151"/>
  <c r="AC85" i="151" s="1"/>
  <c r="AB87" i="151"/>
  <c r="AI85" i="151"/>
  <c r="AH85" i="151"/>
  <c r="AG85" i="151"/>
  <c r="AB85" i="151"/>
  <c r="AI81" i="151"/>
  <c r="AH81" i="151"/>
  <c r="AG81" i="151"/>
  <c r="AF81" i="151"/>
  <c r="AE81" i="151"/>
  <c r="AD81" i="151"/>
  <c r="AC81" i="151"/>
  <c r="AB81" i="151"/>
  <c r="AI79" i="151"/>
  <c r="AH79" i="151"/>
  <c r="AG79" i="151"/>
  <c r="AF79" i="151"/>
  <c r="AE79" i="151"/>
  <c r="AD79" i="151"/>
  <c r="AC79" i="151"/>
  <c r="AB79" i="151"/>
  <c r="AI70" i="151"/>
  <c r="AH70" i="151"/>
  <c r="AG70" i="151"/>
  <c r="AF70" i="151"/>
  <c r="AE70" i="151"/>
  <c r="AD70" i="151"/>
  <c r="AC70" i="151"/>
  <c r="AB70" i="151"/>
  <c r="AI69" i="151"/>
  <c r="AH69" i="151"/>
  <c r="AG69" i="151"/>
  <c r="AF69" i="151"/>
  <c r="AE69" i="151"/>
  <c r="AD69" i="151"/>
  <c r="AC69" i="151"/>
  <c r="AB69" i="151"/>
  <c r="AI64" i="151"/>
  <c r="AH64" i="151"/>
  <c r="AG64" i="151"/>
  <c r="AF64" i="151"/>
  <c r="AE64" i="151"/>
  <c r="AD64" i="151"/>
  <c r="AC64" i="151"/>
  <c r="AB64" i="151"/>
  <c r="AI62" i="151"/>
  <c r="AH62" i="151"/>
  <c r="AG62" i="151"/>
  <c r="AF62" i="151"/>
  <c r="AE62" i="151"/>
  <c r="AD62" i="151"/>
  <c r="AC62" i="151"/>
  <c r="AB62" i="151"/>
  <c r="AI59" i="151"/>
  <c r="AH59" i="151"/>
  <c r="AG59" i="151"/>
  <c r="AF59" i="151"/>
  <c r="AE59" i="151"/>
  <c r="AD59" i="151"/>
  <c r="AC59" i="151"/>
  <c r="AB59" i="151"/>
  <c r="AI57" i="151"/>
  <c r="AI56" i="151" s="1"/>
  <c r="AH57" i="151"/>
  <c r="AH56" i="151" s="1"/>
  <c r="AG57" i="151"/>
  <c r="AG56" i="151" s="1"/>
  <c r="AF57" i="151"/>
  <c r="AF56" i="151" s="1"/>
  <c r="AE57" i="151"/>
  <c r="AE56" i="151" s="1"/>
  <c r="AD57" i="151"/>
  <c r="AD56" i="151" s="1"/>
  <c r="AC57" i="151"/>
  <c r="AC56" i="151" s="1"/>
  <c r="AB57" i="151"/>
  <c r="AB56" i="151" s="1"/>
  <c r="AI53" i="151"/>
  <c r="AH53" i="151"/>
  <c r="AG53" i="151"/>
  <c r="AF53" i="151"/>
  <c r="AE53" i="151"/>
  <c r="AD53" i="151"/>
  <c r="AC53" i="151"/>
  <c r="AB53" i="151"/>
  <c r="AI51" i="151"/>
  <c r="AH51" i="151"/>
  <c r="AG51" i="151"/>
  <c r="AF51" i="151"/>
  <c r="AE51" i="151"/>
  <c r="AD51" i="151"/>
  <c r="AC51" i="151"/>
  <c r="AB51" i="151"/>
  <c r="AI47" i="151"/>
  <c r="AH47" i="151"/>
  <c r="AG47" i="151"/>
  <c r="AF47" i="151"/>
  <c r="AE47" i="151"/>
  <c r="AD47" i="151"/>
  <c r="AC47" i="151"/>
  <c r="AB47" i="151"/>
  <c r="AI43" i="151"/>
  <c r="AH43" i="151"/>
  <c r="AH42" i="151" s="1"/>
  <c r="AG43" i="151"/>
  <c r="AG42" i="151" s="1"/>
  <c r="AF43" i="151"/>
  <c r="AF42" i="151" s="1"/>
  <c r="AE43" i="151"/>
  <c r="AE42" i="151" s="1"/>
  <c r="AD43" i="151"/>
  <c r="AD42" i="151" s="1"/>
  <c r="AC43" i="151"/>
  <c r="AC42" i="151" s="1"/>
  <c r="AB43" i="151"/>
  <c r="AB42" i="151" s="1"/>
  <c r="AI42" i="151"/>
  <c r="AI39" i="151"/>
  <c r="AH39" i="151"/>
  <c r="AG39" i="151"/>
  <c r="AF39" i="151"/>
  <c r="AE39" i="151"/>
  <c r="AD39" i="151"/>
  <c r="AC39" i="151"/>
  <c r="AB39" i="151"/>
  <c r="AI32" i="151"/>
  <c r="AH32" i="151"/>
  <c r="AH29" i="151" s="1"/>
  <c r="AG32" i="151"/>
  <c r="AG29" i="151" s="1"/>
  <c r="AF32" i="151"/>
  <c r="AF29" i="151" s="1"/>
  <c r="AD32" i="151"/>
  <c r="AD29" i="151" s="1"/>
  <c r="AB32" i="151"/>
  <c r="AB29" i="151" s="1"/>
  <c r="O92" i="151"/>
  <c r="N92" i="151"/>
  <c r="M92" i="151"/>
  <c r="L92" i="151"/>
  <c r="O89" i="151"/>
  <c r="N89" i="151"/>
  <c r="M89" i="151"/>
  <c r="L89" i="151"/>
  <c r="O87" i="151"/>
  <c r="O85" i="151" s="1"/>
  <c r="N87" i="151"/>
  <c r="N85" i="151" s="1"/>
  <c r="M87" i="151"/>
  <c r="M85" i="151" s="1"/>
  <c r="L87" i="151"/>
  <c r="L85" i="151" s="1"/>
  <c r="O81" i="151"/>
  <c r="N81" i="151"/>
  <c r="M81" i="151"/>
  <c r="L81" i="151"/>
  <c r="L79" i="151" s="1"/>
  <c r="O79" i="151"/>
  <c r="N79" i="151"/>
  <c r="M79" i="151"/>
  <c r="O70" i="151"/>
  <c r="O69" i="151" s="1"/>
  <c r="N70" i="151"/>
  <c r="N69" i="151" s="1"/>
  <c r="M70" i="151"/>
  <c r="M69" i="151" s="1"/>
  <c r="L70" i="151"/>
  <c r="L69" i="151" s="1"/>
  <c r="O64" i="151"/>
  <c r="O62" i="151" s="1"/>
  <c r="N64" i="151"/>
  <c r="N62" i="151" s="1"/>
  <c r="M64" i="151"/>
  <c r="M62" i="151" s="1"/>
  <c r="L64" i="151"/>
  <c r="L62" i="151" s="1"/>
  <c r="O59" i="151"/>
  <c r="N59" i="151"/>
  <c r="M59" i="151"/>
  <c r="M57" i="151" s="1"/>
  <c r="L59" i="151"/>
  <c r="L57" i="151" s="1"/>
  <c r="O57" i="151"/>
  <c r="N57" i="151"/>
  <c r="O53" i="151"/>
  <c r="N53" i="151"/>
  <c r="M53" i="151"/>
  <c r="L53" i="151"/>
  <c r="O51" i="151"/>
  <c r="N51" i="151"/>
  <c r="M51" i="151"/>
  <c r="L51" i="151"/>
  <c r="O47" i="151"/>
  <c r="N47" i="151"/>
  <c r="M47" i="151"/>
  <c r="L47" i="151"/>
  <c r="O43" i="151"/>
  <c r="N43" i="151"/>
  <c r="M43" i="151"/>
  <c r="M42" i="151" s="1"/>
  <c r="L43" i="151"/>
  <c r="L42" i="151" s="1"/>
  <c r="O39" i="151"/>
  <c r="N39" i="151"/>
  <c r="M39" i="151"/>
  <c r="L39" i="151"/>
  <c r="O32" i="151"/>
  <c r="N32" i="151"/>
  <c r="M32" i="151"/>
  <c r="L32" i="151"/>
  <c r="L29" i="151" s="1"/>
  <c r="L28" i="151" s="1"/>
  <c r="O29" i="151"/>
  <c r="N29" i="151"/>
  <c r="M29" i="151"/>
  <c r="I92" i="151"/>
  <c r="H92" i="151"/>
  <c r="G92" i="151"/>
  <c r="F92" i="151"/>
  <c r="I89" i="151"/>
  <c r="H89" i="151"/>
  <c r="G89" i="151"/>
  <c r="F89" i="151"/>
  <c r="I87" i="151"/>
  <c r="I85" i="151" s="1"/>
  <c r="H87" i="151"/>
  <c r="H85" i="151" s="1"/>
  <c r="G87" i="151"/>
  <c r="G85" i="151" s="1"/>
  <c r="F87" i="151"/>
  <c r="F85" i="151" s="1"/>
  <c r="I81" i="151"/>
  <c r="H81" i="151"/>
  <c r="H79" i="151" s="1"/>
  <c r="G81" i="151"/>
  <c r="G79" i="151" s="1"/>
  <c r="F81" i="151"/>
  <c r="F79" i="151" s="1"/>
  <c r="I79" i="151"/>
  <c r="I70" i="151"/>
  <c r="H70" i="151"/>
  <c r="G70" i="151"/>
  <c r="F70" i="151"/>
  <c r="I69" i="151"/>
  <c r="H69" i="151"/>
  <c r="G69" i="151"/>
  <c r="F69" i="151"/>
  <c r="I64" i="151"/>
  <c r="H64" i="151"/>
  <c r="G64" i="151"/>
  <c r="F64" i="151"/>
  <c r="F62" i="151" s="1"/>
  <c r="I62" i="151"/>
  <c r="H62" i="151"/>
  <c r="G62" i="151"/>
  <c r="I59" i="151"/>
  <c r="H59" i="151"/>
  <c r="G59" i="151"/>
  <c r="F59" i="151"/>
  <c r="I57" i="151"/>
  <c r="H57" i="151"/>
  <c r="G57" i="151"/>
  <c r="F57" i="151"/>
  <c r="I53" i="151"/>
  <c r="I51" i="151" s="1"/>
  <c r="H53" i="151"/>
  <c r="H51" i="151" s="1"/>
  <c r="G53" i="151"/>
  <c r="G51" i="151" s="1"/>
  <c r="F53" i="151"/>
  <c r="F51" i="151" s="1"/>
  <c r="I47" i="151"/>
  <c r="H47" i="151"/>
  <c r="G47" i="151"/>
  <c r="F47" i="151"/>
  <c r="I43" i="151"/>
  <c r="H43" i="151"/>
  <c r="G43" i="151"/>
  <c r="F43" i="151"/>
  <c r="I39" i="151"/>
  <c r="H39" i="151"/>
  <c r="G39" i="151"/>
  <c r="F39" i="151"/>
  <c r="I32" i="151"/>
  <c r="I29" i="151" s="1"/>
  <c r="H32" i="151"/>
  <c r="H29" i="151" s="1"/>
  <c r="G32" i="151"/>
  <c r="G29" i="151" s="1"/>
  <c r="F32" i="151"/>
  <c r="F29" i="151" s="1"/>
  <c r="R92" i="151"/>
  <c r="S92" i="151"/>
  <c r="T92" i="151"/>
  <c r="U92" i="151"/>
  <c r="V92" i="151"/>
  <c r="W92" i="151"/>
  <c r="X92" i="151"/>
  <c r="Y92" i="151"/>
  <c r="Z92" i="151"/>
  <c r="AA92" i="151"/>
  <c r="AA89" i="151"/>
  <c r="Z89" i="151"/>
  <c r="Y89" i="151"/>
  <c r="X89" i="151"/>
  <c r="W89" i="151"/>
  <c r="V89" i="151"/>
  <c r="U89" i="151"/>
  <c r="T89" i="151"/>
  <c r="S89" i="151"/>
  <c r="R89" i="151"/>
  <c r="AA87" i="151"/>
  <c r="AA85" i="151" s="1"/>
  <c r="Z87" i="151"/>
  <c r="Z85" i="151" s="1"/>
  <c r="Y87" i="151"/>
  <c r="Y85" i="151" s="1"/>
  <c r="X87" i="151"/>
  <c r="X85" i="151" s="1"/>
  <c r="W87" i="151"/>
  <c r="W85" i="151" s="1"/>
  <c r="V87" i="151"/>
  <c r="V85" i="151" s="1"/>
  <c r="U87" i="151"/>
  <c r="U85" i="151" s="1"/>
  <c r="T87" i="151"/>
  <c r="T85" i="151" s="1"/>
  <c r="S87" i="151"/>
  <c r="S85" i="151" s="1"/>
  <c r="R87" i="151"/>
  <c r="R85" i="151" s="1"/>
  <c r="AA81" i="151"/>
  <c r="AA79" i="151" s="1"/>
  <c r="Z81" i="151"/>
  <c r="Z79" i="151" s="1"/>
  <c r="Y81" i="151"/>
  <c r="Y79" i="151" s="1"/>
  <c r="X81" i="151"/>
  <c r="X79" i="151" s="1"/>
  <c r="W81" i="151"/>
  <c r="W79" i="151" s="1"/>
  <c r="V81" i="151"/>
  <c r="V79" i="151" s="1"/>
  <c r="U81" i="151"/>
  <c r="U79" i="151" s="1"/>
  <c r="T81" i="151"/>
  <c r="T79" i="151" s="1"/>
  <c r="S81" i="151"/>
  <c r="S79" i="151" s="1"/>
  <c r="R81" i="151"/>
  <c r="R79" i="151" s="1"/>
  <c r="Y70" i="151"/>
  <c r="X70" i="151"/>
  <c r="W70" i="151"/>
  <c r="V70" i="151"/>
  <c r="U70" i="151"/>
  <c r="T70" i="151"/>
  <c r="S70" i="151"/>
  <c r="R70" i="151"/>
  <c r="Y69" i="151"/>
  <c r="X69" i="151"/>
  <c r="W69" i="151"/>
  <c r="V69" i="151"/>
  <c r="U69" i="151"/>
  <c r="T69" i="151"/>
  <c r="S69" i="151"/>
  <c r="R69" i="151"/>
  <c r="X64" i="151"/>
  <c r="X62" i="151" s="1"/>
  <c r="W64" i="151"/>
  <c r="W62" i="151" s="1"/>
  <c r="V64" i="151"/>
  <c r="V62" i="151" s="1"/>
  <c r="U64" i="151"/>
  <c r="U62" i="151" s="1"/>
  <c r="T64" i="151"/>
  <c r="T62" i="151" s="1"/>
  <c r="S64" i="151"/>
  <c r="S62" i="151" s="1"/>
  <c r="R64" i="151"/>
  <c r="R62" i="151" s="1"/>
  <c r="Y59" i="151"/>
  <c r="X59" i="151"/>
  <c r="X57" i="151" s="1"/>
  <c r="W59" i="151"/>
  <c r="W57" i="151" s="1"/>
  <c r="V59" i="151"/>
  <c r="V57" i="151" s="1"/>
  <c r="U59" i="151"/>
  <c r="U57" i="151" s="1"/>
  <c r="T59" i="151"/>
  <c r="T57" i="151" s="1"/>
  <c r="S59" i="151"/>
  <c r="S57" i="151" s="1"/>
  <c r="R59" i="151"/>
  <c r="R57" i="151" s="1"/>
  <c r="Y57" i="151"/>
  <c r="Y53" i="151"/>
  <c r="X53" i="151"/>
  <c r="W53" i="151"/>
  <c r="V53" i="151"/>
  <c r="U53" i="151"/>
  <c r="T53" i="151"/>
  <c r="S53" i="151"/>
  <c r="S51" i="151" s="1"/>
  <c r="R53" i="151"/>
  <c r="R51" i="151" s="1"/>
  <c r="Y51" i="151"/>
  <c r="X51" i="151"/>
  <c r="W51" i="151"/>
  <c r="V51" i="151"/>
  <c r="U51" i="151"/>
  <c r="T51" i="151"/>
  <c r="Y47" i="151"/>
  <c r="X47" i="151"/>
  <c r="W47" i="151"/>
  <c r="V47" i="151"/>
  <c r="U47" i="151"/>
  <c r="T47" i="151"/>
  <c r="S47" i="151"/>
  <c r="R47" i="151"/>
  <c r="Y43" i="151"/>
  <c r="Y42" i="151" s="1"/>
  <c r="X43" i="151"/>
  <c r="X42" i="151" s="1"/>
  <c r="W43" i="151"/>
  <c r="W42" i="151" s="1"/>
  <c r="V43" i="151"/>
  <c r="V42" i="151" s="1"/>
  <c r="U43" i="151"/>
  <c r="U42" i="151" s="1"/>
  <c r="T43" i="151"/>
  <c r="T42" i="151" s="1"/>
  <c r="S43" i="151"/>
  <c r="R43" i="151"/>
  <c r="R42" i="151" s="1"/>
  <c r="Y39" i="151"/>
  <c r="X39" i="151"/>
  <c r="W39" i="151"/>
  <c r="V39" i="151"/>
  <c r="U39" i="151"/>
  <c r="T39" i="151"/>
  <c r="S39" i="151"/>
  <c r="R39" i="151"/>
  <c r="R32" i="151"/>
  <c r="S32" i="151"/>
  <c r="T32" i="151"/>
  <c r="U32" i="151"/>
  <c r="V32" i="151"/>
  <c r="W32" i="151"/>
  <c r="X32" i="151"/>
  <c r="Y32" i="151"/>
  <c r="R29" i="151"/>
  <c r="S29" i="151"/>
  <c r="T29" i="151"/>
  <c r="U29" i="151"/>
  <c r="V29" i="151"/>
  <c r="W29" i="151"/>
  <c r="X29" i="151"/>
  <c r="Y29" i="151"/>
  <c r="AY68" i="151"/>
  <c r="AY67" i="151"/>
  <c r="AY66" i="151"/>
  <c r="AE32" i="151" l="1"/>
  <c r="AE29" i="151" s="1"/>
  <c r="AE28" i="151" s="1"/>
  <c r="AE27" i="151" s="1"/>
  <c r="BL56" i="151"/>
  <c r="BK56" i="151"/>
  <c r="AI29" i="151"/>
  <c r="AI28" i="151" s="1"/>
  <c r="AI27" i="151" s="1"/>
  <c r="Y64" i="151"/>
  <c r="Y62" i="151" s="1"/>
  <c r="Y56" i="151" s="1"/>
  <c r="BR42" i="151"/>
  <c r="BR28" i="151" s="1"/>
  <c r="O42" i="151"/>
  <c r="O28" i="151" s="1"/>
  <c r="BK28" i="151"/>
  <c r="F56" i="151"/>
  <c r="BS42" i="151"/>
  <c r="BS28" i="151" s="1"/>
  <c r="M28" i="151"/>
  <c r="G42" i="151"/>
  <c r="AZ42" i="151"/>
  <c r="AZ28" i="151" s="1"/>
  <c r="AZ27" i="151" s="1"/>
  <c r="BJ56" i="151"/>
  <c r="I42" i="151"/>
  <c r="I28" i="151" s="1"/>
  <c r="H42" i="151"/>
  <c r="G56" i="151"/>
  <c r="N42" i="151"/>
  <c r="N28" i="151" s="1"/>
  <c r="BJ42" i="151"/>
  <c r="BJ28" i="151" s="1"/>
  <c r="H56" i="151"/>
  <c r="AB28" i="151"/>
  <c r="AB27" i="151" s="1"/>
  <c r="F42" i="151"/>
  <c r="F28" i="151" s="1"/>
  <c r="X56" i="151"/>
  <c r="AW56" i="151"/>
  <c r="AF28" i="151"/>
  <c r="AF27" i="151" s="1"/>
  <c r="AC28" i="151"/>
  <c r="AC27" i="151" s="1"/>
  <c r="AG28" i="151"/>
  <c r="AG27" i="151" s="1"/>
  <c r="BD28" i="151"/>
  <c r="BD27" i="151" s="1"/>
  <c r="BB28" i="151"/>
  <c r="BB27" i="151" s="1"/>
  <c r="I56" i="151"/>
  <c r="AD28" i="151"/>
  <c r="AD27" i="151" s="1"/>
  <c r="AV42" i="151"/>
  <c r="AV28" i="151" s="1"/>
  <c r="BP56" i="151"/>
  <c r="AH28" i="151"/>
  <c r="AH27" i="151" s="1"/>
  <c r="BQ56" i="151"/>
  <c r="BG28" i="151"/>
  <c r="BG27" i="151" s="1"/>
  <c r="BR56" i="151"/>
  <c r="T28" i="151"/>
  <c r="BS56" i="151"/>
  <c r="X28" i="151"/>
  <c r="AV56" i="151"/>
  <c r="BC28" i="151"/>
  <c r="BC27" i="151" s="1"/>
  <c r="BA28" i="151"/>
  <c r="BA27" i="151" s="1"/>
  <c r="BE28" i="151"/>
  <c r="BE27" i="151" s="1"/>
  <c r="Y28" i="151"/>
  <c r="S42" i="151"/>
  <c r="S28" i="151" s="1"/>
  <c r="AT56" i="151"/>
  <c r="L56" i="151"/>
  <c r="L27" i="151" s="1"/>
  <c r="BP28" i="151"/>
  <c r="U28" i="151"/>
  <c r="W56" i="151"/>
  <c r="BM28" i="151"/>
  <c r="BM27" i="151" s="1"/>
  <c r="M56" i="151"/>
  <c r="AU28" i="151"/>
  <c r="AU56" i="151"/>
  <c r="BQ28" i="151"/>
  <c r="N56" i="151"/>
  <c r="G28" i="151"/>
  <c r="H28" i="151"/>
  <c r="H27" i="151" s="1"/>
  <c r="O56" i="151"/>
  <c r="AW28" i="151"/>
  <c r="BF28" i="151"/>
  <c r="BF27" i="151" s="1"/>
  <c r="BL28" i="151"/>
  <c r="V56" i="151"/>
  <c r="T56" i="151"/>
  <c r="AT28" i="151"/>
  <c r="R56" i="151"/>
  <c r="U56" i="151"/>
  <c r="S56" i="151"/>
  <c r="W28" i="151"/>
  <c r="V28" i="151"/>
  <c r="R28" i="151"/>
  <c r="CO115" i="151"/>
  <c r="CQ130" i="151"/>
  <c r="CO129" i="151"/>
  <c r="CO128" i="151"/>
  <c r="CO125" i="151"/>
  <c r="CO121" i="151"/>
  <c r="CO120" i="151"/>
  <c r="CO119" i="151"/>
  <c r="CO118" i="151"/>
  <c r="CO117" i="151"/>
  <c r="CO105" i="151"/>
  <c r="CO103" i="151"/>
  <c r="CO101" i="151"/>
  <c r="CO100" i="151"/>
  <c r="CO99" i="151"/>
  <c r="CO98" i="151"/>
  <c r="CO96" i="151"/>
  <c r="CO95" i="151"/>
  <c r="CO94" i="151"/>
  <c r="CI61" i="151"/>
  <c r="CI60" i="151"/>
  <c r="CS40" i="151"/>
  <c r="CS41" i="151"/>
  <c r="CS44" i="151"/>
  <c r="CS45" i="151"/>
  <c r="CS46" i="151"/>
  <c r="CS48" i="151"/>
  <c r="CS49" i="151"/>
  <c r="CS50" i="151"/>
  <c r="CS52" i="151"/>
  <c r="CS58" i="151"/>
  <c r="CS63" i="151"/>
  <c r="CS72" i="151"/>
  <c r="CS73" i="151"/>
  <c r="CS74" i="151"/>
  <c r="CS75" i="151"/>
  <c r="CS76" i="151"/>
  <c r="CS77" i="151"/>
  <c r="CS78" i="151"/>
  <c r="CS80" i="151"/>
  <c r="CS86" i="151"/>
  <c r="CS91" i="151"/>
  <c r="CR28" i="151"/>
  <c r="CR29" i="151"/>
  <c r="CR30" i="151"/>
  <c r="CR31" i="151"/>
  <c r="CR32" i="151"/>
  <c r="CR33" i="151"/>
  <c r="CR34" i="151"/>
  <c r="CR35" i="151"/>
  <c r="CR36" i="151"/>
  <c r="CR37" i="151"/>
  <c r="CR38" i="151"/>
  <c r="CR39" i="151"/>
  <c r="CR40" i="151"/>
  <c r="CR41" i="151"/>
  <c r="CR42" i="151"/>
  <c r="CR43" i="151"/>
  <c r="CR44" i="151"/>
  <c r="CR45" i="151"/>
  <c r="CR46" i="151"/>
  <c r="CR47" i="151"/>
  <c r="CR48" i="151"/>
  <c r="CR49" i="151"/>
  <c r="CR50" i="151"/>
  <c r="CR51" i="151"/>
  <c r="CR52" i="151"/>
  <c r="CR53" i="151"/>
  <c r="CR54" i="151"/>
  <c r="CR55" i="151"/>
  <c r="CR56" i="151"/>
  <c r="CR57" i="151"/>
  <c r="CR58" i="151"/>
  <c r="CR59" i="151"/>
  <c r="CR60" i="151"/>
  <c r="CR61" i="151"/>
  <c r="CR62" i="151"/>
  <c r="CR63" i="151"/>
  <c r="CR64" i="151"/>
  <c r="CR65" i="151"/>
  <c r="CR66" i="151"/>
  <c r="CR67" i="151"/>
  <c r="CR68" i="151"/>
  <c r="CR69" i="151"/>
  <c r="CR70" i="151"/>
  <c r="CR71" i="151"/>
  <c r="CR72" i="151"/>
  <c r="CR73" i="151"/>
  <c r="CR74" i="151"/>
  <c r="CR75" i="151"/>
  <c r="CR76" i="151"/>
  <c r="CR77" i="151"/>
  <c r="CR78" i="151"/>
  <c r="CR79" i="151"/>
  <c r="CR80" i="151"/>
  <c r="CR81" i="151"/>
  <c r="CR82" i="151"/>
  <c r="CR83" i="151"/>
  <c r="CR84" i="151"/>
  <c r="CR85" i="151"/>
  <c r="CR86" i="151"/>
  <c r="CR87" i="151"/>
  <c r="CR88" i="151"/>
  <c r="CR89" i="151"/>
  <c r="CR90" i="151"/>
  <c r="CR91" i="151"/>
  <c r="CR92" i="151"/>
  <c r="CR93" i="151"/>
  <c r="CR94" i="151"/>
  <c r="CR95" i="151"/>
  <c r="CR96" i="151"/>
  <c r="CR97" i="151"/>
  <c r="CR98" i="151"/>
  <c r="CR99" i="151"/>
  <c r="CR100" i="151"/>
  <c r="CR101" i="151"/>
  <c r="CR102" i="151"/>
  <c r="CR103" i="151"/>
  <c r="CR104" i="151"/>
  <c r="CR105" i="151"/>
  <c r="CR106" i="151"/>
  <c r="CR107" i="151"/>
  <c r="CR108" i="151"/>
  <c r="CR109" i="151"/>
  <c r="CR110" i="151"/>
  <c r="CR111" i="151"/>
  <c r="CR112" i="151"/>
  <c r="CR113" i="151"/>
  <c r="CR114" i="151"/>
  <c r="CR115" i="151"/>
  <c r="CR116" i="151"/>
  <c r="CR117" i="151"/>
  <c r="CR118" i="151"/>
  <c r="CR119" i="151"/>
  <c r="CR120" i="151"/>
  <c r="CR121" i="151"/>
  <c r="CR122" i="151"/>
  <c r="CR123" i="151"/>
  <c r="CR124" i="151"/>
  <c r="CR125" i="151"/>
  <c r="CR126" i="151"/>
  <c r="CR127" i="151"/>
  <c r="CR128" i="151"/>
  <c r="CR129" i="151"/>
  <c r="CR130" i="151"/>
  <c r="CR27" i="151"/>
  <c r="K23" i="79"/>
  <c r="L23" i="79"/>
  <c r="M23" i="79"/>
  <c r="N23" i="79"/>
  <c r="K24" i="79"/>
  <c r="L24" i="79"/>
  <c r="M24" i="79"/>
  <c r="N24" i="79"/>
  <c r="J23" i="79"/>
  <c r="J24" i="79"/>
  <c r="K86" i="79"/>
  <c r="L86" i="79"/>
  <c r="M86" i="79"/>
  <c r="N86" i="79"/>
  <c r="K87" i="79"/>
  <c r="L87" i="79"/>
  <c r="M87" i="79"/>
  <c r="N87" i="79"/>
  <c r="K88" i="79"/>
  <c r="L88" i="79"/>
  <c r="M88" i="79"/>
  <c r="N88" i="79"/>
  <c r="K89" i="79"/>
  <c r="L89" i="79"/>
  <c r="M89" i="79"/>
  <c r="N89" i="79"/>
  <c r="K90" i="79"/>
  <c r="L90" i="79"/>
  <c r="M90" i="79"/>
  <c r="N90" i="79"/>
  <c r="K91" i="79"/>
  <c r="L91" i="79"/>
  <c r="M91" i="79"/>
  <c r="N91" i="79"/>
  <c r="K92" i="79"/>
  <c r="L92" i="79"/>
  <c r="M92" i="79"/>
  <c r="N92" i="79"/>
  <c r="K93" i="79"/>
  <c r="L93" i="79"/>
  <c r="M93" i="79"/>
  <c r="N93" i="79"/>
  <c r="K94" i="79"/>
  <c r="L94" i="79"/>
  <c r="M94" i="79"/>
  <c r="N94" i="79"/>
  <c r="K95" i="79"/>
  <c r="L95" i="79"/>
  <c r="M95" i="79"/>
  <c r="N95" i="79"/>
  <c r="K96" i="79"/>
  <c r="L96" i="79"/>
  <c r="M96" i="79"/>
  <c r="N96" i="79"/>
  <c r="K97" i="79"/>
  <c r="L97" i="79"/>
  <c r="M97" i="79"/>
  <c r="N97" i="79"/>
  <c r="K98" i="79"/>
  <c r="L98" i="79"/>
  <c r="M98" i="79"/>
  <c r="N98" i="79"/>
  <c r="K99" i="79"/>
  <c r="L99" i="79"/>
  <c r="M99" i="79"/>
  <c r="N99" i="79"/>
  <c r="K100" i="79"/>
  <c r="L100" i="79"/>
  <c r="M100" i="79"/>
  <c r="N100" i="79"/>
  <c r="K101" i="79"/>
  <c r="L101" i="79"/>
  <c r="M101" i="79"/>
  <c r="N101" i="79"/>
  <c r="K102" i="79"/>
  <c r="L102" i="79"/>
  <c r="M102" i="79"/>
  <c r="N102" i="79"/>
  <c r="K103" i="79"/>
  <c r="L103" i="79"/>
  <c r="M103" i="79"/>
  <c r="N103" i="79"/>
  <c r="K104" i="79"/>
  <c r="L104" i="79"/>
  <c r="M104" i="79"/>
  <c r="N104" i="79"/>
  <c r="K105" i="79"/>
  <c r="L105" i="79"/>
  <c r="M105" i="79"/>
  <c r="N105" i="79"/>
  <c r="K106" i="79"/>
  <c r="L106" i="79"/>
  <c r="M106" i="79"/>
  <c r="N106" i="79"/>
  <c r="K107" i="79"/>
  <c r="L107" i="79"/>
  <c r="M107" i="79"/>
  <c r="N107" i="79"/>
  <c r="K108" i="79"/>
  <c r="L108" i="79"/>
  <c r="M108" i="79"/>
  <c r="N108" i="79"/>
  <c r="K109" i="79"/>
  <c r="L109" i="79"/>
  <c r="M109" i="79"/>
  <c r="N109" i="79"/>
  <c r="K110" i="79"/>
  <c r="L110" i="79"/>
  <c r="M110" i="79"/>
  <c r="N110" i="79"/>
  <c r="K111" i="79"/>
  <c r="L111" i="79"/>
  <c r="M111" i="79"/>
  <c r="N111" i="79"/>
  <c r="K112" i="79"/>
  <c r="L112" i="79"/>
  <c r="M112" i="79"/>
  <c r="N112" i="79"/>
  <c r="K113" i="79"/>
  <c r="L113" i="79"/>
  <c r="M113" i="79"/>
  <c r="N113" i="79"/>
  <c r="K114" i="79"/>
  <c r="L114" i="79"/>
  <c r="M114" i="79"/>
  <c r="N114" i="79"/>
  <c r="K115" i="79"/>
  <c r="L115" i="79"/>
  <c r="M115" i="79"/>
  <c r="N115" i="79"/>
  <c r="K116" i="79"/>
  <c r="L116" i="79"/>
  <c r="M116" i="79"/>
  <c r="N116" i="79"/>
  <c r="K117" i="79"/>
  <c r="L117" i="79"/>
  <c r="M117" i="79"/>
  <c r="N117" i="79"/>
  <c r="K118" i="79"/>
  <c r="L118" i="79"/>
  <c r="M118" i="79"/>
  <c r="N118" i="79"/>
  <c r="K119" i="79"/>
  <c r="L119" i="79"/>
  <c r="M119" i="79"/>
  <c r="N119" i="79"/>
  <c r="K120" i="79"/>
  <c r="L120" i="79"/>
  <c r="M120" i="79"/>
  <c r="N120" i="79"/>
  <c r="K121" i="79"/>
  <c r="L121" i="79"/>
  <c r="M121" i="79"/>
  <c r="N121" i="79"/>
  <c r="K122" i="79"/>
  <c r="L122" i="79"/>
  <c r="M122" i="79"/>
  <c r="N122" i="79"/>
  <c r="K123" i="79"/>
  <c r="L123" i="79"/>
  <c r="M123" i="79"/>
  <c r="N123" i="79"/>
  <c r="K83" i="79"/>
  <c r="L83" i="79"/>
  <c r="M83" i="79"/>
  <c r="N83" i="79"/>
  <c r="K81" i="79"/>
  <c r="L81" i="79"/>
  <c r="M81" i="79"/>
  <c r="N81" i="79"/>
  <c r="K75" i="79"/>
  <c r="L75" i="79"/>
  <c r="M75" i="79"/>
  <c r="N75" i="79"/>
  <c r="K76" i="79"/>
  <c r="L76" i="79"/>
  <c r="M76" i="79"/>
  <c r="N76" i="79"/>
  <c r="K77" i="79"/>
  <c r="L77" i="79"/>
  <c r="M77" i="79"/>
  <c r="N77" i="79"/>
  <c r="K64" i="79"/>
  <c r="L64" i="79"/>
  <c r="M64" i="79"/>
  <c r="N64" i="79"/>
  <c r="K58" i="79"/>
  <c r="L58" i="79"/>
  <c r="M58" i="79"/>
  <c r="N58" i="79"/>
  <c r="K59" i="79"/>
  <c r="L59" i="79"/>
  <c r="M59" i="79"/>
  <c r="N59" i="79"/>
  <c r="K60" i="79"/>
  <c r="L60" i="79"/>
  <c r="M60" i="79"/>
  <c r="N60" i="79"/>
  <c r="K61" i="79"/>
  <c r="L61" i="79"/>
  <c r="M61" i="79"/>
  <c r="N61" i="79"/>
  <c r="K53" i="79"/>
  <c r="L53" i="79"/>
  <c r="M53" i="79"/>
  <c r="N53" i="79"/>
  <c r="K54" i="79"/>
  <c r="L54" i="79"/>
  <c r="M54" i="79"/>
  <c r="N54" i="79"/>
  <c r="K47" i="79"/>
  <c r="L47" i="79"/>
  <c r="M47" i="79"/>
  <c r="N47" i="79"/>
  <c r="K48" i="79"/>
  <c r="L48" i="79"/>
  <c r="M48" i="79"/>
  <c r="N48" i="79"/>
  <c r="K26" i="79"/>
  <c r="L26" i="79"/>
  <c r="M26" i="79"/>
  <c r="N26" i="79"/>
  <c r="K27" i="79"/>
  <c r="L27" i="79"/>
  <c r="M27" i="79"/>
  <c r="N27" i="79"/>
  <c r="K28" i="79"/>
  <c r="L28" i="79"/>
  <c r="M28" i="79"/>
  <c r="N28" i="79"/>
  <c r="K29" i="79"/>
  <c r="L29" i="79"/>
  <c r="M29" i="79"/>
  <c r="N29" i="79"/>
  <c r="K30" i="79"/>
  <c r="L30" i="79"/>
  <c r="M30" i="79"/>
  <c r="N30" i="79"/>
  <c r="K31" i="79"/>
  <c r="L31" i="79"/>
  <c r="M31" i="79"/>
  <c r="N31" i="79"/>
  <c r="F48" i="79"/>
  <c r="G48" i="79"/>
  <c r="H48" i="79"/>
  <c r="I48" i="79"/>
  <c r="F47" i="79"/>
  <c r="G47" i="79"/>
  <c r="H47" i="79"/>
  <c r="I47" i="79"/>
  <c r="F123" i="79"/>
  <c r="G123" i="79"/>
  <c r="H123" i="79"/>
  <c r="I123" i="79"/>
  <c r="F90" i="79"/>
  <c r="G90" i="79"/>
  <c r="H90" i="79"/>
  <c r="F91" i="79"/>
  <c r="G91" i="79"/>
  <c r="H91" i="79"/>
  <c r="F92" i="79"/>
  <c r="G92" i="79"/>
  <c r="H92" i="79"/>
  <c r="F93" i="79"/>
  <c r="G93" i="79"/>
  <c r="H93" i="79"/>
  <c r="F94" i="79"/>
  <c r="G94" i="79"/>
  <c r="H94" i="79"/>
  <c r="F95" i="79"/>
  <c r="G95" i="79"/>
  <c r="H95" i="79"/>
  <c r="F96" i="79"/>
  <c r="G96" i="79"/>
  <c r="H96" i="79"/>
  <c r="F97" i="79"/>
  <c r="G97" i="79"/>
  <c r="H97" i="79"/>
  <c r="F98" i="79"/>
  <c r="G98" i="79"/>
  <c r="H98" i="79"/>
  <c r="F99" i="79"/>
  <c r="G99" i="79"/>
  <c r="H99" i="79"/>
  <c r="F100" i="79"/>
  <c r="G100" i="79"/>
  <c r="H100" i="79"/>
  <c r="F101" i="79"/>
  <c r="G101" i="79"/>
  <c r="H101" i="79"/>
  <c r="F102" i="79"/>
  <c r="G102" i="79"/>
  <c r="H102" i="79"/>
  <c r="F103" i="79"/>
  <c r="G103" i="79"/>
  <c r="H103" i="79"/>
  <c r="F104" i="79"/>
  <c r="G104" i="79"/>
  <c r="H104" i="79"/>
  <c r="F105" i="79"/>
  <c r="G105" i="79"/>
  <c r="H105" i="79"/>
  <c r="F106" i="79"/>
  <c r="G106" i="79"/>
  <c r="H106" i="79"/>
  <c r="F107" i="79"/>
  <c r="G107" i="79"/>
  <c r="H107" i="79"/>
  <c r="F108" i="79"/>
  <c r="G108" i="79"/>
  <c r="H108" i="79"/>
  <c r="F109" i="79"/>
  <c r="G109" i="79"/>
  <c r="H109" i="79"/>
  <c r="F110" i="79"/>
  <c r="G110" i="79"/>
  <c r="H110" i="79"/>
  <c r="F111" i="79"/>
  <c r="G111" i="79"/>
  <c r="H111" i="79"/>
  <c r="F112" i="79"/>
  <c r="G112" i="79"/>
  <c r="H112" i="79"/>
  <c r="F113" i="79"/>
  <c r="G113" i="79"/>
  <c r="H113" i="79"/>
  <c r="F114" i="79"/>
  <c r="G114" i="79"/>
  <c r="H114" i="79"/>
  <c r="F115" i="79"/>
  <c r="G115" i="79"/>
  <c r="H115" i="79"/>
  <c r="F116" i="79"/>
  <c r="G116" i="79"/>
  <c r="H116" i="79"/>
  <c r="F117" i="79"/>
  <c r="G117" i="79"/>
  <c r="H117" i="79"/>
  <c r="F118" i="79"/>
  <c r="G118" i="79"/>
  <c r="H118" i="79"/>
  <c r="F119" i="79"/>
  <c r="G119" i="79"/>
  <c r="H119" i="79"/>
  <c r="F120" i="79"/>
  <c r="G120" i="79"/>
  <c r="H120" i="79"/>
  <c r="F121" i="79"/>
  <c r="G121" i="79"/>
  <c r="H121" i="79"/>
  <c r="F122" i="79"/>
  <c r="G122" i="79"/>
  <c r="H122" i="79"/>
  <c r="F86" i="79"/>
  <c r="G86" i="79"/>
  <c r="H86" i="79"/>
  <c r="G87" i="79"/>
  <c r="G88" i="79"/>
  <c r="G89" i="79"/>
  <c r="F83" i="79"/>
  <c r="G83" i="79"/>
  <c r="H83" i="79"/>
  <c r="F81" i="79"/>
  <c r="G81" i="79"/>
  <c r="H81" i="79"/>
  <c r="F75" i="79"/>
  <c r="G75" i="79"/>
  <c r="H75" i="79"/>
  <c r="F76" i="79"/>
  <c r="G76" i="79"/>
  <c r="H76" i="79"/>
  <c r="F77" i="79"/>
  <c r="G77" i="79"/>
  <c r="H77" i="79"/>
  <c r="F64" i="79"/>
  <c r="G64" i="79"/>
  <c r="H64" i="79"/>
  <c r="F58" i="79"/>
  <c r="G58" i="79"/>
  <c r="H58" i="79"/>
  <c r="F59" i="79"/>
  <c r="G59" i="79"/>
  <c r="H59" i="79"/>
  <c r="F60" i="79"/>
  <c r="G60" i="79"/>
  <c r="H60" i="79"/>
  <c r="F61" i="79"/>
  <c r="G61" i="79"/>
  <c r="H61" i="79"/>
  <c r="F53" i="79"/>
  <c r="G53" i="79"/>
  <c r="H53" i="79"/>
  <c r="F54" i="79"/>
  <c r="G54" i="79"/>
  <c r="H54" i="79"/>
  <c r="F26" i="79"/>
  <c r="G26" i="79"/>
  <c r="H26" i="79"/>
  <c r="F27" i="79"/>
  <c r="G27" i="79"/>
  <c r="H27" i="79"/>
  <c r="F28" i="79"/>
  <c r="G28" i="79"/>
  <c r="H28" i="79"/>
  <c r="F30" i="79"/>
  <c r="G30" i="79"/>
  <c r="H30" i="79"/>
  <c r="F31" i="79"/>
  <c r="G31" i="79"/>
  <c r="H31" i="79"/>
  <c r="F23" i="79"/>
  <c r="G23" i="79"/>
  <c r="H23" i="79"/>
  <c r="F24" i="79"/>
  <c r="G24" i="79"/>
  <c r="H24" i="79"/>
  <c r="E32" i="79"/>
  <c r="E36" i="79"/>
  <c r="J26" i="79"/>
  <c r="J27" i="79"/>
  <c r="J28" i="79"/>
  <c r="J29" i="79"/>
  <c r="J30" i="79"/>
  <c r="J31" i="79"/>
  <c r="J47" i="79"/>
  <c r="J48" i="79"/>
  <c r="J53" i="79"/>
  <c r="J54" i="79"/>
  <c r="J58" i="79"/>
  <c r="J59" i="79"/>
  <c r="J60" i="79"/>
  <c r="J61" i="79"/>
  <c r="J64" i="79"/>
  <c r="J75" i="79"/>
  <c r="J76" i="79"/>
  <c r="J77" i="79"/>
  <c r="J81" i="79"/>
  <c r="J83" i="79"/>
  <c r="J86" i="79"/>
  <c r="J87" i="79"/>
  <c r="J88" i="79"/>
  <c r="J89" i="79"/>
  <c r="J90" i="79"/>
  <c r="J91" i="79"/>
  <c r="J92" i="79"/>
  <c r="J93" i="79"/>
  <c r="J94" i="79"/>
  <c r="J95" i="79"/>
  <c r="J96" i="79"/>
  <c r="J97" i="79"/>
  <c r="J98" i="79"/>
  <c r="J99" i="79"/>
  <c r="J100" i="79"/>
  <c r="J101" i="79"/>
  <c r="J102" i="79"/>
  <c r="J103" i="79"/>
  <c r="J104" i="79"/>
  <c r="J105" i="79"/>
  <c r="J106" i="79"/>
  <c r="J107" i="79"/>
  <c r="J108" i="79"/>
  <c r="J109" i="79"/>
  <c r="J110" i="79"/>
  <c r="J111" i="79"/>
  <c r="J112" i="79"/>
  <c r="J113" i="79"/>
  <c r="J114" i="79"/>
  <c r="J115" i="79"/>
  <c r="J116" i="79"/>
  <c r="J117" i="79"/>
  <c r="J118" i="79"/>
  <c r="J119" i="79"/>
  <c r="J120" i="79"/>
  <c r="J121" i="79"/>
  <c r="J122" i="79"/>
  <c r="J123" i="79"/>
  <c r="E40" i="79"/>
  <c r="E122" i="79"/>
  <c r="E121" i="79"/>
  <c r="E120" i="79"/>
  <c r="E119" i="79"/>
  <c r="E118" i="79"/>
  <c r="E117" i="79"/>
  <c r="E116" i="79"/>
  <c r="E115" i="79"/>
  <c r="E114" i="79"/>
  <c r="E113" i="79"/>
  <c r="E112" i="79"/>
  <c r="E111" i="79"/>
  <c r="E110" i="79"/>
  <c r="E109" i="79"/>
  <c r="E108" i="79"/>
  <c r="E107" i="79"/>
  <c r="E106" i="79"/>
  <c r="E105" i="79"/>
  <c r="E104" i="79"/>
  <c r="E103" i="79"/>
  <c r="E102" i="79"/>
  <c r="E101" i="79"/>
  <c r="E100" i="79"/>
  <c r="E99" i="79"/>
  <c r="E98" i="79"/>
  <c r="E97" i="79"/>
  <c r="E96" i="79"/>
  <c r="E95" i="79"/>
  <c r="E94" i="79"/>
  <c r="E93" i="79"/>
  <c r="E92" i="79"/>
  <c r="E91" i="79"/>
  <c r="E90" i="79"/>
  <c r="E89" i="79"/>
  <c r="E88" i="79"/>
  <c r="E87" i="79"/>
  <c r="E86" i="79"/>
  <c r="E83" i="79"/>
  <c r="E82" i="79" s="1"/>
  <c r="E81" i="79"/>
  <c r="E80" i="79" s="1"/>
  <c r="E78" i="79" s="1"/>
  <c r="E77" i="79"/>
  <c r="E76" i="79"/>
  <c r="E75" i="79"/>
  <c r="E64" i="79"/>
  <c r="E63" i="79" s="1"/>
  <c r="E62" i="79" s="1"/>
  <c r="E61" i="79"/>
  <c r="E60" i="79"/>
  <c r="E59" i="79"/>
  <c r="E58" i="79"/>
  <c r="E54" i="79"/>
  <c r="E53" i="79"/>
  <c r="E48" i="79"/>
  <c r="E47" i="79"/>
  <c r="E31" i="79"/>
  <c r="E30" i="79"/>
  <c r="E29" i="79"/>
  <c r="E28" i="79"/>
  <c r="E27" i="79"/>
  <c r="E26" i="79"/>
  <c r="E24" i="79"/>
  <c r="E23" i="79"/>
  <c r="T86" i="163"/>
  <c r="T81" i="163"/>
  <c r="T75" i="163"/>
  <c r="T73" i="163"/>
  <c r="T72" i="163"/>
  <c r="T71" i="163"/>
  <c r="T70" i="163"/>
  <c r="T69" i="163"/>
  <c r="T68" i="163"/>
  <c r="T67" i="163"/>
  <c r="T58" i="163"/>
  <c r="T53" i="163"/>
  <c r="T47" i="163"/>
  <c r="T45" i="163"/>
  <c r="T44" i="163"/>
  <c r="T43" i="163"/>
  <c r="T41" i="163"/>
  <c r="T40" i="163"/>
  <c r="T39" i="163"/>
  <c r="T36" i="163"/>
  <c r="T35" i="163"/>
  <c r="P86" i="161"/>
  <c r="P81" i="161"/>
  <c r="P75" i="161"/>
  <c r="P73" i="161"/>
  <c r="P72" i="161"/>
  <c r="P71" i="161"/>
  <c r="P70" i="161"/>
  <c r="P69" i="161"/>
  <c r="P68" i="161"/>
  <c r="P67" i="161"/>
  <c r="P58" i="161"/>
  <c r="P53" i="161"/>
  <c r="P47" i="161"/>
  <c r="P45" i="161"/>
  <c r="P44" i="161"/>
  <c r="P43" i="161"/>
  <c r="P41" i="161"/>
  <c r="P40" i="161"/>
  <c r="P39" i="161"/>
  <c r="P36" i="161"/>
  <c r="P35" i="161"/>
  <c r="E74" i="79" l="1"/>
  <c r="E72" i="79" s="1"/>
  <c r="E57" i="79"/>
  <c r="E55" i="79" s="1"/>
  <c r="E52" i="79"/>
  <c r="E50" i="79" s="1"/>
  <c r="E46" i="79"/>
  <c r="E44" i="79" s="1"/>
  <c r="E25" i="79"/>
  <c r="E22" i="79" s="1"/>
  <c r="BL27" i="151"/>
  <c r="BK27" i="151"/>
  <c r="F27" i="151"/>
  <c r="M27" i="151"/>
  <c r="BJ27" i="151"/>
  <c r="O27" i="151"/>
  <c r="G27" i="151"/>
  <c r="X27" i="151"/>
  <c r="T27" i="151"/>
  <c r="BQ27" i="151"/>
  <c r="AW27" i="151"/>
  <c r="BR27" i="151"/>
  <c r="AV27" i="151"/>
  <c r="I27" i="151"/>
  <c r="S27" i="151"/>
  <c r="BP27" i="151"/>
  <c r="W27" i="151"/>
  <c r="U27" i="151"/>
  <c r="Y27" i="151"/>
  <c r="AU27" i="151"/>
  <c r="BS27" i="151"/>
  <c r="AT27" i="151"/>
  <c r="N27" i="151"/>
  <c r="V27" i="151"/>
  <c r="R27" i="151"/>
  <c r="E35" i="79"/>
  <c r="E49" i="79"/>
  <c r="E21" i="79" l="1"/>
  <c r="I122" i="79"/>
  <c r="I121" i="79"/>
  <c r="I120" i="79"/>
  <c r="I119" i="79"/>
  <c r="I118" i="79"/>
  <c r="I117" i="79"/>
  <c r="I116" i="79"/>
  <c r="I115" i="79"/>
  <c r="I114" i="79"/>
  <c r="I113" i="79"/>
  <c r="I112" i="79"/>
  <c r="I111" i="79"/>
  <c r="I110" i="79"/>
  <c r="I109" i="79"/>
  <c r="I108" i="79"/>
  <c r="I107" i="79"/>
  <c r="I106" i="79"/>
  <c r="I105" i="79"/>
  <c r="I104" i="79"/>
  <c r="I103" i="79"/>
  <c r="I102" i="79"/>
  <c r="I101" i="79"/>
  <c r="I100" i="79"/>
  <c r="I99" i="79"/>
  <c r="I98" i="79"/>
  <c r="I97" i="79"/>
  <c r="I96" i="79"/>
  <c r="I95" i="79"/>
  <c r="I94" i="79"/>
  <c r="I93" i="79"/>
  <c r="I92" i="79"/>
  <c r="I91" i="79"/>
  <c r="I90" i="79"/>
  <c r="I89" i="79"/>
  <c r="I88" i="79"/>
  <c r="I87" i="79"/>
  <c r="I77" i="79"/>
  <c r="I76" i="79"/>
  <c r="I75" i="79"/>
  <c r="I61" i="79"/>
  <c r="I60" i="79"/>
  <c r="I59" i="79"/>
  <c r="I58" i="79"/>
  <c r="I24" i="79"/>
  <c r="I23" i="79"/>
  <c r="I31" i="79"/>
  <c r="I30" i="79"/>
  <c r="I29" i="79"/>
  <c r="I28" i="79"/>
  <c r="I27" i="79"/>
  <c r="I81" i="79" l="1"/>
  <c r="H87" i="79" l="1"/>
  <c r="F87" i="79"/>
  <c r="F89" i="79"/>
  <c r="H89" i="79"/>
  <c r="E123" i="79"/>
  <c r="E85" i="79" s="1"/>
  <c r="E20" i="79" s="1"/>
  <c r="H88" i="79"/>
  <c r="F88" i="79"/>
  <c r="I86" i="79" l="1"/>
  <c r="I83" i="79"/>
  <c r="I54" i="79" l="1"/>
  <c r="I53" i="79"/>
  <c r="I64" i="79" l="1"/>
  <c r="I26" i="79"/>
  <c r="H29" i="79" l="1"/>
  <c r="F29" i="79"/>
  <c r="G29" i="79"/>
  <c r="T98" i="161" l="1"/>
  <c r="S98" i="161"/>
  <c r="T94" i="161"/>
  <c r="S94" i="161"/>
  <c r="T79" i="161"/>
  <c r="S79" i="161"/>
  <c r="T78" i="161"/>
  <c r="S78" i="161"/>
  <c r="T63" i="161"/>
  <c r="S63" i="161"/>
  <c r="T62" i="161"/>
  <c r="S62" i="161"/>
  <c r="T61" i="161"/>
  <c r="S61" i="161"/>
  <c r="T60" i="161"/>
  <c r="S60" i="161"/>
  <c r="T56" i="161"/>
  <c r="S56" i="161"/>
  <c r="T55" i="161"/>
  <c r="S55" i="161"/>
  <c r="X92" i="89" l="1"/>
  <c r="X85" i="89"/>
  <c r="I83" i="89"/>
  <c r="CC92" i="151" l="1"/>
  <c r="CC89" i="151"/>
  <c r="CC87" i="151"/>
  <c r="CC85" i="151" s="1"/>
  <c r="CC81" i="151"/>
  <c r="CC79" i="151" s="1"/>
  <c r="CC70" i="151"/>
  <c r="CC69" i="151" s="1"/>
  <c r="CC64" i="151"/>
  <c r="CC62" i="151" s="1"/>
  <c r="CC59" i="151"/>
  <c r="CC57" i="151" s="1"/>
  <c r="CC53" i="151"/>
  <c r="CC51" i="151" s="1"/>
  <c r="CC47" i="151"/>
  <c r="CC43" i="151"/>
  <c r="CC39" i="151"/>
  <c r="CC32" i="151"/>
  <c r="CC29" i="151" s="1"/>
  <c r="AS53" i="151"/>
  <c r="AS51" i="151" s="1"/>
  <c r="AS47" i="151"/>
  <c r="AS43" i="151"/>
  <c r="AS39" i="151"/>
  <c r="AS32" i="151"/>
  <c r="AS29" i="151" s="1"/>
  <c r="AK92" i="151"/>
  <c r="AK89" i="151"/>
  <c r="AK87" i="151"/>
  <c r="AK85" i="151" s="1"/>
  <c r="AK81" i="151"/>
  <c r="AK79" i="151" s="1"/>
  <c r="AK70" i="151"/>
  <c r="AK69" i="151" s="1"/>
  <c r="AK64" i="151"/>
  <c r="AK62" i="151" s="1"/>
  <c r="AK59" i="151"/>
  <c r="AK57" i="151" s="1"/>
  <c r="AK53" i="151"/>
  <c r="AK51" i="151" s="1"/>
  <c r="AK47" i="151"/>
  <c r="AK43" i="151"/>
  <c r="AK39" i="151"/>
  <c r="AK32" i="151"/>
  <c r="AK29" i="151" s="1"/>
  <c r="AK42" i="151" l="1"/>
  <c r="AK28" i="151" s="1"/>
  <c r="CC42" i="151"/>
  <c r="CC28" i="151" s="1"/>
  <c r="AS42" i="151"/>
  <c r="AS28" i="151" s="1"/>
  <c r="CC56" i="151"/>
  <c r="AK56" i="151"/>
  <c r="AK27" i="151" l="1"/>
  <c r="CC27" i="151"/>
  <c r="R124" i="164"/>
  <c r="P124" i="164"/>
  <c r="O124" i="164"/>
  <c r="N124" i="164"/>
  <c r="M124" i="164"/>
  <c r="K124" i="164"/>
  <c r="N123" i="164"/>
  <c r="M123" i="164"/>
  <c r="K123" i="164"/>
  <c r="N122" i="164"/>
  <c r="M122" i="164"/>
  <c r="K122" i="164"/>
  <c r="R121" i="164"/>
  <c r="P121" i="164"/>
  <c r="O121" i="164"/>
  <c r="N121" i="164"/>
  <c r="M121" i="164"/>
  <c r="K121" i="164"/>
  <c r="R120" i="164"/>
  <c r="P120" i="164"/>
  <c r="O120" i="164"/>
  <c r="N120" i="164"/>
  <c r="M120" i="164"/>
  <c r="K120" i="164"/>
  <c r="N119" i="164"/>
  <c r="M119" i="164"/>
  <c r="K119" i="164"/>
  <c r="R118" i="164"/>
  <c r="P118" i="164"/>
  <c r="O118" i="164"/>
  <c r="N118" i="164"/>
  <c r="M118" i="164"/>
  <c r="K118" i="164"/>
  <c r="R117" i="164"/>
  <c r="P117" i="164"/>
  <c r="O117" i="164"/>
  <c r="N117" i="164"/>
  <c r="M117" i="164"/>
  <c r="K117" i="164"/>
  <c r="R116" i="164"/>
  <c r="P116" i="164"/>
  <c r="O116" i="164"/>
  <c r="N116" i="164"/>
  <c r="M116" i="164"/>
  <c r="K116" i="164"/>
  <c r="R115" i="164"/>
  <c r="P115" i="164"/>
  <c r="O115" i="164"/>
  <c r="N115" i="164"/>
  <c r="M115" i="164"/>
  <c r="K115" i="164"/>
  <c r="R114" i="164"/>
  <c r="P114" i="164"/>
  <c r="O114" i="164"/>
  <c r="N114" i="164"/>
  <c r="M114" i="164"/>
  <c r="K114" i="164"/>
  <c r="N113" i="164"/>
  <c r="M113" i="164"/>
  <c r="K113" i="164"/>
  <c r="N112" i="164"/>
  <c r="M112" i="164"/>
  <c r="K112" i="164"/>
  <c r="N111" i="164"/>
  <c r="M111" i="164"/>
  <c r="K111" i="164"/>
  <c r="R110" i="164"/>
  <c r="P110" i="164"/>
  <c r="O110" i="164"/>
  <c r="N110" i="164"/>
  <c r="M110" i="164"/>
  <c r="K110" i="164"/>
  <c r="R109" i="164"/>
  <c r="P109" i="164"/>
  <c r="O109" i="164"/>
  <c r="N109" i="164"/>
  <c r="M109" i="164"/>
  <c r="K109" i="164"/>
  <c r="R108" i="164"/>
  <c r="P108" i="164"/>
  <c r="O108" i="164"/>
  <c r="N108" i="164"/>
  <c r="M108" i="164"/>
  <c r="K108" i="164"/>
  <c r="R107" i="164"/>
  <c r="P107" i="164"/>
  <c r="O107" i="164"/>
  <c r="N107" i="164"/>
  <c r="M107" i="164"/>
  <c r="K107" i="164"/>
  <c r="R106" i="164"/>
  <c r="P106" i="164"/>
  <c r="O106" i="164"/>
  <c r="N106" i="164"/>
  <c r="M106" i="164"/>
  <c r="K106" i="164"/>
  <c r="R105" i="164"/>
  <c r="P105" i="164"/>
  <c r="O105" i="164"/>
  <c r="N105" i="164"/>
  <c r="M105" i="164"/>
  <c r="K105" i="164"/>
  <c r="R104" i="164"/>
  <c r="P104" i="164"/>
  <c r="O104" i="164"/>
  <c r="N104" i="164"/>
  <c r="M104" i="164"/>
  <c r="K104" i="164"/>
  <c r="R103" i="164"/>
  <c r="P103" i="164"/>
  <c r="O103" i="164"/>
  <c r="N103" i="164"/>
  <c r="M103" i="164"/>
  <c r="K103" i="164"/>
  <c r="R102" i="164"/>
  <c r="P102" i="164"/>
  <c r="O102" i="164"/>
  <c r="N102" i="164"/>
  <c r="M102" i="164"/>
  <c r="K102" i="164"/>
  <c r="R101" i="164"/>
  <c r="P101" i="164"/>
  <c r="O101" i="164"/>
  <c r="N101" i="164"/>
  <c r="M101" i="164"/>
  <c r="K101" i="164"/>
  <c r="R100" i="164"/>
  <c r="P100" i="164"/>
  <c r="O100" i="164"/>
  <c r="N100" i="164"/>
  <c r="M100" i="164"/>
  <c r="K100" i="164"/>
  <c r="N99" i="164"/>
  <c r="M99" i="164"/>
  <c r="K99" i="164"/>
  <c r="R98" i="164"/>
  <c r="P98" i="164"/>
  <c r="O98" i="164"/>
  <c r="N98" i="164"/>
  <c r="M98" i="164"/>
  <c r="K98" i="164"/>
  <c r="N97" i="164"/>
  <c r="M97" i="164"/>
  <c r="K97" i="164"/>
  <c r="R96" i="164"/>
  <c r="P96" i="164"/>
  <c r="O96" i="164"/>
  <c r="N96" i="164"/>
  <c r="M96" i="164"/>
  <c r="K96" i="164"/>
  <c r="N95" i="164"/>
  <c r="M95" i="164"/>
  <c r="K95" i="164"/>
  <c r="N94" i="164"/>
  <c r="M94" i="164"/>
  <c r="K94" i="164"/>
  <c r="N93" i="164"/>
  <c r="M93" i="164"/>
  <c r="K93" i="164"/>
  <c r="R92" i="164"/>
  <c r="P92" i="164"/>
  <c r="O92" i="164"/>
  <c r="N92" i="164"/>
  <c r="M92" i="164"/>
  <c r="K92" i="164"/>
  <c r="N91" i="164"/>
  <c r="M91" i="164"/>
  <c r="K91" i="164"/>
  <c r="R90" i="164"/>
  <c r="P90" i="164"/>
  <c r="O90" i="164"/>
  <c r="N90" i="164"/>
  <c r="M90" i="164"/>
  <c r="K90" i="164"/>
  <c r="R89" i="164"/>
  <c r="P89" i="164"/>
  <c r="O89" i="164"/>
  <c r="N89" i="164"/>
  <c r="M89" i="164"/>
  <c r="K89" i="164"/>
  <c r="N88" i="164"/>
  <c r="M88" i="164"/>
  <c r="K88" i="164"/>
  <c r="N87" i="164"/>
  <c r="M87" i="164"/>
  <c r="K87" i="164"/>
  <c r="N84" i="164"/>
  <c r="N83" i="164" s="1"/>
  <c r="M84" i="164"/>
  <c r="K84" i="164"/>
  <c r="N82" i="164"/>
  <c r="N81" i="164" s="1"/>
  <c r="N79" i="164" s="1"/>
  <c r="M82" i="164"/>
  <c r="M81" i="164" s="1"/>
  <c r="M79" i="164" s="1"/>
  <c r="K82" i="164"/>
  <c r="K81" i="164" s="1"/>
  <c r="K79" i="164" s="1"/>
  <c r="N78" i="164"/>
  <c r="M78" i="164"/>
  <c r="K78" i="164"/>
  <c r="N77" i="164"/>
  <c r="M77" i="164"/>
  <c r="K77" i="164"/>
  <c r="N76" i="164"/>
  <c r="M76" i="164"/>
  <c r="K76" i="164"/>
  <c r="N65" i="164"/>
  <c r="N64" i="164" s="1"/>
  <c r="N63" i="164" s="1"/>
  <c r="M65" i="164"/>
  <c r="K65" i="164"/>
  <c r="K64" i="164" s="1"/>
  <c r="K63" i="164" s="1"/>
  <c r="N62" i="164"/>
  <c r="M62" i="164"/>
  <c r="K62" i="164"/>
  <c r="N61" i="164"/>
  <c r="M61" i="164"/>
  <c r="K61" i="164"/>
  <c r="N60" i="164"/>
  <c r="M60" i="164"/>
  <c r="K60" i="164"/>
  <c r="N59" i="164"/>
  <c r="M59" i="164"/>
  <c r="K59" i="164"/>
  <c r="N55" i="164"/>
  <c r="M55" i="164"/>
  <c r="K55" i="164"/>
  <c r="N54" i="164"/>
  <c r="M54" i="164"/>
  <c r="K54" i="164"/>
  <c r="N49" i="164"/>
  <c r="M49" i="164"/>
  <c r="K49" i="164"/>
  <c r="N48" i="164"/>
  <c r="M48" i="164"/>
  <c r="K48" i="164"/>
  <c r="N32" i="164"/>
  <c r="M32" i="164"/>
  <c r="K32" i="164"/>
  <c r="N31" i="164"/>
  <c r="M31" i="164"/>
  <c r="K31" i="164"/>
  <c r="N30" i="164"/>
  <c r="M30" i="164"/>
  <c r="K30" i="164"/>
  <c r="N29" i="164"/>
  <c r="M29" i="164"/>
  <c r="K29" i="164"/>
  <c r="N28" i="164"/>
  <c r="M28" i="164"/>
  <c r="K28" i="164"/>
  <c r="N27" i="164"/>
  <c r="M27" i="164"/>
  <c r="K27" i="164"/>
  <c r="N25" i="164"/>
  <c r="M25" i="164"/>
  <c r="K25" i="164"/>
  <c r="K24" i="164"/>
  <c r="M24" i="164"/>
  <c r="N24" i="164"/>
  <c r="K83" i="164"/>
  <c r="M64" i="164"/>
  <c r="M63" i="164" s="1"/>
  <c r="N41" i="164"/>
  <c r="M41" i="164"/>
  <c r="L41" i="164"/>
  <c r="K41" i="164"/>
  <c r="J41" i="164"/>
  <c r="I41" i="164"/>
  <c r="H41" i="164"/>
  <c r="G41" i="164"/>
  <c r="F41" i="164"/>
  <c r="E41" i="164"/>
  <c r="N37" i="164"/>
  <c r="N36" i="164" s="1"/>
  <c r="M37" i="164"/>
  <c r="L37" i="164"/>
  <c r="K37" i="164"/>
  <c r="K36" i="164" s="1"/>
  <c r="J37" i="164"/>
  <c r="I37" i="164"/>
  <c r="H37" i="164"/>
  <c r="G37" i="164"/>
  <c r="G36" i="164" s="1"/>
  <c r="F37" i="164"/>
  <c r="E37" i="164"/>
  <c r="M36" i="164"/>
  <c r="N33" i="164"/>
  <c r="M33" i="164"/>
  <c r="L33" i="164"/>
  <c r="K33" i="164"/>
  <c r="J33" i="164"/>
  <c r="I33" i="164"/>
  <c r="H33" i="164"/>
  <c r="G33" i="164"/>
  <c r="F33" i="164"/>
  <c r="E33" i="164"/>
  <c r="E36" i="164" l="1"/>
  <c r="I36" i="164"/>
  <c r="H36" i="164"/>
  <c r="L36" i="164"/>
  <c r="F36" i="164"/>
  <c r="J36" i="164"/>
  <c r="M75" i="164"/>
  <c r="M73" i="164" s="1"/>
  <c r="M26" i="164"/>
  <c r="M23" i="164" s="1"/>
  <c r="N47" i="164"/>
  <c r="N45" i="164" s="1"/>
  <c r="N53" i="164"/>
  <c r="N51" i="164" s="1"/>
  <c r="N26" i="164"/>
  <c r="N23" i="164" s="1"/>
  <c r="K53" i="164"/>
  <c r="K51" i="164" s="1"/>
  <c r="N58" i="164"/>
  <c r="N56" i="164" s="1"/>
  <c r="N86" i="164"/>
  <c r="N75" i="164"/>
  <c r="N73" i="164" s="1"/>
  <c r="K58" i="164"/>
  <c r="K56" i="164" s="1"/>
  <c r="M47" i="164"/>
  <c r="M45" i="164" s="1"/>
  <c r="K26" i="164"/>
  <c r="K23" i="164" s="1"/>
  <c r="K47" i="164"/>
  <c r="K45" i="164" s="1"/>
  <c r="M53" i="164"/>
  <c r="M51" i="164" s="1"/>
  <c r="M58" i="164"/>
  <c r="M56" i="164" s="1"/>
  <c r="K75" i="164"/>
  <c r="K73" i="164" s="1"/>
  <c r="M83" i="164"/>
  <c r="K86" i="164"/>
  <c r="M86" i="164"/>
  <c r="V123" i="162"/>
  <c r="T123" i="162"/>
  <c r="V122" i="162"/>
  <c r="T122" i="162"/>
  <c r="V119" i="162"/>
  <c r="T119" i="162"/>
  <c r="V113" i="162"/>
  <c r="T113" i="162"/>
  <c r="V112" i="162"/>
  <c r="T112" i="162"/>
  <c r="V111" i="162"/>
  <c r="T111" i="162"/>
  <c r="V99" i="162"/>
  <c r="T99" i="162"/>
  <c r="V97" i="162"/>
  <c r="T97" i="162"/>
  <c r="V95" i="162"/>
  <c r="T95" i="162"/>
  <c r="V94" i="162"/>
  <c r="T94" i="162"/>
  <c r="V93" i="162"/>
  <c r="T93" i="162"/>
  <c r="V91" i="162"/>
  <c r="T91" i="162"/>
  <c r="V88" i="162"/>
  <c r="T88" i="162"/>
  <c r="V87" i="162"/>
  <c r="T87" i="162"/>
  <c r="V84" i="162"/>
  <c r="T84" i="162"/>
  <c r="V82" i="162"/>
  <c r="T82" i="162"/>
  <c r="V78" i="162"/>
  <c r="T78" i="162"/>
  <c r="V77" i="162"/>
  <c r="T77" i="162"/>
  <c r="V76" i="162"/>
  <c r="T76" i="162"/>
  <c r="V65" i="162"/>
  <c r="T65" i="162"/>
  <c r="V62" i="162"/>
  <c r="T62" i="162"/>
  <c r="V61" i="162"/>
  <c r="T61" i="162"/>
  <c r="V60" i="162"/>
  <c r="T60" i="162"/>
  <c r="V59" i="162"/>
  <c r="T59" i="162"/>
  <c r="V55" i="162"/>
  <c r="T55" i="162"/>
  <c r="V54" i="162"/>
  <c r="T54" i="162"/>
  <c r="V49" i="162"/>
  <c r="T49" i="162"/>
  <c r="V48" i="162"/>
  <c r="T48" i="162"/>
  <c r="V32" i="162"/>
  <c r="T32" i="162"/>
  <c r="V31" i="162"/>
  <c r="T31" i="162"/>
  <c r="V30" i="162"/>
  <c r="T30" i="162"/>
  <c r="V29" i="162"/>
  <c r="T29" i="162"/>
  <c r="V27" i="162"/>
  <c r="T27" i="162"/>
  <c r="V25" i="162"/>
  <c r="T25" i="162"/>
  <c r="V124" i="162"/>
  <c r="T124" i="162"/>
  <c r="S124" i="162"/>
  <c r="Q124" i="162"/>
  <c r="P124" i="162"/>
  <c r="O124" i="162"/>
  <c r="M124" i="162"/>
  <c r="Q123" i="162"/>
  <c r="P123" i="162"/>
  <c r="O123" i="162"/>
  <c r="M123" i="162"/>
  <c r="Q122" i="162"/>
  <c r="P122" i="162"/>
  <c r="O122" i="162"/>
  <c r="M122" i="162"/>
  <c r="V121" i="162"/>
  <c r="T121" i="162"/>
  <c r="S121" i="162"/>
  <c r="Q121" i="162"/>
  <c r="P121" i="162"/>
  <c r="O121" i="162"/>
  <c r="M121" i="162"/>
  <c r="V120" i="162"/>
  <c r="T120" i="162"/>
  <c r="S120" i="162"/>
  <c r="Q120" i="162"/>
  <c r="P120" i="162"/>
  <c r="O120" i="162"/>
  <c r="M120" i="162"/>
  <c r="Q119" i="162"/>
  <c r="P119" i="162"/>
  <c r="O119" i="162"/>
  <c r="M119" i="162"/>
  <c r="V118" i="162"/>
  <c r="T118" i="162"/>
  <c r="S118" i="162"/>
  <c r="Q118" i="162"/>
  <c r="P118" i="162"/>
  <c r="O118" i="162"/>
  <c r="M118" i="162"/>
  <c r="V117" i="162"/>
  <c r="T117" i="162"/>
  <c r="S117" i="162"/>
  <c r="Q117" i="162"/>
  <c r="P117" i="162"/>
  <c r="O117" i="162"/>
  <c r="M117" i="162"/>
  <c r="V116" i="162"/>
  <c r="T116" i="162"/>
  <c r="S116" i="162"/>
  <c r="Q116" i="162"/>
  <c r="P116" i="162"/>
  <c r="O116" i="162"/>
  <c r="M116" i="162"/>
  <c r="V115" i="162"/>
  <c r="T115" i="162"/>
  <c r="S115" i="162"/>
  <c r="Q115" i="162"/>
  <c r="P115" i="162"/>
  <c r="O115" i="162"/>
  <c r="M115" i="162"/>
  <c r="V114" i="162"/>
  <c r="T114" i="162"/>
  <c r="S114" i="162"/>
  <c r="Q114" i="162"/>
  <c r="P114" i="162"/>
  <c r="O114" i="162"/>
  <c r="M114" i="162"/>
  <c r="Q113" i="162"/>
  <c r="P113" i="162"/>
  <c r="O113" i="162"/>
  <c r="M113" i="162"/>
  <c r="Q112" i="162"/>
  <c r="P112" i="162"/>
  <c r="O112" i="162"/>
  <c r="M112" i="162"/>
  <c r="Q111" i="162"/>
  <c r="P111" i="162"/>
  <c r="O111" i="162"/>
  <c r="M111" i="162"/>
  <c r="V110" i="162"/>
  <c r="T110" i="162"/>
  <c r="S110" i="162"/>
  <c r="Q110" i="162"/>
  <c r="P110" i="162"/>
  <c r="O110" i="162"/>
  <c r="M110" i="162"/>
  <c r="V109" i="162"/>
  <c r="T109" i="162"/>
  <c r="S109" i="162"/>
  <c r="Q109" i="162"/>
  <c r="P109" i="162"/>
  <c r="O109" i="162"/>
  <c r="M109" i="162"/>
  <c r="V108" i="162"/>
  <c r="T108" i="162"/>
  <c r="S108" i="162"/>
  <c r="Q108" i="162"/>
  <c r="P108" i="162"/>
  <c r="O108" i="162"/>
  <c r="M108" i="162"/>
  <c r="V107" i="162"/>
  <c r="T107" i="162"/>
  <c r="S107" i="162"/>
  <c r="Q107" i="162"/>
  <c r="P107" i="162"/>
  <c r="O107" i="162"/>
  <c r="M107" i="162"/>
  <c r="V106" i="162"/>
  <c r="T106" i="162"/>
  <c r="S106" i="162"/>
  <c r="Q106" i="162"/>
  <c r="P106" i="162"/>
  <c r="O106" i="162"/>
  <c r="M106" i="162"/>
  <c r="V105" i="162"/>
  <c r="T105" i="162"/>
  <c r="S105" i="162"/>
  <c r="Q105" i="162"/>
  <c r="P105" i="162"/>
  <c r="O105" i="162"/>
  <c r="M105" i="162"/>
  <c r="V104" i="162"/>
  <c r="T104" i="162"/>
  <c r="S104" i="162"/>
  <c r="Q104" i="162"/>
  <c r="P104" i="162"/>
  <c r="O104" i="162"/>
  <c r="M104" i="162"/>
  <c r="V103" i="162"/>
  <c r="T103" i="162"/>
  <c r="S103" i="162"/>
  <c r="Q103" i="162"/>
  <c r="P103" i="162"/>
  <c r="O103" i="162"/>
  <c r="M103" i="162"/>
  <c r="V102" i="162"/>
  <c r="T102" i="162"/>
  <c r="S102" i="162"/>
  <c r="Q102" i="162"/>
  <c r="P102" i="162"/>
  <c r="O102" i="162"/>
  <c r="M102" i="162"/>
  <c r="V101" i="162"/>
  <c r="T101" i="162"/>
  <c r="S101" i="162"/>
  <c r="Q101" i="162"/>
  <c r="P101" i="162"/>
  <c r="O101" i="162"/>
  <c r="M101" i="162"/>
  <c r="V100" i="162"/>
  <c r="T100" i="162"/>
  <c r="S100" i="162"/>
  <c r="Q100" i="162"/>
  <c r="P100" i="162"/>
  <c r="O100" i="162"/>
  <c r="M100" i="162"/>
  <c r="Q99" i="162"/>
  <c r="P99" i="162"/>
  <c r="O99" i="162"/>
  <c r="M99" i="162"/>
  <c r="V98" i="162"/>
  <c r="T98" i="162"/>
  <c r="S98" i="162"/>
  <c r="Q98" i="162"/>
  <c r="P98" i="162"/>
  <c r="O98" i="162"/>
  <c r="M98" i="162"/>
  <c r="Q97" i="162"/>
  <c r="P97" i="162"/>
  <c r="O97" i="162"/>
  <c r="M97" i="162"/>
  <c r="V96" i="162"/>
  <c r="T96" i="162"/>
  <c r="S96" i="162"/>
  <c r="Q96" i="162"/>
  <c r="P96" i="162"/>
  <c r="O96" i="162"/>
  <c r="M96" i="162"/>
  <c r="Q95" i="162"/>
  <c r="P95" i="162"/>
  <c r="O95" i="162"/>
  <c r="M95" i="162"/>
  <c r="Q94" i="162"/>
  <c r="P94" i="162"/>
  <c r="O94" i="162"/>
  <c r="M94" i="162"/>
  <c r="Q93" i="162"/>
  <c r="P93" i="162"/>
  <c r="O93" i="162"/>
  <c r="M93" i="162"/>
  <c r="V92" i="162"/>
  <c r="T92" i="162"/>
  <c r="S92" i="162"/>
  <c r="Q92" i="162"/>
  <c r="P92" i="162"/>
  <c r="O92" i="162"/>
  <c r="M92" i="162"/>
  <c r="Q91" i="162"/>
  <c r="P91" i="162"/>
  <c r="O91" i="162"/>
  <c r="M91" i="162"/>
  <c r="V90" i="162"/>
  <c r="T90" i="162"/>
  <c r="S90" i="162"/>
  <c r="Q90" i="162"/>
  <c r="P90" i="162"/>
  <c r="O90" i="162"/>
  <c r="M90" i="162"/>
  <c r="V89" i="162"/>
  <c r="T89" i="162"/>
  <c r="S89" i="162"/>
  <c r="Q89" i="162"/>
  <c r="P89" i="162"/>
  <c r="O89" i="162"/>
  <c r="M89" i="162"/>
  <c r="Q88" i="162"/>
  <c r="P88" i="162"/>
  <c r="O88" i="162"/>
  <c r="M88" i="162"/>
  <c r="Q87" i="162"/>
  <c r="P87" i="162"/>
  <c r="O87" i="162"/>
  <c r="M87" i="162"/>
  <c r="Q84" i="162"/>
  <c r="Q83" i="162" s="1"/>
  <c r="P84" i="162"/>
  <c r="P83" i="162" s="1"/>
  <c r="O84" i="162"/>
  <c r="O83" i="162" s="1"/>
  <c r="M84" i="162"/>
  <c r="M83" i="162" s="1"/>
  <c r="Q82" i="162"/>
  <c r="Q81" i="162" s="1"/>
  <c r="Q79" i="162" s="1"/>
  <c r="P82" i="162"/>
  <c r="P81" i="162" s="1"/>
  <c r="P79" i="162" s="1"/>
  <c r="O82" i="162"/>
  <c r="O81" i="162" s="1"/>
  <c r="O79" i="162" s="1"/>
  <c r="M82" i="162"/>
  <c r="M81" i="162" s="1"/>
  <c r="M79" i="162" s="1"/>
  <c r="Q78" i="162"/>
  <c r="P78" i="162"/>
  <c r="O78" i="162"/>
  <c r="M78" i="162"/>
  <c r="Q77" i="162"/>
  <c r="P77" i="162"/>
  <c r="O77" i="162"/>
  <c r="M77" i="162"/>
  <c r="Q76" i="162"/>
  <c r="Q75" i="162" s="1"/>
  <c r="Q73" i="162" s="1"/>
  <c r="P76" i="162"/>
  <c r="O76" i="162"/>
  <c r="M76" i="162"/>
  <c r="Q65" i="162"/>
  <c r="Q64" i="162" s="1"/>
  <c r="Q63" i="162" s="1"/>
  <c r="P65" i="162"/>
  <c r="O65" i="162"/>
  <c r="O64" i="162" s="1"/>
  <c r="O63" i="162" s="1"/>
  <c r="M65" i="162"/>
  <c r="M64" i="162" s="1"/>
  <c r="M63" i="162" s="1"/>
  <c r="Q62" i="162"/>
  <c r="P62" i="162"/>
  <c r="O62" i="162"/>
  <c r="M62" i="162"/>
  <c r="Q61" i="162"/>
  <c r="P61" i="162"/>
  <c r="O61" i="162"/>
  <c r="M61" i="162"/>
  <c r="Q60" i="162"/>
  <c r="P60" i="162"/>
  <c r="O60" i="162"/>
  <c r="M60" i="162"/>
  <c r="Q59" i="162"/>
  <c r="P59" i="162"/>
  <c r="O59" i="162"/>
  <c r="M59" i="162"/>
  <c r="Q55" i="162"/>
  <c r="P55" i="162"/>
  <c r="O55" i="162"/>
  <c r="M55" i="162"/>
  <c r="Q54" i="162"/>
  <c r="P54" i="162"/>
  <c r="O54" i="162"/>
  <c r="M54" i="162"/>
  <c r="Q49" i="162"/>
  <c r="P49" i="162"/>
  <c r="O49" i="162"/>
  <c r="M49" i="162"/>
  <c r="Q48" i="162"/>
  <c r="P48" i="162"/>
  <c r="O48" i="162"/>
  <c r="O47" i="162" s="1"/>
  <c r="O45" i="162" s="1"/>
  <c r="M48" i="162"/>
  <c r="Q32" i="162"/>
  <c r="P32" i="162"/>
  <c r="O32" i="162"/>
  <c r="M32" i="162"/>
  <c r="Q31" i="162"/>
  <c r="P31" i="162"/>
  <c r="O31" i="162"/>
  <c r="M31" i="162"/>
  <c r="Q30" i="162"/>
  <c r="P30" i="162"/>
  <c r="O30" i="162"/>
  <c r="M30" i="162"/>
  <c r="Q29" i="162"/>
  <c r="P29" i="162"/>
  <c r="O29" i="162"/>
  <c r="M29" i="162"/>
  <c r="V28" i="162"/>
  <c r="T28" i="162"/>
  <c r="S28" i="162"/>
  <c r="Q28" i="162"/>
  <c r="P28" i="162"/>
  <c r="O28" i="162"/>
  <c r="M28" i="162"/>
  <c r="Q27" i="162"/>
  <c r="P27" i="162"/>
  <c r="O27" i="162"/>
  <c r="M27" i="162"/>
  <c r="Q25" i="162"/>
  <c r="P25" i="162"/>
  <c r="O25" i="162"/>
  <c r="M25" i="162"/>
  <c r="V24" i="162"/>
  <c r="T24" i="162"/>
  <c r="M24" i="162"/>
  <c r="O24" i="162"/>
  <c r="P24" i="162"/>
  <c r="Q24" i="162"/>
  <c r="P64" i="162"/>
  <c r="P63" i="162" s="1"/>
  <c r="R41" i="162"/>
  <c r="Q41" i="162"/>
  <c r="P41" i="162"/>
  <c r="O41" i="162"/>
  <c r="N41" i="162"/>
  <c r="M41" i="162"/>
  <c r="L41" i="162"/>
  <c r="K41" i="162"/>
  <c r="J41" i="162"/>
  <c r="I41" i="162"/>
  <c r="H41" i="162"/>
  <c r="G41" i="162"/>
  <c r="F41" i="162"/>
  <c r="E41" i="162"/>
  <c r="R37" i="162"/>
  <c r="Q37" i="162"/>
  <c r="P37" i="162"/>
  <c r="O37" i="162"/>
  <c r="N37" i="162"/>
  <c r="M37" i="162"/>
  <c r="L37" i="162"/>
  <c r="K37" i="162"/>
  <c r="J37" i="162"/>
  <c r="I37" i="162"/>
  <c r="H37" i="162"/>
  <c r="G37" i="162"/>
  <c r="F37" i="162"/>
  <c r="E37" i="162"/>
  <c r="R33" i="162"/>
  <c r="Q33" i="162"/>
  <c r="P33" i="162"/>
  <c r="O33" i="162"/>
  <c r="N33" i="162"/>
  <c r="M33" i="162"/>
  <c r="L33" i="162"/>
  <c r="K33" i="162"/>
  <c r="J33" i="162"/>
  <c r="I33" i="162"/>
  <c r="H33" i="162"/>
  <c r="G33" i="162"/>
  <c r="F33" i="162"/>
  <c r="E33" i="162"/>
  <c r="N50" i="164" l="1"/>
  <c r="N22" i="164"/>
  <c r="Q53" i="162"/>
  <c r="Q51" i="162" s="1"/>
  <c r="O26" i="162"/>
  <c r="O23" i="162" s="1"/>
  <c r="P86" i="162"/>
  <c r="Q26" i="162"/>
  <c r="Q23" i="162" s="1"/>
  <c r="M53" i="162"/>
  <c r="M51" i="162" s="1"/>
  <c r="K50" i="164"/>
  <c r="P26" i="162"/>
  <c r="P23" i="162" s="1"/>
  <c r="P47" i="162"/>
  <c r="P45" i="162" s="1"/>
  <c r="P58" i="162"/>
  <c r="P56" i="162" s="1"/>
  <c r="M22" i="164"/>
  <c r="N21" i="164"/>
  <c r="K22" i="164"/>
  <c r="M50" i="164"/>
  <c r="E36" i="162"/>
  <c r="J36" i="162"/>
  <c r="Q36" i="162"/>
  <c r="F36" i="162"/>
  <c r="N36" i="162"/>
  <c r="R36" i="162"/>
  <c r="H36" i="162"/>
  <c r="L36" i="162"/>
  <c r="P36" i="162"/>
  <c r="M47" i="162"/>
  <c r="M45" i="162" s="1"/>
  <c r="Q47" i="162"/>
  <c r="Q45" i="162" s="1"/>
  <c r="O53" i="162"/>
  <c r="O51" i="162" s="1"/>
  <c r="M58" i="162"/>
  <c r="M56" i="162" s="1"/>
  <c r="Q58" i="162"/>
  <c r="Q56" i="162" s="1"/>
  <c r="O75" i="162"/>
  <c r="O73" i="162" s="1"/>
  <c r="O86" i="162"/>
  <c r="G36" i="162"/>
  <c r="K36" i="162"/>
  <c r="O36" i="162"/>
  <c r="I36" i="162"/>
  <c r="M36" i="162"/>
  <c r="O58" i="162"/>
  <c r="O56" i="162" s="1"/>
  <c r="M26" i="162"/>
  <c r="M23" i="162" s="1"/>
  <c r="M86" i="162"/>
  <c r="Q86" i="162"/>
  <c r="P53" i="162"/>
  <c r="P51" i="162" s="1"/>
  <c r="M75" i="162"/>
  <c r="M73" i="162" s="1"/>
  <c r="P75" i="162"/>
  <c r="P73" i="162" s="1"/>
  <c r="Q50" i="162" l="1"/>
  <c r="K21" i="164"/>
  <c r="M21" i="164"/>
  <c r="M50" i="162"/>
  <c r="P22" i="162"/>
  <c r="O50" i="162"/>
  <c r="M22" i="162"/>
  <c r="Q22" i="162"/>
  <c r="O22" i="162"/>
  <c r="P50" i="162"/>
  <c r="Q21" i="162" l="1"/>
  <c r="O21" i="162"/>
  <c r="M21" i="162"/>
  <c r="P21" i="162"/>
  <c r="L82" i="79" l="1"/>
  <c r="N80" i="79"/>
  <c r="N78" i="79" s="1"/>
  <c r="K80" i="79"/>
  <c r="K78" i="79" s="1"/>
  <c r="L63" i="79"/>
  <c r="L62" i="79" s="1"/>
  <c r="K63" i="79"/>
  <c r="K62" i="79" s="1"/>
  <c r="H52" i="79"/>
  <c r="H50" i="79" s="1"/>
  <c r="N82" i="79"/>
  <c r="N40" i="79"/>
  <c r="M40" i="79"/>
  <c r="L40" i="79"/>
  <c r="K40" i="79"/>
  <c r="J40" i="79"/>
  <c r="I40" i="79"/>
  <c r="H40" i="79"/>
  <c r="G40" i="79"/>
  <c r="F40" i="79"/>
  <c r="N36" i="79"/>
  <c r="M36" i="79"/>
  <c r="L36" i="79"/>
  <c r="K36" i="79"/>
  <c r="J36" i="79"/>
  <c r="I36" i="79"/>
  <c r="H36" i="79"/>
  <c r="G36" i="79"/>
  <c r="F36" i="79"/>
  <c r="N32" i="79"/>
  <c r="M32" i="79"/>
  <c r="L32" i="79"/>
  <c r="K32" i="79"/>
  <c r="J32" i="79"/>
  <c r="I32" i="79"/>
  <c r="H32" i="79"/>
  <c r="G32" i="79"/>
  <c r="F32" i="79"/>
  <c r="H35" i="79" l="1"/>
  <c r="L35" i="79"/>
  <c r="F35" i="79"/>
  <c r="J35" i="79"/>
  <c r="N35" i="79"/>
  <c r="I35" i="79"/>
  <c r="N74" i="79"/>
  <c r="N72" i="79" s="1"/>
  <c r="K46" i="79"/>
  <c r="K44" i="79" s="1"/>
  <c r="G35" i="79"/>
  <c r="K35" i="79"/>
  <c r="M35" i="79"/>
  <c r="K74" i="79"/>
  <c r="K72" i="79" s="1"/>
  <c r="H46" i="79"/>
  <c r="H44" i="79" s="1"/>
  <c r="K52" i="79"/>
  <c r="K50" i="79" s="1"/>
  <c r="K57" i="79"/>
  <c r="K55" i="79" s="1"/>
  <c r="N63" i="79"/>
  <c r="N62" i="79" s="1"/>
  <c r="K82" i="79"/>
  <c r="M25" i="79"/>
  <c r="M22" i="79" s="1"/>
  <c r="L85" i="79"/>
  <c r="H25" i="79"/>
  <c r="H22" i="79" s="1"/>
  <c r="M46" i="79"/>
  <c r="M44" i="79" s="1"/>
  <c r="M52" i="79"/>
  <c r="M50" i="79" s="1"/>
  <c r="L80" i="79"/>
  <c r="L78" i="79" s="1"/>
  <c r="L52" i="79"/>
  <c r="L50" i="79" s="1"/>
  <c r="N25" i="79"/>
  <c r="N22" i="79" s="1"/>
  <c r="H85" i="79"/>
  <c r="M85" i="79"/>
  <c r="K25" i="79"/>
  <c r="K22" i="79" s="1"/>
  <c r="H57" i="79"/>
  <c r="H55" i="79" s="1"/>
  <c r="L57" i="79"/>
  <c r="L55" i="79" s="1"/>
  <c r="K85" i="79"/>
  <c r="N52" i="79"/>
  <c r="N50" i="79" s="1"/>
  <c r="M57" i="79"/>
  <c r="M55" i="79" s="1"/>
  <c r="H74" i="79"/>
  <c r="H72" i="79" s="1"/>
  <c r="M74" i="79"/>
  <c r="M72" i="79" s="1"/>
  <c r="H82" i="79"/>
  <c r="M82" i="79"/>
  <c r="L25" i="79"/>
  <c r="L22" i="79" s="1"/>
  <c r="L46" i="79"/>
  <c r="L44" i="79" s="1"/>
  <c r="N46" i="79"/>
  <c r="N44" i="79" s="1"/>
  <c r="N57" i="79"/>
  <c r="N55" i="79" s="1"/>
  <c r="M63" i="79"/>
  <c r="M62" i="79" s="1"/>
  <c r="H63" i="79"/>
  <c r="H62" i="79" s="1"/>
  <c r="H80" i="79"/>
  <c r="H78" i="79" s="1"/>
  <c r="M80" i="79"/>
  <c r="M78" i="79" s="1"/>
  <c r="L74" i="79"/>
  <c r="L72" i="79" s="1"/>
  <c r="N85" i="79"/>
  <c r="S35" i="163"/>
  <c r="S36" i="163"/>
  <c r="S39" i="163"/>
  <c r="S40" i="163"/>
  <c r="S41" i="163"/>
  <c r="S43" i="163"/>
  <c r="S44" i="163"/>
  <c r="S45" i="163"/>
  <c r="S47" i="163"/>
  <c r="S53" i="163"/>
  <c r="S58" i="163"/>
  <c r="S67" i="163"/>
  <c r="S68" i="163"/>
  <c r="S69" i="163"/>
  <c r="S70" i="163"/>
  <c r="S71" i="163"/>
  <c r="S72" i="163"/>
  <c r="S73" i="163"/>
  <c r="S75" i="163"/>
  <c r="S81" i="163"/>
  <c r="S86" i="163"/>
  <c r="U35" i="163"/>
  <c r="U36" i="163"/>
  <c r="U39" i="163"/>
  <c r="U40" i="163"/>
  <c r="U41" i="163"/>
  <c r="U43" i="163"/>
  <c r="U44" i="163"/>
  <c r="U45" i="163"/>
  <c r="U47" i="163"/>
  <c r="U53" i="163"/>
  <c r="U58" i="163"/>
  <c r="U67" i="163"/>
  <c r="U68" i="163"/>
  <c r="U69" i="163"/>
  <c r="U70" i="163"/>
  <c r="U71" i="163"/>
  <c r="U72" i="163"/>
  <c r="U73" i="163"/>
  <c r="U75" i="163"/>
  <c r="U81" i="163"/>
  <c r="U86" i="163"/>
  <c r="R26" i="163"/>
  <c r="R27" i="163"/>
  <c r="R28" i="163"/>
  <c r="R29" i="163"/>
  <c r="R30" i="163"/>
  <c r="R31" i="163"/>
  <c r="R32" i="163"/>
  <c r="R33" i="163"/>
  <c r="R34" i="163"/>
  <c r="R35" i="163"/>
  <c r="R36" i="163"/>
  <c r="R37" i="163"/>
  <c r="R38" i="163"/>
  <c r="R39" i="163"/>
  <c r="R40" i="163"/>
  <c r="R41" i="163"/>
  <c r="R42" i="163"/>
  <c r="R43" i="163"/>
  <c r="R44" i="163"/>
  <c r="R45" i="163"/>
  <c r="R46" i="163"/>
  <c r="R47" i="163"/>
  <c r="R48" i="163"/>
  <c r="R49" i="163"/>
  <c r="R50" i="163"/>
  <c r="R51" i="163"/>
  <c r="R52" i="163"/>
  <c r="R53" i="163"/>
  <c r="R54" i="163"/>
  <c r="R55" i="163"/>
  <c r="R56" i="163"/>
  <c r="R57" i="163"/>
  <c r="R58" i="163"/>
  <c r="R59" i="163"/>
  <c r="R60" i="163"/>
  <c r="R61" i="163"/>
  <c r="R62" i="163"/>
  <c r="R63" i="163"/>
  <c r="R64" i="163"/>
  <c r="R65" i="163"/>
  <c r="R66" i="163"/>
  <c r="R67" i="163"/>
  <c r="R68" i="163"/>
  <c r="R69" i="163"/>
  <c r="R70" i="163"/>
  <c r="R71" i="163"/>
  <c r="R72" i="163"/>
  <c r="R73" i="163"/>
  <c r="R74" i="163"/>
  <c r="R75" i="163"/>
  <c r="R76" i="163"/>
  <c r="R77" i="163"/>
  <c r="R78" i="163"/>
  <c r="R79" i="163"/>
  <c r="R80" i="163"/>
  <c r="R81" i="163"/>
  <c r="R82" i="163"/>
  <c r="R83" i="163"/>
  <c r="R84" i="163"/>
  <c r="R85" i="163"/>
  <c r="R86" i="163"/>
  <c r="R87" i="163"/>
  <c r="R88" i="163"/>
  <c r="R89" i="163"/>
  <c r="R90" i="163"/>
  <c r="R91" i="163"/>
  <c r="R92" i="163"/>
  <c r="R93" i="163"/>
  <c r="R94" i="163"/>
  <c r="R95" i="163"/>
  <c r="R96" i="163"/>
  <c r="R97" i="163"/>
  <c r="R98" i="163"/>
  <c r="R99" i="163"/>
  <c r="R100" i="163"/>
  <c r="R101" i="163"/>
  <c r="R102" i="163"/>
  <c r="R103" i="163"/>
  <c r="R104" i="163"/>
  <c r="R105" i="163"/>
  <c r="R106" i="163"/>
  <c r="R107" i="163"/>
  <c r="R108" i="163"/>
  <c r="R109" i="163"/>
  <c r="R110" i="163"/>
  <c r="R111" i="163"/>
  <c r="R112" i="163"/>
  <c r="R113" i="163"/>
  <c r="R114" i="163"/>
  <c r="R115" i="163"/>
  <c r="R116" i="163"/>
  <c r="R117" i="163"/>
  <c r="R118" i="163"/>
  <c r="R119" i="163"/>
  <c r="R120" i="163"/>
  <c r="R121" i="163"/>
  <c r="R122" i="163"/>
  <c r="R123" i="163"/>
  <c r="R124" i="163"/>
  <c r="R125" i="163"/>
  <c r="R22" i="163"/>
  <c r="R23" i="163"/>
  <c r="R24" i="163"/>
  <c r="V125" i="163"/>
  <c r="P125" i="163"/>
  <c r="N125" i="163"/>
  <c r="K125" i="163"/>
  <c r="D125" i="163"/>
  <c r="S125" i="163" s="1"/>
  <c r="P124" i="163"/>
  <c r="N124" i="163"/>
  <c r="K124" i="163"/>
  <c r="D124" i="163"/>
  <c r="S124" i="163" s="1"/>
  <c r="P123" i="163"/>
  <c r="N123" i="163"/>
  <c r="K123" i="163"/>
  <c r="D123" i="163"/>
  <c r="S123" i="163" s="1"/>
  <c r="V122" i="163"/>
  <c r="P122" i="163"/>
  <c r="N122" i="163"/>
  <c r="K122" i="163"/>
  <c r="D122" i="163"/>
  <c r="S122" i="163" s="1"/>
  <c r="V121" i="163"/>
  <c r="P121" i="163"/>
  <c r="N121" i="163"/>
  <c r="K121" i="163"/>
  <c r="D121" i="163"/>
  <c r="S121" i="163" s="1"/>
  <c r="P120" i="163"/>
  <c r="N120" i="163"/>
  <c r="K120" i="163"/>
  <c r="D120" i="163"/>
  <c r="S120" i="163" s="1"/>
  <c r="V119" i="163"/>
  <c r="P119" i="163"/>
  <c r="N119" i="163"/>
  <c r="K119" i="163"/>
  <c r="D119" i="163"/>
  <c r="S119" i="163" s="1"/>
  <c r="V118" i="163"/>
  <c r="P118" i="163"/>
  <c r="N118" i="163"/>
  <c r="K118" i="163"/>
  <c r="D118" i="163"/>
  <c r="S118" i="163" s="1"/>
  <c r="V117" i="163"/>
  <c r="P117" i="163"/>
  <c r="N117" i="163"/>
  <c r="K117" i="163"/>
  <c r="D117" i="163"/>
  <c r="S117" i="163" s="1"/>
  <c r="V116" i="163"/>
  <c r="P116" i="163"/>
  <c r="N116" i="163"/>
  <c r="K116" i="163"/>
  <c r="D116" i="163"/>
  <c r="S116" i="163" s="1"/>
  <c r="V115" i="163"/>
  <c r="P115" i="163"/>
  <c r="N115" i="163"/>
  <c r="K115" i="163"/>
  <c r="D115" i="163"/>
  <c r="S115" i="163" s="1"/>
  <c r="P114" i="163"/>
  <c r="N114" i="163"/>
  <c r="K114" i="163"/>
  <c r="D114" i="163"/>
  <c r="S114" i="163" s="1"/>
  <c r="P113" i="163"/>
  <c r="N113" i="163"/>
  <c r="K113" i="163"/>
  <c r="D113" i="163"/>
  <c r="S113" i="163" s="1"/>
  <c r="P112" i="163"/>
  <c r="N112" i="163"/>
  <c r="K112" i="163"/>
  <c r="D112" i="163"/>
  <c r="S112" i="163" s="1"/>
  <c r="V111" i="163"/>
  <c r="P111" i="163"/>
  <c r="N111" i="163"/>
  <c r="K111" i="163"/>
  <c r="D111" i="163"/>
  <c r="S111" i="163" s="1"/>
  <c r="V110" i="163"/>
  <c r="P110" i="163"/>
  <c r="N110" i="163"/>
  <c r="K110" i="163"/>
  <c r="D110" i="163"/>
  <c r="S110" i="163" s="1"/>
  <c r="V109" i="163"/>
  <c r="P109" i="163"/>
  <c r="N109" i="163"/>
  <c r="K109" i="163"/>
  <c r="D109" i="163"/>
  <c r="S109" i="163" s="1"/>
  <c r="V108" i="163"/>
  <c r="P108" i="163"/>
  <c r="N108" i="163"/>
  <c r="K108" i="163"/>
  <c r="D108" i="163"/>
  <c r="S108" i="163" s="1"/>
  <c r="V107" i="163"/>
  <c r="P107" i="163"/>
  <c r="N107" i="163"/>
  <c r="K107" i="163"/>
  <c r="D107" i="163"/>
  <c r="S107" i="163" s="1"/>
  <c r="V106" i="163"/>
  <c r="P106" i="163"/>
  <c r="N106" i="163"/>
  <c r="K106" i="163"/>
  <c r="D106" i="163"/>
  <c r="S106" i="163" s="1"/>
  <c r="V105" i="163"/>
  <c r="P105" i="163"/>
  <c r="N105" i="163"/>
  <c r="K105" i="163"/>
  <c r="D105" i="163"/>
  <c r="S105" i="163" s="1"/>
  <c r="V104" i="163"/>
  <c r="P104" i="163"/>
  <c r="N104" i="163"/>
  <c r="K104" i="163"/>
  <c r="D104" i="163"/>
  <c r="S104" i="163" s="1"/>
  <c r="V103" i="163"/>
  <c r="P103" i="163"/>
  <c r="N103" i="163"/>
  <c r="K103" i="163"/>
  <c r="D103" i="163"/>
  <c r="S103" i="163" s="1"/>
  <c r="V102" i="163"/>
  <c r="P102" i="163"/>
  <c r="N102" i="163"/>
  <c r="K102" i="163"/>
  <c r="D102" i="163"/>
  <c r="S102" i="163" s="1"/>
  <c r="V101" i="163"/>
  <c r="P101" i="163"/>
  <c r="N101" i="163"/>
  <c r="K101" i="163"/>
  <c r="D101" i="163"/>
  <c r="S101" i="163" s="1"/>
  <c r="P100" i="163"/>
  <c r="N100" i="163"/>
  <c r="K100" i="163"/>
  <c r="D100" i="163"/>
  <c r="S100" i="163" s="1"/>
  <c r="V99" i="163"/>
  <c r="P99" i="163"/>
  <c r="N99" i="163"/>
  <c r="K99" i="163"/>
  <c r="D99" i="163"/>
  <c r="S99" i="163" s="1"/>
  <c r="P98" i="163"/>
  <c r="N98" i="163"/>
  <c r="K98" i="163"/>
  <c r="D98" i="163"/>
  <c r="S98" i="163" s="1"/>
  <c r="V97" i="163"/>
  <c r="P97" i="163"/>
  <c r="N97" i="163"/>
  <c r="K97" i="163"/>
  <c r="D97" i="163"/>
  <c r="S97" i="163" s="1"/>
  <c r="P96" i="163"/>
  <c r="N96" i="163"/>
  <c r="K96" i="163"/>
  <c r="D96" i="163"/>
  <c r="S96" i="163" s="1"/>
  <c r="P95" i="163"/>
  <c r="N95" i="163"/>
  <c r="K95" i="163"/>
  <c r="D95" i="163"/>
  <c r="S95" i="163" s="1"/>
  <c r="P94" i="163"/>
  <c r="N94" i="163"/>
  <c r="K94" i="163"/>
  <c r="D94" i="163"/>
  <c r="S94" i="163" s="1"/>
  <c r="V93" i="163"/>
  <c r="P93" i="163"/>
  <c r="N93" i="163"/>
  <c r="K93" i="163"/>
  <c r="D93" i="163"/>
  <c r="S93" i="163" s="1"/>
  <c r="P92" i="163"/>
  <c r="N92" i="163"/>
  <c r="K92" i="163"/>
  <c r="D92" i="163"/>
  <c r="S92" i="163" s="1"/>
  <c r="V91" i="163"/>
  <c r="P91" i="163"/>
  <c r="N91" i="163"/>
  <c r="K91" i="163"/>
  <c r="D91" i="163"/>
  <c r="S91" i="163" s="1"/>
  <c r="V90" i="163"/>
  <c r="P90" i="163"/>
  <c r="N90" i="163"/>
  <c r="K90" i="163"/>
  <c r="D90" i="163"/>
  <c r="S90" i="163" s="1"/>
  <c r="P89" i="163"/>
  <c r="N89" i="163"/>
  <c r="K89" i="163"/>
  <c r="D89" i="163"/>
  <c r="S89" i="163" s="1"/>
  <c r="P88" i="163"/>
  <c r="N88" i="163"/>
  <c r="K88" i="163"/>
  <c r="D88" i="163"/>
  <c r="P85" i="163"/>
  <c r="P84" i="163" s="1"/>
  <c r="N85" i="163"/>
  <c r="K85" i="163"/>
  <c r="D85" i="163"/>
  <c r="S85" i="163" s="1"/>
  <c r="V83" i="163"/>
  <c r="P83" i="163"/>
  <c r="P82" i="163" s="1"/>
  <c r="P80" i="163" s="1"/>
  <c r="N83" i="163"/>
  <c r="K83" i="163"/>
  <c r="K82" i="163" s="1"/>
  <c r="K80" i="163" s="1"/>
  <c r="D83" i="163"/>
  <c r="S83" i="163" s="1"/>
  <c r="V79" i="163"/>
  <c r="P79" i="163"/>
  <c r="N79" i="163"/>
  <c r="K79" i="163"/>
  <c r="D79" i="163"/>
  <c r="S79" i="163" s="1"/>
  <c r="V78" i="163"/>
  <c r="P78" i="163"/>
  <c r="N78" i="163"/>
  <c r="K78" i="163"/>
  <c r="D78" i="163"/>
  <c r="S78" i="163" s="1"/>
  <c r="V77" i="163"/>
  <c r="P77" i="163"/>
  <c r="N77" i="163"/>
  <c r="K77" i="163"/>
  <c r="D77" i="163"/>
  <c r="S77" i="163" s="1"/>
  <c r="P66" i="163"/>
  <c r="P65" i="163" s="1"/>
  <c r="P64" i="163" s="1"/>
  <c r="N66" i="163"/>
  <c r="K66" i="163"/>
  <c r="K65" i="163" s="1"/>
  <c r="K64" i="163" s="1"/>
  <c r="D66" i="163"/>
  <c r="S66" i="163" s="1"/>
  <c r="P63" i="163"/>
  <c r="N63" i="163"/>
  <c r="K63" i="163"/>
  <c r="D63" i="163"/>
  <c r="S63" i="163" s="1"/>
  <c r="P62" i="163"/>
  <c r="N62" i="163"/>
  <c r="K62" i="163"/>
  <c r="D62" i="163"/>
  <c r="S62" i="163" s="1"/>
  <c r="P61" i="163"/>
  <c r="N61" i="163"/>
  <c r="K61" i="163"/>
  <c r="D61" i="163"/>
  <c r="S61" i="163" s="1"/>
  <c r="P60" i="163"/>
  <c r="N60" i="163"/>
  <c r="K60" i="163"/>
  <c r="D60" i="163"/>
  <c r="S60" i="163" s="1"/>
  <c r="P56" i="163"/>
  <c r="N56" i="163"/>
  <c r="K56" i="163"/>
  <c r="D56" i="163"/>
  <c r="S56" i="163" s="1"/>
  <c r="P55" i="163"/>
  <c r="N55" i="163"/>
  <c r="K55" i="163"/>
  <c r="D55" i="163"/>
  <c r="S55" i="163" s="1"/>
  <c r="V50" i="163"/>
  <c r="P50" i="163"/>
  <c r="N50" i="163"/>
  <c r="K50" i="163"/>
  <c r="D50" i="163"/>
  <c r="S50" i="163" s="1"/>
  <c r="V49" i="163"/>
  <c r="P49" i="163"/>
  <c r="N49" i="163"/>
  <c r="K49" i="163"/>
  <c r="D49" i="163"/>
  <c r="S49" i="163" s="1"/>
  <c r="V33" i="163"/>
  <c r="P33" i="163"/>
  <c r="N33" i="163"/>
  <c r="K33" i="163"/>
  <c r="D33" i="163"/>
  <c r="S33" i="163" s="1"/>
  <c r="V32" i="163"/>
  <c r="P32" i="163"/>
  <c r="N32" i="163"/>
  <c r="K32" i="163"/>
  <c r="D32" i="163"/>
  <c r="S32" i="163" s="1"/>
  <c r="V31" i="163"/>
  <c r="P31" i="163"/>
  <c r="N31" i="163"/>
  <c r="K31" i="163"/>
  <c r="D31" i="163"/>
  <c r="S31" i="163" s="1"/>
  <c r="P30" i="163"/>
  <c r="N30" i="163"/>
  <c r="K30" i="163"/>
  <c r="D30" i="163"/>
  <c r="S30" i="163" s="1"/>
  <c r="P29" i="163"/>
  <c r="N29" i="163"/>
  <c r="K29" i="163"/>
  <c r="D29" i="163"/>
  <c r="S29" i="163" s="1"/>
  <c r="P28" i="163"/>
  <c r="N28" i="163"/>
  <c r="K28" i="163"/>
  <c r="D28" i="163"/>
  <c r="S28" i="163" s="1"/>
  <c r="V26" i="163"/>
  <c r="P26" i="163"/>
  <c r="N26" i="163"/>
  <c r="K26" i="163"/>
  <c r="D26" i="163"/>
  <c r="S26" i="163" s="1"/>
  <c r="R25" i="163"/>
  <c r="N25" i="163"/>
  <c r="P25" i="163"/>
  <c r="K25" i="163"/>
  <c r="D25" i="163"/>
  <c r="S25" i="163" s="1"/>
  <c r="Q42" i="163"/>
  <c r="P42" i="163"/>
  <c r="O42" i="163"/>
  <c r="N42" i="163"/>
  <c r="M42" i="163"/>
  <c r="L42" i="163"/>
  <c r="K42" i="163"/>
  <c r="J42" i="163"/>
  <c r="I42" i="163"/>
  <c r="H42" i="163"/>
  <c r="G42" i="163"/>
  <c r="F42" i="163"/>
  <c r="E42" i="163"/>
  <c r="D42" i="163"/>
  <c r="S42" i="163" s="1"/>
  <c r="Q38" i="163"/>
  <c r="P38" i="163"/>
  <c r="O38" i="163"/>
  <c r="N38" i="163"/>
  <c r="M38" i="163"/>
  <c r="L38" i="163"/>
  <c r="K38" i="163"/>
  <c r="J38" i="163"/>
  <c r="I38" i="163"/>
  <c r="H38" i="163"/>
  <c r="G38" i="163"/>
  <c r="F38" i="163"/>
  <c r="E38" i="163"/>
  <c r="D38" i="163"/>
  <c r="S38" i="163" s="1"/>
  <c r="Q34" i="163"/>
  <c r="P34" i="163"/>
  <c r="O34" i="163"/>
  <c r="N34" i="163"/>
  <c r="M34" i="163"/>
  <c r="L34" i="163"/>
  <c r="K34" i="163"/>
  <c r="J34" i="163"/>
  <c r="I34" i="163"/>
  <c r="H34" i="163"/>
  <c r="G34" i="163"/>
  <c r="F34" i="163"/>
  <c r="E34" i="163"/>
  <c r="D34" i="163"/>
  <c r="S34" i="163" s="1"/>
  <c r="U42" i="163" l="1"/>
  <c r="T42" i="163"/>
  <c r="U34" i="163"/>
  <c r="T34" i="163"/>
  <c r="U38" i="163"/>
  <c r="T38" i="163"/>
  <c r="Q37" i="163"/>
  <c r="P48" i="163"/>
  <c r="P46" i="163" s="1"/>
  <c r="N87" i="163"/>
  <c r="D87" i="163"/>
  <c r="S87" i="163" s="1"/>
  <c r="P87" i="163"/>
  <c r="K87" i="163"/>
  <c r="S88" i="163"/>
  <c r="K21" i="79"/>
  <c r="K49" i="79"/>
  <c r="H21" i="79"/>
  <c r="L21" i="79"/>
  <c r="H49" i="79"/>
  <c r="M49" i="79"/>
  <c r="M21" i="79"/>
  <c r="N21" i="79"/>
  <c r="N49" i="79"/>
  <c r="L49" i="79"/>
  <c r="G37" i="163"/>
  <c r="K37" i="163"/>
  <c r="O37" i="163"/>
  <c r="E37" i="163"/>
  <c r="J37" i="163"/>
  <c r="I37" i="163"/>
  <c r="M37" i="163"/>
  <c r="F37" i="163"/>
  <c r="N37" i="163"/>
  <c r="D37" i="163"/>
  <c r="S37" i="163" s="1"/>
  <c r="H37" i="163"/>
  <c r="L37" i="163"/>
  <c r="P37" i="163"/>
  <c r="D82" i="163"/>
  <c r="S82" i="163" s="1"/>
  <c r="D65" i="163"/>
  <c r="S65" i="163" s="1"/>
  <c r="K76" i="163"/>
  <c r="K74" i="163" s="1"/>
  <c r="K54" i="163"/>
  <c r="K52" i="163" s="1"/>
  <c r="P27" i="163"/>
  <c r="P24" i="163" s="1"/>
  <c r="D27" i="163"/>
  <c r="S27" i="163" s="1"/>
  <c r="K27" i="163"/>
  <c r="K24" i="163" s="1"/>
  <c r="P54" i="163"/>
  <c r="P52" i="163" s="1"/>
  <c r="K59" i="163"/>
  <c r="K57" i="163" s="1"/>
  <c r="P59" i="163"/>
  <c r="P57" i="163" s="1"/>
  <c r="P76" i="163"/>
  <c r="P74" i="163" s="1"/>
  <c r="R86" i="161"/>
  <c r="R81" i="161"/>
  <c r="R75" i="161"/>
  <c r="R73" i="161"/>
  <c r="R72" i="161"/>
  <c r="R71" i="161"/>
  <c r="R70" i="161"/>
  <c r="R69" i="161"/>
  <c r="R68" i="161"/>
  <c r="R67" i="161"/>
  <c r="R58" i="161"/>
  <c r="R53" i="161"/>
  <c r="R47" i="161"/>
  <c r="R45" i="161"/>
  <c r="R44" i="161"/>
  <c r="R43" i="161"/>
  <c r="R41" i="161"/>
  <c r="R40" i="161"/>
  <c r="R39" i="161"/>
  <c r="R36" i="161"/>
  <c r="R35" i="161"/>
  <c r="O125" i="161"/>
  <c r="M125" i="161"/>
  <c r="K125" i="161"/>
  <c r="I125" i="161"/>
  <c r="G125" i="161"/>
  <c r="E125" i="161"/>
  <c r="O124" i="161"/>
  <c r="M124" i="161"/>
  <c r="K124" i="161"/>
  <c r="I124" i="161"/>
  <c r="G124" i="161"/>
  <c r="E124" i="161"/>
  <c r="O123" i="161"/>
  <c r="M123" i="161"/>
  <c r="K123" i="161"/>
  <c r="I123" i="161"/>
  <c r="G123" i="161"/>
  <c r="E123" i="161"/>
  <c r="T122" i="161"/>
  <c r="S122" i="161"/>
  <c r="O122" i="161"/>
  <c r="M122" i="161"/>
  <c r="K122" i="161"/>
  <c r="I122" i="161"/>
  <c r="G122" i="161"/>
  <c r="E122" i="161"/>
  <c r="T121" i="161"/>
  <c r="S121" i="161"/>
  <c r="O121" i="161"/>
  <c r="M121" i="161"/>
  <c r="K121" i="161"/>
  <c r="I121" i="161"/>
  <c r="G121" i="161"/>
  <c r="E121" i="161"/>
  <c r="O120" i="161"/>
  <c r="M120" i="161"/>
  <c r="K120" i="161"/>
  <c r="I120" i="161"/>
  <c r="G120" i="161"/>
  <c r="E120" i="161"/>
  <c r="T119" i="161"/>
  <c r="S119" i="161"/>
  <c r="O119" i="161"/>
  <c r="M119" i="161"/>
  <c r="K119" i="161"/>
  <c r="I119" i="161"/>
  <c r="G119" i="161"/>
  <c r="E119" i="161"/>
  <c r="T118" i="161"/>
  <c r="S118" i="161"/>
  <c r="O118" i="161"/>
  <c r="M118" i="161"/>
  <c r="K118" i="161"/>
  <c r="I118" i="161"/>
  <c r="G118" i="161"/>
  <c r="E118" i="161"/>
  <c r="T117" i="161"/>
  <c r="S117" i="161"/>
  <c r="O117" i="161"/>
  <c r="M117" i="161"/>
  <c r="K117" i="161"/>
  <c r="I117" i="161"/>
  <c r="G117" i="161"/>
  <c r="E117" i="161"/>
  <c r="T116" i="161"/>
  <c r="S116" i="161"/>
  <c r="O116" i="161"/>
  <c r="M116" i="161"/>
  <c r="K116" i="161"/>
  <c r="I116" i="161"/>
  <c r="G116" i="161"/>
  <c r="E116" i="161"/>
  <c r="T115" i="161"/>
  <c r="S115" i="161"/>
  <c r="O115" i="161"/>
  <c r="M115" i="161"/>
  <c r="K115" i="161"/>
  <c r="I115" i="161"/>
  <c r="G115" i="161"/>
  <c r="E115" i="161"/>
  <c r="O114" i="161"/>
  <c r="M114" i="161"/>
  <c r="K114" i="161"/>
  <c r="I114" i="161"/>
  <c r="G114" i="161"/>
  <c r="E114" i="161"/>
  <c r="O113" i="161"/>
  <c r="M113" i="161"/>
  <c r="K113" i="161"/>
  <c r="I113" i="161"/>
  <c r="G113" i="161"/>
  <c r="E113" i="161"/>
  <c r="O112" i="161"/>
  <c r="M112" i="161"/>
  <c r="K112" i="161"/>
  <c r="I112" i="161"/>
  <c r="G112" i="161"/>
  <c r="E112" i="161"/>
  <c r="T111" i="161"/>
  <c r="S111" i="161"/>
  <c r="O111" i="161"/>
  <c r="M111" i="161"/>
  <c r="K111" i="161"/>
  <c r="I111" i="161"/>
  <c r="G111" i="161"/>
  <c r="E111" i="161"/>
  <c r="T110" i="161"/>
  <c r="S110" i="161"/>
  <c r="O110" i="161"/>
  <c r="M110" i="161"/>
  <c r="K110" i="161"/>
  <c r="I110" i="161"/>
  <c r="G110" i="161"/>
  <c r="E110" i="161"/>
  <c r="T109" i="161"/>
  <c r="S109" i="161"/>
  <c r="O109" i="161"/>
  <c r="M109" i="161"/>
  <c r="K109" i="161"/>
  <c r="I109" i="161"/>
  <c r="G109" i="161"/>
  <c r="E109" i="161"/>
  <c r="T108" i="161"/>
  <c r="S108" i="161"/>
  <c r="O108" i="161"/>
  <c r="M108" i="161"/>
  <c r="K108" i="161"/>
  <c r="I108" i="161"/>
  <c r="G108" i="161"/>
  <c r="E108" i="161"/>
  <c r="T107" i="161"/>
  <c r="S107" i="161"/>
  <c r="O107" i="161"/>
  <c r="M107" i="161"/>
  <c r="K107" i="161"/>
  <c r="I107" i="161"/>
  <c r="G107" i="161"/>
  <c r="E107" i="161"/>
  <c r="T106" i="161"/>
  <c r="S106" i="161"/>
  <c r="O106" i="161"/>
  <c r="M106" i="161"/>
  <c r="K106" i="161"/>
  <c r="I106" i="161"/>
  <c r="G106" i="161"/>
  <c r="E106" i="161"/>
  <c r="T105" i="161"/>
  <c r="S105" i="161"/>
  <c r="O105" i="161"/>
  <c r="M105" i="161"/>
  <c r="K105" i="161"/>
  <c r="I105" i="161"/>
  <c r="G105" i="161"/>
  <c r="E105" i="161"/>
  <c r="T104" i="161"/>
  <c r="S104" i="161"/>
  <c r="O104" i="161"/>
  <c r="M104" i="161"/>
  <c r="K104" i="161"/>
  <c r="I104" i="161"/>
  <c r="G104" i="161"/>
  <c r="E104" i="161"/>
  <c r="T103" i="161"/>
  <c r="S103" i="161"/>
  <c r="O103" i="161"/>
  <c r="M103" i="161"/>
  <c r="K103" i="161"/>
  <c r="I103" i="161"/>
  <c r="G103" i="161"/>
  <c r="E103" i="161"/>
  <c r="T102" i="161"/>
  <c r="S102" i="161"/>
  <c r="O102" i="161"/>
  <c r="M102" i="161"/>
  <c r="K102" i="161"/>
  <c r="I102" i="161"/>
  <c r="G102" i="161"/>
  <c r="E102" i="161"/>
  <c r="T101" i="161"/>
  <c r="S101" i="161"/>
  <c r="O101" i="161"/>
  <c r="M101" i="161"/>
  <c r="K101" i="161"/>
  <c r="I101" i="161"/>
  <c r="G101" i="161"/>
  <c r="E101" i="161"/>
  <c r="O100" i="161"/>
  <c r="M100" i="161"/>
  <c r="K100" i="161"/>
  <c r="I100" i="161"/>
  <c r="G100" i="161"/>
  <c r="E100" i="161"/>
  <c r="T99" i="161"/>
  <c r="S99" i="161"/>
  <c r="O99" i="161"/>
  <c r="M99" i="161"/>
  <c r="K99" i="161"/>
  <c r="I99" i="161"/>
  <c r="G99" i="161"/>
  <c r="E99" i="161"/>
  <c r="O98" i="161"/>
  <c r="M98" i="161"/>
  <c r="K98" i="161"/>
  <c r="I98" i="161"/>
  <c r="G98" i="161"/>
  <c r="E98" i="161"/>
  <c r="T97" i="161"/>
  <c r="S97" i="161"/>
  <c r="O97" i="161"/>
  <c r="M97" i="161"/>
  <c r="K97" i="161"/>
  <c r="I97" i="161"/>
  <c r="G97" i="161"/>
  <c r="E97" i="161"/>
  <c r="O96" i="161"/>
  <c r="M96" i="161"/>
  <c r="K96" i="161"/>
  <c r="I96" i="161"/>
  <c r="G96" i="161"/>
  <c r="E96" i="161"/>
  <c r="O95" i="161"/>
  <c r="M95" i="161"/>
  <c r="K95" i="161"/>
  <c r="I95" i="161"/>
  <c r="G95" i="161"/>
  <c r="E95" i="161"/>
  <c r="O94" i="161"/>
  <c r="M94" i="161"/>
  <c r="K94" i="161"/>
  <c r="I94" i="161"/>
  <c r="G94" i="161"/>
  <c r="E94" i="161"/>
  <c r="T93" i="161"/>
  <c r="S93" i="161"/>
  <c r="O93" i="161"/>
  <c r="M93" i="161"/>
  <c r="K93" i="161"/>
  <c r="I93" i="161"/>
  <c r="G93" i="161"/>
  <c r="E93" i="161"/>
  <c r="T92" i="161"/>
  <c r="S92" i="161"/>
  <c r="O92" i="161"/>
  <c r="M92" i="161"/>
  <c r="K92" i="161"/>
  <c r="I92" i="161"/>
  <c r="G92" i="161"/>
  <c r="E92" i="161"/>
  <c r="T91" i="161"/>
  <c r="S91" i="161"/>
  <c r="O91" i="161"/>
  <c r="M91" i="161"/>
  <c r="K91" i="161"/>
  <c r="I91" i="161"/>
  <c r="G91" i="161"/>
  <c r="E91" i="161"/>
  <c r="T90" i="161"/>
  <c r="S90" i="161"/>
  <c r="O90" i="161"/>
  <c r="M90" i="161"/>
  <c r="K90" i="161"/>
  <c r="I90" i="161"/>
  <c r="G90" i="161"/>
  <c r="E90" i="161"/>
  <c r="T89" i="161"/>
  <c r="S89" i="161"/>
  <c r="O89" i="161"/>
  <c r="M89" i="161"/>
  <c r="K89" i="161"/>
  <c r="I89" i="161"/>
  <c r="G89" i="161"/>
  <c r="E89" i="161"/>
  <c r="O88" i="161"/>
  <c r="M88" i="161"/>
  <c r="K88" i="161"/>
  <c r="I88" i="161"/>
  <c r="G88" i="161"/>
  <c r="E88" i="161"/>
  <c r="T85" i="161"/>
  <c r="S85" i="161"/>
  <c r="O85" i="161"/>
  <c r="M85" i="161"/>
  <c r="K85" i="161"/>
  <c r="I85" i="161"/>
  <c r="G85" i="161"/>
  <c r="E85" i="161"/>
  <c r="O83" i="161"/>
  <c r="M83" i="161"/>
  <c r="K83" i="161"/>
  <c r="I83" i="161"/>
  <c r="G83" i="161"/>
  <c r="E83" i="161"/>
  <c r="O79" i="161"/>
  <c r="M79" i="161"/>
  <c r="K79" i="161"/>
  <c r="I79" i="161"/>
  <c r="G79" i="161"/>
  <c r="E79" i="161"/>
  <c r="O78" i="161"/>
  <c r="M78" i="161"/>
  <c r="K78" i="161"/>
  <c r="I78" i="161"/>
  <c r="G78" i="161"/>
  <c r="E78" i="161"/>
  <c r="T77" i="161"/>
  <c r="S77" i="161"/>
  <c r="O77" i="161"/>
  <c r="M77" i="161"/>
  <c r="K77" i="161"/>
  <c r="I77" i="161"/>
  <c r="G77" i="161"/>
  <c r="E77" i="161"/>
  <c r="O66" i="161"/>
  <c r="M66" i="161"/>
  <c r="K66" i="161"/>
  <c r="I66" i="161"/>
  <c r="G66" i="161"/>
  <c r="E66" i="161"/>
  <c r="O63" i="161"/>
  <c r="M63" i="161"/>
  <c r="K63" i="161"/>
  <c r="I63" i="161"/>
  <c r="G63" i="161"/>
  <c r="E63" i="161"/>
  <c r="O62" i="161"/>
  <c r="M62" i="161"/>
  <c r="K62" i="161"/>
  <c r="I62" i="161"/>
  <c r="G62" i="161"/>
  <c r="E62" i="161"/>
  <c r="O61" i="161"/>
  <c r="M61" i="161"/>
  <c r="K61" i="161"/>
  <c r="I61" i="161"/>
  <c r="G61" i="161"/>
  <c r="E61" i="161"/>
  <c r="O60" i="161"/>
  <c r="M60" i="161"/>
  <c r="K60" i="161"/>
  <c r="I60" i="161"/>
  <c r="G60" i="161"/>
  <c r="E60" i="161"/>
  <c r="O56" i="161"/>
  <c r="M56" i="161"/>
  <c r="K56" i="161"/>
  <c r="I56" i="161"/>
  <c r="G56" i="161"/>
  <c r="E56" i="161"/>
  <c r="O55" i="161"/>
  <c r="M55" i="161"/>
  <c r="K55" i="161"/>
  <c r="I55" i="161"/>
  <c r="G55" i="161"/>
  <c r="E55" i="161"/>
  <c r="O50" i="161"/>
  <c r="M50" i="161"/>
  <c r="K50" i="161"/>
  <c r="I50" i="161"/>
  <c r="G50" i="161"/>
  <c r="E50" i="161"/>
  <c r="O49" i="161"/>
  <c r="M49" i="161"/>
  <c r="K49" i="161"/>
  <c r="I49" i="161"/>
  <c r="G49" i="161"/>
  <c r="E49" i="161"/>
  <c r="O33" i="161"/>
  <c r="M33" i="161"/>
  <c r="K33" i="161"/>
  <c r="I33" i="161"/>
  <c r="G33" i="161"/>
  <c r="E33" i="161"/>
  <c r="O32" i="161"/>
  <c r="M32" i="161"/>
  <c r="K32" i="161"/>
  <c r="I32" i="161"/>
  <c r="G32" i="161"/>
  <c r="E32" i="161"/>
  <c r="T31" i="161"/>
  <c r="S31" i="161"/>
  <c r="O31" i="161"/>
  <c r="M31" i="161"/>
  <c r="K31" i="161"/>
  <c r="I31" i="161"/>
  <c r="G31" i="161"/>
  <c r="E31" i="161"/>
  <c r="T30" i="161"/>
  <c r="S30" i="161"/>
  <c r="O30" i="161"/>
  <c r="M30" i="161"/>
  <c r="K30" i="161"/>
  <c r="I30" i="161"/>
  <c r="G30" i="161"/>
  <c r="E30" i="161"/>
  <c r="T29" i="161"/>
  <c r="S29" i="161"/>
  <c r="O29" i="161"/>
  <c r="M29" i="161"/>
  <c r="K29" i="161"/>
  <c r="I29" i="161"/>
  <c r="G29" i="161"/>
  <c r="E29" i="161"/>
  <c r="O28" i="161"/>
  <c r="M28" i="161"/>
  <c r="K28" i="161"/>
  <c r="I28" i="161"/>
  <c r="G28" i="161"/>
  <c r="E28" i="161"/>
  <c r="T26" i="161"/>
  <c r="S26" i="161"/>
  <c r="O26" i="161"/>
  <c r="M26" i="161"/>
  <c r="K26" i="161"/>
  <c r="I26" i="161"/>
  <c r="G26" i="161"/>
  <c r="E26" i="161"/>
  <c r="T25" i="161"/>
  <c r="S25" i="161"/>
  <c r="O25" i="161"/>
  <c r="M25" i="161"/>
  <c r="I25" i="161"/>
  <c r="K25" i="161"/>
  <c r="E25" i="161"/>
  <c r="G25" i="161"/>
  <c r="N42" i="161"/>
  <c r="L42" i="161"/>
  <c r="J42" i="161"/>
  <c r="H42" i="161"/>
  <c r="F42" i="161"/>
  <c r="D42" i="161"/>
  <c r="N38" i="161"/>
  <c r="L38" i="161"/>
  <c r="J38" i="161"/>
  <c r="H38" i="161"/>
  <c r="F38" i="161"/>
  <c r="D38" i="161"/>
  <c r="N34" i="161"/>
  <c r="L34" i="161"/>
  <c r="J34" i="161"/>
  <c r="H34" i="161"/>
  <c r="F34" i="161"/>
  <c r="D34" i="161"/>
  <c r="V35" i="89"/>
  <c r="V36" i="89"/>
  <c r="V39" i="89"/>
  <c r="V40" i="89"/>
  <c r="V41" i="89"/>
  <c r="V43" i="89"/>
  <c r="V44" i="89"/>
  <c r="V45" i="89"/>
  <c r="V47" i="89"/>
  <c r="V53" i="89"/>
  <c r="V58" i="89"/>
  <c r="V67" i="89"/>
  <c r="V68" i="89"/>
  <c r="V69" i="89"/>
  <c r="V70" i="89"/>
  <c r="V71" i="89"/>
  <c r="V72" i="89"/>
  <c r="V73" i="89"/>
  <c r="V75" i="89"/>
  <c r="V81" i="89"/>
  <c r="V86" i="89"/>
  <c r="W35" i="89"/>
  <c r="W36" i="89"/>
  <c r="W39" i="89"/>
  <c r="W40" i="89"/>
  <c r="W41" i="89"/>
  <c r="W43" i="89"/>
  <c r="W44" i="89"/>
  <c r="W45" i="89"/>
  <c r="W47" i="89"/>
  <c r="W53" i="89"/>
  <c r="W58" i="89"/>
  <c r="W67" i="89"/>
  <c r="W68" i="89"/>
  <c r="W69" i="89"/>
  <c r="W70" i="89"/>
  <c r="W71" i="89"/>
  <c r="W72" i="89"/>
  <c r="W73" i="89"/>
  <c r="W75" i="89"/>
  <c r="W81" i="89"/>
  <c r="W86" i="89"/>
  <c r="I91" i="89"/>
  <c r="U42" i="89"/>
  <c r="T42" i="89"/>
  <c r="S42" i="89"/>
  <c r="R42" i="89"/>
  <c r="Q42" i="89"/>
  <c r="P42" i="89"/>
  <c r="O42" i="89"/>
  <c r="N42" i="89"/>
  <c r="M42" i="89"/>
  <c r="L42" i="89"/>
  <c r="K42" i="89"/>
  <c r="W42" i="89" s="1"/>
  <c r="J42" i="89"/>
  <c r="I42" i="89"/>
  <c r="H42" i="89"/>
  <c r="G42" i="89"/>
  <c r="U38" i="89"/>
  <c r="T38" i="89"/>
  <c r="S38" i="89"/>
  <c r="R38" i="89"/>
  <c r="Q38" i="89"/>
  <c r="P38" i="89"/>
  <c r="O38" i="89"/>
  <c r="N38" i="89"/>
  <c r="M38" i="89"/>
  <c r="L38" i="89"/>
  <c r="K38" i="89"/>
  <c r="J38" i="89"/>
  <c r="I38" i="89"/>
  <c r="H38" i="89"/>
  <c r="G38" i="89"/>
  <c r="U34" i="89"/>
  <c r="T34" i="89"/>
  <c r="S34" i="89"/>
  <c r="R34" i="89"/>
  <c r="Q34" i="89"/>
  <c r="P34" i="89"/>
  <c r="O34" i="89"/>
  <c r="N34" i="89"/>
  <c r="M34" i="89"/>
  <c r="L34" i="89"/>
  <c r="K34" i="89"/>
  <c r="W34" i="89" s="1"/>
  <c r="J34" i="89"/>
  <c r="I34" i="89"/>
  <c r="H34" i="89"/>
  <c r="G34" i="89"/>
  <c r="R38" i="161" l="1"/>
  <c r="P38" i="161"/>
  <c r="R34" i="161"/>
  <c r="P34" i="161"/>
  <c r="R42" i="161"/>
  <c r="P42" i="161"/>
  <c r="U37" i="163"/>
  <c r="T37" i="163"/>
  <c r="K20" i="79"/>
  <c r="H20" i="79"/>
  <c r="D37" i="161"/>
  <c r="L37" i="161"/>
  <c r="M37" i="89"/>
  <c r="K37" i="89"/>
  <c r="W37" i="89" s="1"/>
  <c r="I37" i="89"/>
  <c r="U37" i="89"/>
  <c r="S37" i="89"/>
  <c r="W38" i="89"/>
  <c r="Q37" i="89"/>
  <c r="V42" i="89"/>
  <c r="V38" i="89"/>
  <c r="V34" i="89"/>
  <c r="L20" i="79"/>
  <c r="M20" i="79"/>
  <c r="N20" i="79"/>
  <c r="P23" i="163"/>
  <c r="K51" i="163"/>
  <c r="D76" i="163"/>
  <c r="S76" i="163" s="1"/>
  <c r="D64" i="163"/>
  <c r="S64" i="163" s="1"/>
  <c r="D54" i="163"/>
  <c r="S54" i="163" s="1"/>
  <c r="D59" i="163"/>
  <c r="S59" i="163" s="1"/>
  <c r="D24" i="163"/>
  <c r="S24" i="163" s="1"/>
  <c r="D80" i="163"/>
  <c r="S80" i="163" s="1"/>
  <c r="K84" i="163"/>
  <c r="P51" i="163"/>
  <c r="K48" i="163"/>
  <c r="K46" i="163" s="1"/>
  <c r="K23" i="163" s="1"/>
  <c r="H37" i="161"/>
  <c r="F37" i="161"/>
  <c r="N37" i="161"/>
  <c r="J37" i="161"/>
  <c r="J37" i="89"/>
  <c r="N37" i="89"/>
  <c r="R37" i="89"/>
  <c r="G37" i="89"/>
  <c r="O37" i="89"/>
  <c r="H37" i="89"/>
  <c r="L37" i="89"/>
  <c r="P37" i="89"/>
  <c r="T37" i="89"/>
  <c r="R37" i="161" l="1"/>
  <c r="P37" i="161"/>
  <c r="V37" i="89"/>
  <c r="P22" i="163"/>
  <c r="D48" i="163"/>
  <c r="S48" i="163" s="1"/>
  <c r="K22" i="163"/>
  <c r="D84" i="163"/>
  <c r="S84" i="163" s="1"/>
  <c r="D52" i="163"/>
  <c r="S52" i="163" s="1"/>
  <c r="D74" i="163"/>
  <c r="S74" i="163" s="1"/>
  <c r="D57" i="163"/>
  <c r="S57" i="163" s="1"/>
  <c r="D51" i="163" l="1"/>
  <c r="S51" i="163" s="1"/>
  <c r="D46" i="163"/>
  <c r="S46" i="163" s="1"/>
  <c r="D23" i="163" l="1"/>
  <c r="S23" i="163" s="1"/>
  <c r="D22" i="163" l="1"/>
  <c r="S22" i="163" s="1"/>
  <c r="S125" i="89" l="1"/>
  <c r="R125" i="89"/>
  <c r="Q125" i="89"/>
  <c r="S124" i="89"/>
  <c r="R124" i="89"/>
  <c r="Q124" i="89"/>
  <c r="S123" i="89"/>
  <c r="R123" i="89"/>
  <c r="Q123" i="89"/>
  <c r="S122" i="89"/>
  <c r="R122" i="89"/>
  <c r="Q122" i="89"/>
  <c r="S121" i="89"/>
  <c r="R121" i="89"/>
  <c r="Q121" i="89"/>
  <c r="S120" i="89"/>
  <c r="R120" i="89"/>
  <c r="Q120" i="89"/>
  <c r="S119" i="89"/>
  <c r="R119" i="89"/>
  <c r="Q119" i="89"/>
  <c r="S118" i="89"/>
  <c r="R118" i="89"/>
  <c r="Q118" i="89"/>
  <c r="S117" i="89"/>
  <c r="R117" i="89"/>
  <c r="Q117" i="89"/>
  <c r="S116" i="89"/>
  <c r="R116" i="89"/>
  <c r="Q116" i="89"/>
  <c r="S115" i="89"/>
  <c r="R115" i="89"/>
  <c r="Q115" i="89"/>
  <c r="S114" i="89"/>
  <c r="R114" i="89"/>
  <c r="Q114" i="89"/>
  <c r="S113" i="89"/>
  <c r="R113" i="89"/>
  <c r="Q113" i="89"/>
  <c r="S112" i="89"/>
  <c r="R112" i="89"/>
  <c r="Q112" i="89"/>
  <c r="S111" i="89"/>
  <c r="R111" i="89"/>
  <c r="Q111" i="89"/>
  <c r="S110" i="89"/>
  <c r="R110" i="89"/>
  <c r="Q110" i="89"/>
  <c r="S109" i="89"/>
  <c r="R109" i="89"/>
  <c r="Q109" i="89"/>
  <c r="S108" i="89"/>
  <c r="R108" i="89"/>
  <c r="Q108" i="89"/>
  <c r="S107" i="89"/>
  <c r="R107" i="89"/>
  <c r="Q107" i="89"/>
  <c r="S106" i="89"/>
  <c r="R106" i="89"/>
  <c r="Q106" i="89"/>
  <c r="S105" i="89"/>
  <c r="R105" i="89"/>
  <c r="Q105" i="89"/>
  <c r="S104" i="89"/>
  <c r="R104" i="89"/>
  <c r="Q104" i="89"/>
  <c r="S103" i="89"/>
  <c r="R103" i="89"/>
  <c r="Q103" i="89"/>
  <c r="S102" i="89"/>
  <c r="R102" i="89"/>
  <c r="Q102" i="89"/>
  <c r="S101" i="89"/>
  <c r="R101" i="89"/>
  <c r="Q101" i="89"/>
  <c r="S100" i="89"/>
  <c r="R100" i="89"/>
  <c r="Q100" i="89"/>
  <c r="S99" i="89"/>
  <c r="R99" i="89"/>
  <c r="Q99" i="89"/>
  <c r="S98" i="89"/>
  <c r="R98" i="89"/>
  <c r="Q98" i="89"/>
  <c r="S97" i="89"/>
  <c r="R97" i="89"/>
  <c r="Q97" i="89"/>
  <c r="S96" i="89"/>
  <c r="R96" i="89"/>
  <c r="Q96" i="89"/>
  <c r="S95" i="89"/>
  <c r="R95" i="89"/>
  <c r="Q95" i="89"/>
  <c r="S94" i="89"/>
  <c r="R94" i="89"/>
  <c r="Q94" i="89"/>
  <c r="S93" i="89"/>
  <c r="R93" i="89"/>
  <c r="Q93" i="89"/>
  <c r="S92" i="89"/>
  <c r="R92" i="89"/>
  <c r="Q92" i="89"/>
  <c r="R91" i="89"/>
  <c r="Q91" i="89"/>
  <c r="S90" i="89"/>
  <c r="R90" i="89"/>
  <c r="Q90" i="89"/>
  <c r="R89" i="89"/>
  <c r="Q89" i="89"/>
  <c r="R88" i="89"/>
  <c r="Q88" i="89"/>
  <c r="S85" i="89"/>
  <c r="S84" i="89" s="1"/>
  <c r="S56" i="89"/>
  <c r="R56" i="89"/>
  <c r="Q56" i="89"/>
  <c r="S50" i="89"/>
  <c r="R50" i="89"/>
  <c r="Q50" i="89"/>
  <c r="S49" i="89"/>
  <c r="S33" i="89"/>
  <c r="R33" i="89"/>
  <c r="Q33" i="89"/>
  <c r="S32" i="89"/>
  <c r="R32" i="89"/>
  <c r="Q32" i="89"/>
  <c r="S31" i="89"/>
  <c r="R31" i="89"/>
  <c r="Q31" i="89"/>
  <c r="S30" i="89"/>
  <c r="R30" i="89"/>
  <c r="Q30" i="89"/>
  <c r="S29" i="89"/>
  <c r="R29" i="89"/>
  <c r="Q29" i="89"/>
  <c r="S26" i="89"/>
  <c r="R26" i="89"/>
  <c r="Q26" i="89"/>
  <c r="S25" i="89"/>
  <c r="R25" i="89"/>
  <c r="Q25" i="89"/>
  <c r="R79" i="89"/>
  <c r="Q79" i="89"/>
  <c r="R78" i="89"/>
  <c r="Q78" i="89"/>
  <c r="Q77" i="89"/>
  <c r="R63" i="89"/>
  <c r="Q63" i="89"/>
  <c r="R62" i="89"/>
  <c r="Q62" i="89"/>
  <c r="R61" i="89"/>
  <c r="Q61" i="89"/>
  <c r="S48" i="89" l="1"/>
  <c r="S46" i="89" s="1"/>
  <c r="Q87" i="89"/>
  <c r="R85" i="89"/>
  <c r="R84" i="89" s="1"/>
  <c r="R87" i="89"/>
  <c r="Q85" i="89"/>
  <c r="Q84" i="89" s="1"/>
  <c r="Q76" i="89"/>
  <c r="Q74" i="89" s="1"/>
  <c r="T88" i="89"/>
  <c r="Q60" i="89"/>
  <c r="Q59" i="89" s="1"/>
  <c r="Q57" i="89" s="1"/>
  <c r="Q49" i="89"/>
  <c r="Q48" i="89" s="1"/>
  <c r="Q46" i="89" s="1"/>
  <c r="Q83" i="89"/>
  <c r="Q82" i="89" s="1"/>
  <c r="Q80" i="89" s="1"/>
  <c r="S55" i="89"/>
  <c r="S54" i="89" s="1"/>
  <c r="S52" i="89" s="1"/>
  <c r="R83" i="89" l="1"/>
  <c r="R82" i="89" s="1"/>
  <c r="R80" i="89" s="1"/>
  <c r="R49" i="89"/>
  <c r="R48" i="89" s="1"/>
  <c r="R46" i="89" s="1"/>
  <c r="R55" i="89"/>
  <c r="R54" i="89" s="1"/>
  <c r="R52" i="89" s="1"/>
  <c r="Q55" i="89"/>
  <c r="Q54" i="89" s="1"/>
  <c r="Q52" i="89" s="1"/>
  <c r="R77" i="89"/>
  <c r="R76" i="89" s="1"/>
  <c r="R74" i="89" s="1"/>
  <c r="R60" i="89"/>
  <c r="R59" i="89" s="1"/>
  <c r="R57" i="89" s="1"/>
  <c r="S83" i="89" l="1"/>
  <c r="S82" i="89" s="1"/>
  <c r="S80" i="89" s="1"/>
  <c r="T89" i="89"/>
  <c r="Q66" i="89" l="1"/>
  <c r="Q65" i="89" s="1"/>
  <c r="Q64" i="89" s="1"/>
  <c r="Q51" i="89" s="1"/>
  <c r="S28" i="89" l="1"/>
  <c r="S27" i="89" s="1"/>
  <c r="S24" i="89" s="1"/>
  <c r="S23" i="89" s="1"/>
  <c r="Q28" i="89"/>
  <c r="Q27" i="89" s="1"/>
  <c r="Q24" i="89" s="1"/>
  <c r="Q23" i="89" s="1"/>
  <c r="Q22" i="89" s="1"/>
  <c r="R28" i="89"/>
  <c r="R27" i="89" s="1"/>
  <c r="R24" i="89" s="1"/>
  <c r="R23" i="89" s="1"/>
  <c r="R66" i="89"/>
  <c r="R65" i="89" s="1"/>
  <c r="R64" i="89" s="1"/>
  <c r="R51" i="89" s="1"/>
  <c r="R22" i="89" l="1"/>
  <c r="CQ92" i="151" l="1"/>
  <c r="CP92" i="151"/>
  <c r="CO92" i="151"/>
  <c r="CN92" i="151"/>
  <c r="CM92" i="151"/>
  <c r="CL92" i="151"/>
  <c r="CK92" i="151"/>
  <c r="CJ92" i="151"/>
  <c r="CI92" i="151"/>
  <c r="CH92" i="151"/>
  <c r="CG92" i="151"/>
  <c r="CF92" i="151"/>
  <c r="CE92" i="151"/>
  <c r="CD92" i="151"/>
  <c r="CB92" i="151"/>
  <c r="CA92" i="151"/>
  <c r="BZ92" i="151"/>
  <c r="BY92" i="151"/>
  <c r="BX92" i="151"/>
  <c r="BW92" i="151"/>
  <c r="BV92" i="151"/>
  <c r="BO92" i="151"/>
  <c r="BN92" i="151"/>
  <c r="BI92" i="151"/>
  <c r="BH92" i="151"/>
  <c r="AX92" i="151"/>
  <c r="AR92" i="151"/>
  <c r="AO92" i="151"/>
  <c r="AN92" i="151"/>
  <c r="AM92" i="151"/>
  <c r="AL92" i="151"/>
  <c r="AJ92" i="151"/>
  <c r="P92" i="151"/>
  <c r="K92" i="151"/>
  <c r="J92" i="151"/>
  <c r="D92" i="151"/>
  <c r="CQ89" i="151"/>
  <c r="CP89" i="151"/>
  <c r="CO89" i="151"/>
  <c r="CN89" i="151"/>
  <c r="CM89" i="151"/>
  <c r="CL89" i="151"/>
  <c r="CK89" i="151"/>
  <c r="CJ89" i="151"/>
  <c r="CI89" i="151"/>
  <c r="CH89" i="151"/>
  <c r="CG89" i="151"/>
  <c r="CF89" i="151"/>
  <c r="CE89" i="151"/>
  <c r="CD89" i="151"/>
  <c r="CB89" i="151"/>
  <c r="CA89" i="151"/>
  <c r="BZ89" i="151"/>
  <c r="BY89" i="151"/>
  <c r="BX89" i="151"/>
  <c r="BW89" i="151"/>
  <c r="BV89" i="151"/>
  <c r="BO89" i="151"/>
  <c r="BN89" i="151"/>
  <c r="BI89" i="151"/>
  <c r="BH89" i="151"/>
  <c r="AX89" i="151"/>
  <c r="AR89" i="151"/>
  <c r="AO89" i="151"/>
  <c r="AN89" i="151"/>
  <c r="AM89" i="151"/>
  <c r="AL89" i="151"/>
  <c r="AJ89" i="151"/>
  <c r="P89" i="151"/>
  <c r="K89" i="151"/>
  <c r="J89" i="151"/>
  <c r="D89" i="151"/>
  <c r="CQ87" i="151"/>
  <c r="CP87" i="151"/>
  <c r="CP85" i="151" s="1"/>
  <c r="CO87" i="151"/>
  <c r="CO85" i="151" s="1"/>
  <c r="CN87" i="151"/>
  <c r="CN85" i="151" s="1"/>
  <c r="CM87" i="151"/>
  <c r="CM85" i="151" s="1"/>
  <c r="CL87" i="151"/>
  <c r="CL85" i="151" s="1"/>
  <c r="CK87" i="151"/>
  <c r="CK85" i="151" s="1"/>
  <c r="CJ87" i="151"/>
  <c r="CJ85" i="151" s="1"/>
  <c r="CI87" i="151"/>
  <c r="CI85" i="151" s="1"/>
  <c r="CH87" i="151"/>
  <c r="CH85" i="151" s="1"/>
  <c r="CG87" i="151"/>
  <c r="CG85" i="151" s="1"/>
  <c r="CF87" i="151"/>
  <c r="CF85" i="151" s="1"/>
  <c r="CE87" i="151"/>
  <c r="CE85" i="151" s="1"/>
  <c r="CD87" i="151"/>
  <c r="CD85" i="151" s="1"/>
  <c r="CB87" i="151"/>
  <c r="CB85" i="151" s="1"/>
  <c r="CA87" i="151"/>
  <c r="CA85" i="151" s="1"/>
  <c r="BZ87" i="151"/>
  <c r="BZ85" i="151" s="1"/>
  <c r="BY87" i="151"/>
  <c r="BY85" i="151" s="1"/>
  <c r="BX87" i="151"/>
  <c r="BX85" i="151" s="1"/>
  <c r="BW87" i="151"/>
  <c r="BW85" i="151" s="1"/>
  <c r="BV87" i="151"/>
  <c r="BV85" i="151" s="1"/>
  <c r="BO87" i="151"/>
  <c r="BO85" i="151" s="1"/>
  <c r="BN87" i="151"/>
  <c r="BN85" i="151" s="1"/>
  <c r="BI87" i="151"/>
  <c r="BI85" i="151" s="1"/>
  <c r="BH87" i="151"/>
  <c r="BH85" i="151" s="1"/>
  <c r="AX87" i="151"/>
  <c r="AX85" i="151" s="1"/>
  <c r="AR87" i="151"/>
  <c r="AR85" i="151" s="1"/>
  <c r="AO87" i="151"/>
  <c r="AO85" i="151" s="1"/>
  <c r="AN87" i="151"/>
  <c r="AN85" i="151" s="1"/>
  <c r="AM87" i="151"/>
  <c r="AM85" i="151" s="1"/>
  <c r="AL87" i="151"/>
  <c r="AL85" i="151" s="1"/>
  <c r="AJ87" i="151"/>
  <c r="AJ85" i="151" s="1"/>
  <c r="P87" i="151"/>
  <c r="P85" i="151" s="1"/>
  <c r="K87" i="151"/>
  <c r="K85" i="151" s="1"/>
  <c r="J87" i="151"/>
  <c r="J85" i="151" s="1"/>
  <c r="D87" i="151"/>
  <c r="D85" i="151" s="1"/>
  <c r="CQ81" i="151"/>
  <c r="CP81" i="151"/>
  <c r="CP79" i="151" s="1"/>
  <c r="CO81" i="151"/>
  <c r="CO79" i="151" s="1"/>
  <c r="CN81" i="151"/>
  <c r="CN79" i="151" s="1"/>
  <c r="CM81" i="151"/>
  <c r="CM79" i="151" s="1"/>
  <c r="CL81" i="151"/>
  <c r="CL79" i="151" s="1"/>
  <c r="CK81" i="151"/>
  <c r="CK79" i="151" s="1"/>
  <c r="CJ81" i="151"/>
  <c r="CJ79" i="151" s="1"/>
  <c r="CI81" i="151"/>
  <c r="CI79" i="151" s="1"/>
  <c r="CH81" i="151"/>
  <c r="CH79" i="151" s="1"/>
  <c r="CG81" i="151"/>
  <c r="CG79" i="151" s="1"/>
  <c r="CF81" i="151"/>
  <c r="CF79" i="151" s="1"/>
  <c r="CE81" i="151"/>
  <c r="CE79" i="151" s="1"/>
  <c r="CD81" i="151"/>
  <c r="CD79" i="151" s="1"/>
  <c r="CB81" i="151"/>
  <c r="CB79" i="151" s="1"/>
  <c r="CA81" i="151"/>
  <c r="CA79" i="151" s="1"/>
  <c r="BZ81" i="151"/>
  <c r="BZ79" i="151" s="1"/>
  <c r="BY81" i="151"/>
  <c r="BY79" i="151" s="1"/>
  <c r="BX81" i="151"/>
  <c r="BX79" i="151" s="1"/>
  <c r="BW81" i="151"/>
  <c r="BW79" i="151" s="1"/>
  <c r="BV81" i="151"/>
  <c r="BV79" i="151" s="1"/>
  <c r="BO81" i="151"/>
  <c r="BO79" i="151" s="1"/>
  <c r="BN81" i="151"/>
  <c r="BN79" i="151" s="1"/>
  <c r="BI81" i="151"/>
  <c r="BI79" i="151" s="1"/>
  <c r="BH81" i="151"/>
  <c r="BH79" i="151" s="1"/>
  <c r="AX81" i="151"/>
  <c r="AX79" i="151" s="1"/>
  <c r="AR81" i="151"/>
  <c r="AR79" i="151" s="1"/>
  <c r="AO81" i="151"/>
  <c r="AO79" i="151" s="1"/>
  <c r="AN81" i="151"/>
  <c r="AN79" i="151" s="1"/>
  <c r="AM81" i="151"/>
  <c r="AM79" i="151" s="1"/>
  <c r="AL81" i="151"/>
  <c r="AL79" i="151" s="1"/>
  <c r="AJ81" i="151"/>
  <c r="AJ79" i="151" s="1"/>
  <c r="P81" i="151"/>
  <c r="P79" i="151" s="1"/>
  <c r="K81" i="151"/>
  <c r="K79" i="151" s="1"/>
  <c r="J81" i="151"/>
  <c r="J79" i="151" s="1"/>
  <c r="D81" i="151"/>
  <c r="D79" i="151" s="1"/>
  <c r="CQ70" i="151"/>
  <c r="CP70" i="151"/>
  <c r="CP69" i="151" s="1"/>
  <c r="CO70" i="151"/>
  <c r="CO69" i="151" s="1"/>
  <c r="CN70" i="151"/>
  <c r="CN69" i="151" s="1"/>
  <c r="CM70" i="151"/>
  <c r="CM69" i="151" s="1"/>
  <c r="CL70" i="151"/>
  <c r="CL69" i="151" s="1"/>
  <c r="CK70" i="151"/>
  <c r="CK69" i="151" s="1"/>
  <c r="CJ70" i="151"/>
  <c r="CJ69" i="151" s="1"/>
  <c r="CI70" i="151"/>
  <c r="CI69" i="151" s="1"/>
  <c r="CH70" i="151"/>
  <c r="CH69" i="151" s="1"/>
  <c r="CG70" i="151"/>
  <c r="CG69" i="151" s="1"/>
  <c r="CF70" i="151"/>
  <c r="CF69" i="151" s="1"/>
  <c r="CE70" i="151"/>
  <c r="CE69" i="151" s="1"/>
  <c r="CD70" i="151"/>
  <c r="CD69" i="151" s="1"/>
  <c r="CB70" i="151"/>
  <c r="CB69" i="151" s="1"/>
  <c r="CA70" i="151"/>
  <c r="CA69" i="151" s="1"/>
  <c r="BZ70" i="151"/>
  <c r="BZ69" i="151" s="1"/>
  <c r="BY70" i="151"/>
  <c r="BY69" i="151" s="1"/>
  <c r="BX70" i="151"/>
  <c r="BX69" i="151" s="1"/>
  <c r="BW70" i="151"/>
  <c r="BW69" i="151" s="1"/>
  <c r="BV70" i="151"/>
  <c r="BV69" i="151" s="1"/>
  <c r="BO70" i="151"/>
  <c r="BO69" i="151" s="1"/>
  <c r="BN70" i="151"/>
  <c r="BN69" i="151" s="1"/>
  <c r="BI70" i="151"/>
  <c r="BI69" i="151" s="1"/>
  <c r="BH70" i="151"/>
  <c r="BH69" i="151" s="1"/>
  <c r="AX70" i="151"/>
  <c r="AX69" i="151" s="1"/>
  <c r="AR70" i="151"/>
  <c r="AR69" i="151" s="1"/>
  <c r="AO70" i="151"/>
  <c r="AO69" i="151" s="1"/>
  <c r="AN70" i="151"/>
  <c r="AN69" i="151" s="1"/>
  <c r="AM70" i="151"/>
  <c r="AM69" i="151" s="1"/>
  <c r="AL70" i="151"/>
  <c r="AL69" i="151" s="1"/>
  <c r="AJ70" i="151"/>
  <c r="AJ69" i="151" s="1"/>
  <c r="AA70" i="151"/>
  <c r="AA69" i="151" s="1"/>
  <c r="Z70" i="151"/>
  <c r="Z69" i="151" s="1"/>
  <c r="P70" i="151"/>
  <c r="P69" i="151" s="1"/>
  <c r="K70" i="151"/>
  <c r="K69" i="151" s="1"/>
  <c r="J70" i="151"/>
  <c r="J69" i="151" s="1"/>
  <c r="D70" i="151"/>
  <c r="D69" i="151" s="1"/>
  <c r="CQ69" i="151"/>
  <c r="CQ64" i="151"/>
  <c r="CP64" i="151"/>
  <c r="CP62" i="151" s="1"/>
  <c r="CO64" i="151"/>
  <c r="CO62" i="151" s="1"/>
  <c r="CN64" i="151"/>
  <c r="CN62" i="151" s="1"/>
  <c r="CM64" i="151"/>
  <c r="CM62" i="151" s="1"/>
  <c r="CL64" i="151"/>
  <c r="CL62" i="151" s="1"/>
  <c r="CK64" i="151"/>
  <c r="CK62" i="151" s="1"/>
  <c r="CJ64" i="151"/>
  <c r="CJ62" i="151" s="1"/>
  <c r="CI64" i="151"/>
  <c r="CI62" i="151" s="1"/>
  <c r="CH64" i="151"/>
  <c r="CH62" i="151" s="1"/>
  <c r="CG64" i="151"/>
  <c r="CG62" i="151" s="1"/>
  <c r="CF64" i="151"/>
  <c r="CF62" i="151" s="1"/>
  <c r="CE64" i="151"/>
  <c r="CE62" i="151" s="1"/>
  <c r="CD64" i="151"/>
  <c r="CD62" i="151" s="1"/>
  <c r="CB64" i="151"/>
  <c r="CB62" i="151" s="1"/>
  <c r="CA64" i="151"/>
  <c r="CA62" i="151" s="1"/>
  <c r="BZ64" i="151"/>
  <c r="BZ62" i="151" s="1"/>
  <c r="BY64" i="151"/>
  <c r="BY62" i="151" s="1"/>
  <c r="BX64" i="151"/>
  <c r="BX62" i="151" s="1"/>
  <c r="BW64" i="151"/>
  <c r="BW62" i="151" s="1"/>
  <c r="BV64" i="151"/>
  <c r="BV62" i="151" s="1"/>
  <c r="BO64" i="151"/>
  <c r="BO62" i="151" s="1"/>
  <c r="BN64" i="151"/>
  <c r="BN62" i="151" s="1"/>
  <c r="BI64" i="151"/>
  <c r="BI62" i="151" s="1"/>
  <c r="BH64" i="151"/>
  <c r="BH62" i="151" s="1"/>
  <c r="AX64" i="151"/>
  <c r="AX62" i="151" s="1"/>
  <c r="AR64" i="151"/>
  <c r="AR62" i="151" s="1"/>
  <c r="AO64" i="151"/>
  <c r="AO62" i="151" s="1"/>
  <c r="AN64" i="151"/>
  <c r="AN62" i="151" s="1"/>
  <c r="AM64" i="151"/>
  <c r="AM62" i="151" s="1"/>
  <c r="AL64" i="151"/>
  <c r="AL62" i="151" s="1"/>
  <c r="AJ64" i="151"/>
  <c r="AJ62" i="151" s="1"/>
  <c r="AA64" i="151"/>
  <c r="AA62" i="151" s="1"/>
  <c r="Z64" i="151"/>
  <c r="Z62" i="151" s="1"/>
  <c r="P64" i="151"/>
  <c r="P62" i="151" s="1"/>
  <c r="K64" i="151"/>
  <c r="K62" i="151" s="1"/>
  <c r="J64" i="151"/>
  <c r="J62" i="151" s="1"/>
  <c r="D64" i="151"/>
  <c r="D62" i="151" s="1"/>
  <c r="CQ59" i="151"/>
  <c r="CP59" i="151"/>
  <c r="CP57" i="151" s="1"/>
  <c r="CO59" i="151"/>
  <c r="CO57" i="151" s="1"/>
  <c r="CN59" i="151"/>
  <c r="CN57" i="151" s="1"/>
  <c r="CM59" i="151"/>
  <c r="CM57" i="151" s="1"/>
  <c r="CL59" i="151"/>
  <c r="CL57" i="151" s="1"/>
  <c r="CK59" i="151"/>
  <c r="CK57" i="151" s="1"/>
  <c r="CJ59" i="151"/>
  <c r="CJ57" i="151" s="1"/>
  <c r="CI59" i="151"/>
  <c r="CI57" i="151" s="1"/>
  <c r="CH59" i="151"/>
  <c r="CH57" i="151" s="1"/>
  <c r="CG59" i="151"/>
  <c r="CG57" i="151" s="1"/>
  <c r="CF59" i="151"/>
  <c r="CF57" i="151" s="1"/>
  <c r="CE59" i="151"/>
  <c r="CE57" i="151" s="1"/>
  <c r="CD59" i="151"/>
  <c r="CD57" i="151" s="1"/>
  <c r="CB59" i="151"/>
  <c r="CB57" i="151" s="1"/>
  <c r="CA59" i="151"/>
  <c r="CA57" i="151" s="1"/>
  <c r="BZ59" i="151"/>
  <c r="BZ57" i="151" s="1"/>
  <c r="BY59" i="151"/>
  <c r="BY57" i="151" s="1"/>
  <c r="BX59" i="151"/>
  <c r="BX57" i="151" s="1"/>
  <c r="BW59" i="151"/>
  <c r="BW57" i="151" s="1"/>
  <c r="BV59" i="151"/>
  <c r="BV57" i="151" s="1"/>
  <c r="BO59" i="151"/>
  <c r="BO57" i="151" s="1"/>
  <c r="BN59" i="151"/>
  <c r="BN57" i="151" s="1"/>
  <c r="BI59" i="151"/>
  <c r="BI57" i="151" s="1"/>
  <c r="BH59" i="151"/>
  <c r="BH57" i="151" s="1"/>
  <c r="AX59" i="151"/>
  <c r="AX57" i="151" s="1"/>
  <c r="AR59" i="151"/>
  <c r="AR57" i="151" s="1"/>
  <c r="AO59" i="151"/>
  <c r="AO57" i="151" s="1"/>
  <c r="AN59" i="151"/>
  <c r="AN57" i="151" s="1"/>
  <c r="AM59" i="151"/>
  <c r="AM57" i="151" s="1"/>
  <c r="AL59" i="151"/>
  <c r="AL57" i="151" s="1"/>
  <c r="AJ59" i="151"/>
  <c r="AJ57" i="151" s="1"/>
  <c r="AA59" i="151"/>
  <c r="AA57" i="151" s="1"/>
  <c r="Z59" i="151"/>
  <c r="Z57" i="151" s="1"/>
  <c r="P59" i="151"/>
  <c r="P57" i="151" s="1"/>
  <c r="K59" i="151"/>
  <c r="K57" i="151" s="1"/>
  <c r="J59" i="151"/>
  <c r="J57" i="151" s="1"/>
  <c r="D59" i="151"/>
  <c r="D57" i="151" s="1"/>
  <c r="CQ53" i="151"/>
  <c r="CP53" i="151"/>
  <c r="CP51" i="151" s="1"/>
  <c r="CO53" i="151"/>
  <c r="CO51" i="151" s="1"/>
  <c r="CN53" i="151"/>
  <c r="CN51" i="151" s="1"/>
  <c r="CM53" i="151"/>
  <c r="CM51" i="151" s="1"/>
  <c r="CL53" i="151"/>
  <c r="CL51" i="151" s="1"/>
  <c r="CK53" i="151"/>
  <c r="CK51" i="151" s="1"/>
  <c r="CJ53" i="151"/>
  <c r="CJ51" i="151" s="1"/>
  <c r="CI53" i="151"/>
  <c r="CI51" i="151" s="1"/>
  <c r="CH53" i="151"/>
  <c r="CH51" i="151" s="1"/>
  <c r="CG53" i="151"/>
  <c r="CG51" i="151" s="1"/>
  <c r="CF53" i="151"/>
  <c r="CF51" i="151" s="1"/>
  <c r="CE53" i="151"/>
  <c r="CE51" i="151" s="1"/>
  <c r="CD53" i="151"/>
  <c r="CD51" i="151" s="1"/>
  <c r="CB53" i="151"/>
  <c r="CB51" i="151" s="1"/>
  <c r="CA53" i="151"/>
  <c r="CA51" i="151" s="1"/>
  <c r="BZ53" i="151"/>
  <c r="BZ51" i="151" s="1"/>
  <c r="BY53" i="151"/>
  <c r="BY51" i="151" s="1"/>
  <c r="BX53" i="151"/>
  <c r="BX51" i="151" s="1"/>
  <c r="BW53" i="151"/>
  <c r="BW51" i="151" s="1"/>
  <c r="BV53" i="151"/>
  <c r="BV51" i="151" s="1"/>
  <c r="BO53" i="151"/>
  <c r="BO51" i="151" s="1"/>
  <c r="BN53" i="151"/>
  <c r="BN51" i="151" s="1"/>
  <c r="BI53" i="151"/>
  <c r="BI51" i="151" s="1"/>
  <c r="BH53" i="151"/>
  <c r="BH51" i="151" s="1"/>
  <c r="AY53" i="151"/>
  <c r="AY51" i="151" s="1"/>
  <c r="AX53" i="151"/>
  <c r="AX51" i="151" s="1"/>
  <c r="AR53" i="151"/>
  <c r="AR51" i="151" s="1"/>
  <c r="AO53" i="151"/>
  <c r="AO51" i="151" s="1"/>
  <c r="AN53" i="151"/>
  <c r="AN51" i="151" s="1"/>
  <c r="AM53" i="151"/>
  <c r="AM51" i="151" s="1"/>
  <c r="AL53" i="151"/>
  <c r="AL51" i="151" s="1"/>
  <c r="AJ53" i="151"/>
  <c r="AJ51" i="151" s="1"/>
  <c r="Z53" i="151"/>
  <c r="Z51" i="151" s="1"/>
  <c r="Q53" i="151"/>
  <c r="Q51" i="151" s="1"/>
  <c r="P53" i="151"/>
  <c r="P51" i="151" s="1"/>
  <c r="J53" i="151"/>
  <c r="J51" i="151" s="1"/>
  <c r="E53" i="151"/>
  <c r="E51" i="151" s="1"/>
  <c r="D53" i="151"/>
  <c r="D51" i="151" s="1"/>
  <c r="CQ47" i="151"/>
  <c r="CP47" i="151"/>
  <c r="CO47" i="151"/>
  <c r="CN47" i="151"/>
  <c r="CM47" i="151"/>
  <c r="CL47" i="151"/>
  <c r="CK47" i="151"/>
  <c r="CJ47" i="151"/>
  <c r="CI47" i="151"/>
  <c r="CH47" i="151"/>
  <c r="CG47" i="151"/>
  <c r="CF47" i="151"/>
  <c r="CE47" i="151"/>
  <c r="CD47" i="151"/>
  <c r="CB47" i="151"/>
  <c r="CA47" i="151"/>
  <c r="BZ47" i="151"/>
  <c r="BY47" i="151"/>
  <c r="BX47" i="151"/>
  <c r="BW47" i="151"/>
  <c r="BV47" i="151"/>
  <c r="BO47" i="151"/>
  <c r="BN47" i="151"/>
  <c r="BI47" i="151"/>
  <c r="BH47" i="151"/>
  <c r="AY47" i="151"/>
  <c r="AX47" i="151"/>
  <c r="AR47" i="151"/>
  <c r="AO47" i="151"/>
  <c r="AN47" i="151"/>
  <c r="AM47" i="151"/>
  <c r="AL47" i="151"/>
  <c r="AJ47" i="151"/>
  <c r="AA47" i="151"/>
  <c r="Z47" i="151"/>
  <c r="Q47" i="151"/>
  <c r="P47" i="151"/>
  <c r="K47" i="151"/>
  <c r="J47" i="151"/>
  <c r="E47" i="151"/>
  <c r="D47" i="151"/>
  <c r="CQ43" i="151"/>
  <c r="CP43" i="151"/>
  <c r="CO43" i="151"/>
  <c r="CN43" i="151"/>
  <c r="CM43" i="151"/>
  <c r="CL43" i="151"/>
  <c r="CK43" i="151"/>
  <c r="CJ43" i="151"/>
  <c r="CI43" i="151"/>
  <c r="CH43" i="151"/>
  <c r="CG43" i="151"/>
  <c r="CF43" i="151"/>
  <c r="CE43" i="151"/>
  <c r="CD43" i="151"/>
  <c r="CB43" i="151"/>
  <c r="CA43" i="151"/>
  <c r="BZ43" i="151"/>
  <c r="BY43" i="151"/>
  <c r="BX43" i="151"/>
  <c r="BW43" i="151"/>
  <c r="BV43" i="151"/>
  <c r="BO43" i="151"/>
  <c r="BN43" i="151"/>
  <c r="BI43" i="151"/>
  <c r="BH43" i="151"/>
  <c r="AY43" i="151"/>
  <c r="AX43" i="151"/>
  <c r="AR43" i="151"/>
  <c r="AO43" i="151"/>
  <c r="AN43" i="151"/>
  <c r="AM43" i="151"/>
  <c r="AL43" i="151"/>
  <c r="AJ43" i="151"/>
  <c r="AA43" i="151"/>
  <c r="Z43" i="151"/>
  <c r="Q43" i="151"/>
  <c r="P43" i="151"/>
  <c r="K43" i="151"/>
  <c r="J43" i="151"/>
  <c r="E43" i="151"/>
  <c r="D43" i="151"/>
  <c r="CQ39" i="151"/>
  <c r="CP39" i="151"/>
  <c r="CO39" i="151"/>
  <c r="CN39" i="151"/>
  <c r="CM39" i="151"/>
  <c r="CL39" i="151"/>
  <c r="CK39" i="151"/>
  <c r="CJ39" i="151"/>
  <c r="CI39" i="151"/>
  <c r="CH39" i="151"/>
  <c r="CG39" i="151"/>
  <c r="CF39" i="151"/>
  <c r="CE39" i="151"/>
  <c r="CD39" i="151"/>
  <c r="CB39" i="151"/>
  <c r="CA39" i="151"/>
  <c r="BZ39" i="151"/>
  <c r="BY39" i="151"/>
  <c r="BX39" i="151"/>
  <c r="BW39" i="151"/>
  <c r="BV39" i="151"/>
  <c r="BO39" i="151"/>
  <c r="BN39" i="151"/>
  <c r="BI39" i="151"/>
  <c r="BH39" i="151"/>
  <c r="AY39" i="151"/>
  <c r="AX39" i="151"/>
  <c r="AR39" i="151"/>
  <c r="AO39" i="151"/>
  <c r="AN39" i="151"/>
  <c r="AM39" i="151"/>
  <c r="AL39" i="151"/>
  <c r="AJ39" i="151"/>
  <c r="AA39" i="151"/>
  <c r="Z39" i="151"/>
  <c r="Q39" i="151"/>
  <c r="P39" i="151"/>
  <c r="K39" i="151"/>
  <c r="J39" i="151"/>
  <c r="E39" i="151"/>
  <c r="D39" i="151"/>
  <c r="CQ32" i="151"/>
  <c r="CP32" i="151"/>
  <c r="CP29" i="151" s="1"/>
  <c r="CO32" i="151"/>
  <c r="CO29" i="151" s="1"/>
  <c r="CN32" i="151"/>
  <c r="CN29" i="151" s="1"/>
  <c r="CM32" i="151"/>
  <c r="CM29" i="151" s="1"/>
  <c r="CL32" i="151"/>
  <c r="CL29" i="151" s="1"/>
  <c r="CK32" i="151"/>
  <c r="CK29" i="151" s="1"/>
  <c r="CJ32" i="151"/>
  <c r="CJ29" i="151" s="1"/>
  <c r="CI32" i="151"/>
  <c r="CI29" i="151" s="1"/>
  <c r="CH32" i="151"/>
  <c r="CH29" i="151" s="1"/>
  <c r="CG32" i="151"/>
  <c r="CG29" i="151" s="1"/>
  <c r="CF32" i="151"/>
  <c r="CF29" i="151" s="1"/>
  <c r="CE32" i="151"/>
  <c r="CE29" i="151" s="1"/>
  <c r="CD32" i="151"/>
  <c r="CD29" i="151" s="1"/>
  <c r="CB32" i="151"/>
  <c r="CB29" i="151" s="1"/>
  <c r="CA32" i="151"/>
  <c r="CA29" i="151" s="1"/>
  <c r="BZ32" i="151"/>
  <c r="BZ29" i="151" s="1"/>
  <c r="BY32" i="151"/>
  <c r="BY29" i="151" s="1"/>
  <c r="BX32" i="151"/>
  <c r="BX29" i="151" s="1"/>
  <c r="BW32" i="151"/>
  <c r="BW29" i="151" s="1"/>
  <c r="BV32" i="151"/>
  <c r="BV29" i="151" s="1"/>
  <c r="BO32" i="151"/>
  <c r="BO29" i="151" s="1"/>
  <c r="BN32" i="151"/>
  <c r="BN29" i="151" s="1"/>
  <c r="BI32" i="151"/>
  <c r="BI29" i="151" s="1"/>
  <c r="BH32" i="151"/>
  <c r="BH29" i="151" s="1"/>
  <c r="AY32" i="151"/>
  <c r="AY29" i="151" s="1"/>
  <c r="AX32" i="151"/>
  <c r="AX29" i="151" s="1"/>
  <c r="AR32" i="151"/>
  <c r="AR29" i="151" s="1"/>
  <c r="AO32" i="151"/>
  <c r="AO29" i="151" s="1"/>
  <c r="AN32" i="151"/>
  <c r="AN29" i="151" s="1"/>
  <c r="AM32" i="151"/>
  <c r="AM29" i="151" s="1"/>
  <c r="AL32" i="151"/>
  <c r="AL29" i="151" s="1"/>
  <c r="AJ32" i="151"/>
  <c r="AJ29" i="151" s="1"/>
  <c r="Z32" i="151"/>
  <c r="Z29" i="151" s="1"/>
  <c r="Q32" i="151"/>
  <c r="Q29" i="151" s="1"/>
  <c r="P32" i="151"/>
  <c r="P29" i="151" s="1"/>
  <c r="J32" i="151"/>
  <c r="J29" i="151" s="1"/>
  <c r="E32" i="151"/>
  <c r="E29" i="151" s="1"/>
  <c r="D32" i="151"/>
  <c r="D29" i="151" s="1"/>
  <c r="A28" i="151"/>
  <c r="B28" i="151"/>
  <c r="C28" i="151"/>
  <c r="A29" i="151"/>
  <c r="B29" i="151"/>
  <c r="C29" i="151"/>
  <c r="A30" i="151"/>
  <c r="B30" i="151"/>
  <c r="C30" i="151"/>
  <c r="A31" i="151"/>
  <c r="B31" i="151"/>
  <c r="C31" i="151"/>
  <c r="A32" i="151"/>
  <c r="B32" i="151"/>
  <c r="C32" i="151"/>
  <c r="A33" i="151"/>
  <c r="B33" i="151"/>
  <c r="C33" i="151"/>
  <c r="A34" i="151"/>
  <c r="B34" i="151"/>
  <c r="C34" i="151"/>
  <c r="A35" i="151"/>
  <c r="B35" i="151"/>
  <c r="C35" i="151"/>
  <c r="A36" i="151"/>
  <c r="B36" i="151"/>
  <c r="C36" i="151"/>
  <c r="A37" i="151"/>
  <c r="B37" i="151"/>
  <c r="C37" i="151"/>
  <c r="A38" i="151"/>
  <c r="B38" i="151"/>
  <c r="C38" i="151"/>
  <c r="A39" i="151"/>
  <c r="B39" i="151"/>
  <c r="C39" i="151"/>
  <c r="A40" i="151"/>
  <c r="B40" i="151"/>
  <c r="C40" i="151"/>
  <c r="A41" i="151"/>
  <c r="B41" i="151"/>
  <c r="C41" i="151"/>
  <c r="A42" i="151"/>
  <c r="B42" i="151"/>
  <c r="C42" i="151"/>
  <c r="A43" i="151"/>
  <c r="B43" i="151"/>
  <c r="C43" i="151"/>
  <c r="A44" i="151"/>
  <c r="B44" i="151"/>
  <c r="C44" i="151"/>
  <c r="A45" i="151"/>
  <c r="B45" i="151"/>
  <c r="C45" i="151"/>
  <c r="A46" i="151"/>
  <c r="B46" i="151"/>
  <c r="C46" i="151"/>
  <c r="A47" i="151"/>
  <c r="B47" i="151"/>
  <c r="C47" i="151"/>
  <c r="A48" i="151"/>
  <c r="B48" i="151"/>
  <c r="C48" i="151"/>
  <c r="A49" i="151"/>
  <c r="B49" i="151"/>
  <c r="C49" i="151"/>
  <c r="A50" i="151"/>
  <c r="B50" i="151"/>
  <c r="C50" i="151"/>
  <c r="A51" i="151"/>
  <c r="B51" i="151"/>
  <c r="C51" i="151"/>
  <c r="A52" i="151"/>
  <c r="B52" i="151"/>
  <c r="C52" i="151"/>
  <c r="A53" i="151"/>
  <c r="B53" i="151"/>
  <c r="C53" i="151"/>
  <c r="A54" i="151"/>
  <c r="B54" i="151"/>
  <c r="C54" i="151"/>
  <c r="A55" i="151"/>
  <c r="B55" i="151"/>
  <c r="C55" i="151"/>
  <c r="A56" i="151"/>
  <c r="B56" i="151"/>
  <c r="C56" i="151"/>
  <c r="A57" i="151"/>
  <c r="B57" i="151"/>
  <c r="C57" i="151"/>
  <c r="A58" i="151"/>
  <c r="B58" i="151"/>
  <c r="C58" i="151"/>
  <c r="A59" i="151"/>
  <c r="B59" i="151"/>
  <c r="C59" i="151"/>
  <c r="A60" i="151"/>
  <c r="B60" i="151"/>
  <c r="C60" i="151"/>
  <c r="A61" i="151"/>
  <c r="B61" i="151"/>
  <c r="C61" i="151"/>
  <c r="A62" i="151"/>
  <c r="B62" i="151"/>
  <c r="C62" i="151"/>
  <c r="A63" i="151"/>
  <c r="B63" i="151"/>
  <c r="C63" i="151"/>
  <c r="A64" i="151"/>
  <c r="B64" i="151"/>
  <c r="C64" i="151"/>
  <c r="A65" i="151"/>
  <c r="B65" i="151"/>
  <c r="C65" i="151"/>
  <c r="A66" i="151"/>
  <c r="B66" i="151"/>
  <c r="C66" i="151"/>
  <c r="A67" i="151"/>
  <c r="B67" i="151"/>
  <c r="C67" i="151"/>
  <c r="A68" i="151"/>
  <c r="B68" i="151"/>
  <c r="C68" i="151"/>
  <c r="A69" i="151"/>
  <c r="B69" i="151"/>
  <c r="C69" i="151"/>
  <c r="A70" i="151"/>
  <c r="B70" i="151"/>
  <c r="C70" i="151"/>
  <c r="A71" i="151"/>
  <c r="B71" i="151"/>
  <c r="C71" i="151"/>
  <c r="A72" i="151"/>
  <c r="B72" i="151"/>
  <c r="C72" i="151"/>
  <c r="A73" i="151"/>
  <c r="B73" i="151"/>
  <c r="C73" i="151"/>
  <c r="A74" i="151"/>
  <c r="B74" i="151"/>
  <c r="C74" i="151"/>
  <c r="A75" i="151"/>
  <c r="B75" i="151"/>
  <c r="C75" i="151"/>
  <c r="A76" i="151"/>
  <c r="B76" i="151"/>
  <c r="C76" i="151"/>
  <c r="A77" i="151"/>
  <c r="B77" i="151"/>
  <c r="C77" i="151"/>
  <c r="A78" i="151"/>
  <c r="B78" i="151"/>
  <c r="C78" i="151"/>
  <c r="A79" i="151"/>
  <c r="B79" i="151"/>
  <c r="C79" i="151"/>
  <c r="A80" i="151"/>
  <c r="B80" i="151"/>
  <c r="C80" i="151"/>
  <c r="A81" i="151"/>
  <c r="B81" i="151"/>
  <c r="C81" i="151"/>
  <c r="A82" i="151"/>
  <c r="B82" i="151"/>
  <c r="C82" i="151"/>
  <c r="A83" i="151"/>
  <c r="B83" i="151"/>
  <c r="C83" i="151"/>
  <c r="A84" i="151"/>
  <c r="B84" i="151"/>
  <c r="C84" i="151"/>
  <c r="A85" i="151"/>
  <c r="B85" i="151"/>
  <c r="C85" i="151"/>
  <c r="A86" i="151"/>
  <c r="B86" i="151"/>
  <c r="C86" i="151"/>
  <c r="A87" i="151"/>
  <c r="B87" i="151"/>
  <c r="C87" i="151"/>
  <c r="A88" i="151"/>
  <c r="B88" i="151"/>
  <c r="C88" i="151"/>
  <c r="A89" i="151"/>
  <c r="B89" i="151"/>
  <c r="C89" i="151"/>
  <c r="A90" i="151"/>
  <c r="B90" i="151"/>
  <c r="C90" i="151"/>
  <c r="A91" i="151"/>
  <c r="B91" i="151"/>
  <c r="C91" i="151"/>
  <c r="A92" i="151"/>
  <c r="B92" i="151"/>
  <c r="C92" i="151"/>
  <c r="A93" i="151"/>
  <c r="B93" i="151"/>
  <c r="C93" i="151"/>
  <c r="A94" i="151"/>
  <c r="B94" i="151"/>
  <c r="C94" i="151"/>
  <c r="A95" i="151"/>
  <c r="B95" i="151"/>
  <c r="C95" i="151"/>
  <c r="A96" i="151"/>
  <c r="B96" i="151"/>
  <c r="C96" i="151"/>
  <c r="A97" i="151"/>
  <c r="B97" i="151"/>
  <c r="C97" i="151"/>
  <c r="A98" i="151"/>
  <c r="B98" i="151"/>
  <c r="C98" i="151"/>
  <c r="A99" i="151"/>
  <c r="B99" i="151"/>
  <c r="C99" i="151"/>
  <c r="A100" i="151"/>
  <c r="B100" i="151"/>
  <c r="C100" i="151"/>
  <c r="A101" i="151"/>
  <c r="B101" i="151"/>
  <c r="C101" i="151"/>
  <c r="A102" i="151"/>
  <c r="B102" i="151"/>
  <c r="C102" i="151"/>
  <c r="A103" i="151"/>
  <c r="B103" i="151"/>
  <c r="C103" i="151"/>
  <c r="A104" i="151"/>
  <c r="B104" i="151"/>
  <c r="C104" i="151"/>
  <c r="A105" i="151"/>
  <c r="B105" i="151"/>
  <c r="C105" i="151"/>
  <c r="A106" i="151"/>
  <c r="B106" i="151"/>
  <c r="C106" i="151"/>
  <c r="A107" i="151"/>
  <c r="B107" i="151"/>
  <c r="C107" i="151"/>
  <c r="A108" i="151"/>
  <c r="B108" i="151"/>
  <c r="C108" i="151"/>
  <c r="A109" i="151"/>
  <c r="B109" i="151"/>
  <c r="C109" i="151"/>
  <c r="A110" i="151"/>
  <c r="B110" i="151"/>
  <c r="C110" i="151"/>
  <c r="A111" i="151"/>
  <c r="B111" i="151"/>
  <c r="C111" i="151"/>
  <c r="A112" i="151"/>
  <c r="B112" i="151"/>
  <c r="C112" i="151"/>
  <c r="A113" i="151"/>
  <c r="B113" i="151"/>
  <c r="C113" i="151"/>
  <c r="A114" i="151"/>
  <c r="B114" i="151"/>
  <c r="C114" i="151"/>
  <c r="A115" i="151"/>
  <c r="B115" i="151"/>
  <c r="C115" i="151"/>
  <c r="A116" i="151"/>
  <c r="B116" i="151"/>
  <c r="C116" i="151"/>
  <c r="A117" i="151"/>
  <c r="B117" i="151"/>
  <c r="C117" i="151"/>
  <c r="A118" i="151"/>
  <c r="B118" i="151"/>
  <c r="C118" i="151"/>
  <c r="A119" i="151"/>
  <c r="B119" i="151"/>
  <c r="C119" i="151"/>
  <c r="A120" i="151"/>
  <c r="B120" i="151"/>
  <c r="C120" i="151"/>
  <c r="A121" i="151"/>
  <c r="B121" i="151"/>
  <c r="C121" i="151"/>
  <c r="A122" i="151"/>
  <c r="B122" i="151"/>
  <c r="C122" i="151"/>
  <c r="A123" i="151"/>
  <c r="B123" i="151"/>
  <c r="C123" i="151"/>
  <c r="A124" i="151"/>
  <c r="B124" i="151"/>
  <c r="C124" i="151"/>
  <c r="A125" i="151"/>
  <c r="B125" i="151"/>
  <c r="C125" i="151"/>
  <c r="A126" i="151"/>
  <c r="B126" i="151"/>
  <c r="C126" i="151"/>
  <c r="A127" i="151"/>
  <c r="B127" i="151"/>
  <c r="C127" i="151"/>
  <c r="A128" i="151"/>
  <c r="B128" i="151"/>
  <c r="C128" i="151"/>
  <c r="A129" i="151"/>
  <c r="B129" i="151"/>
  <c r="C129" i="151"/>
  <c r="A130" i="151"/>
  <c r="B130" i="151"/>
  <c r="C130" i="151"/>
  <c r="B27" i="151"/>
  <c r="C27" i="151"/>
  <c r="A27" i="151"/>
  <c r="CQ79" i="151" l="1"/>
  <c r="CQ57" i="151"/>
  <c r="CS43" i="151"/>
  <c r="CQ51" i="151"/>
  <c r="CQ62" i="151"/>
  <c r="CS47" i="151"/>
  <c r="CQ29" i="151"/>
  <c r="CS39" i="151"/>
  <c r="CQ85" i="151"/>
  <c r="CE42" i="151"/>
  <c r="CE28" i="151" s="1"/>
  <c r="CI42" i="151"/>
  <c r="CI28" i="151" s="1"/>
  <c r="AA42" i="151"/>
  <c r="AY42" i="151"/>
  <c r="AY28" i="151" s="1"/>
  <c r="BW42" i="151"/>
  <c r="BW28" i="151" s="1"/>
  <c r="CF42" i="151"/>
  <c r="CF28" i="151" s="1"/>
  <c r="CN42" i="151"/>
  <c r="CN28" i="151" s="1"/>
  <c r="CM42" i="151"/>
  <c r="CM28" i="151" s="1"/>
  <c r="CQ42" i="151"/>
  <c r="K42" i="151"/>
  <c r="AN42" i="151"/>
  <c r="AN28" i="151" s="1"/>
  <c r="BO42" i="151"/>
  <c r="BO28" i="151" s="1"/>
  <c r="CA42" i="151"/>
  <c r="CA28" i="151" s="1"/>
  <c r="CJ42" i="151"/>
  <c r="CJ28" i="151" s="1"/>
  <c r="CG42" i="151"/>
  <c r="CG28" i="151" s="1"/>
  <c r="CK42" i="151"/>
  <c r="CK28" i="151" s="1"/>
  <c r="CO42" i="151"/>
  <c r="CO28" i="151" s="1"/>
  <c r="CD42" i="151"/>
  <c r="CD28" i="151" s="1"/>
  <c r="CH42" i="151"/>
  <c r="CH28" i="151" s="1"/>
  <c r="CL42" i="151"/>
  <c r="CL28" i="151" s="1"/>
  <c r="CP42" i="151"/>
  <c r="CP28" i="151" s="1"/>
  <c r="J42" i="151"/>
  <c r="J28" i="151" s="1"/>
  <c r="Z42" i="151"/>
  <c r="Z28" i="151" s="1"/>
  <c r="AM42" i="151"/>
  <c r="AM28" i="151" s="1"/>
  <c r="AX42" i="151"/>
  <c r="AX28" i="151" s="1"/>
  <c r="BN42" i="151"/>
  <c r="BN28" i="151" s="1"/>
  <c r="BV42" i="151"/>
  <c r="BV28" i="151" s="1"/>
  <c r="BZ42" i="151"/>
  <c r="BZ28" i="151" s="1"/>
  <c r="P42" i="151"/>
  <c r="P28" i="151" s="1"/>
  <c r="AO42" i="151"/>
  <c r="AO28" i="151" s="1"/>
  <c r="CB42" i="151"/>
  <c r="CB28" i="151" s="1"/>
  <c r="D42" i="151"/>
  <c r="D28" i="151" s="1"/>
  <c r="AJ42" i="151"/>
  <c r="AJ28" i="151" s="1"/>
  <c r="BH42" i="151"/>
  <c r="BH28" i="151" s="1"/>
  <c r="BX42" i="151"/>
  <c r="BX28" i="151" s="1"/>
  <c r="E42" i="151"/>
  <c r="E28" i="151" s="1"/>
  <c r="Q42" i="151"/>
  <c r="Q28" i="151" s="1"/>
  <c r="AL42" i="151"/>
  <c r="AL28" i="151" s="1"/>
  <c r="AR42" i="151"/>
  <c r="AR28" i="151" s="1"/>
  <c r="BI42" i="151"/>
  <c r="BI28" i="151" s="1"/>
  <c r="BY42" i="151"/>
  <c r="BY28" i="151" s="1"/>
  <c r="CM56" i="151"/>
  <c r="AL56" i="151"/>
  <c r="BY56" i="151"/>
  <c r="CH56" i="151"/>
  <c r="CL56" i="151"/>
  <c r="CP56" i="151"/>
  <c r="CN56" i="151"/>
  <c r="CI56" i="151"/>
  <c r="CK56" i="151"/>
  <c r="AJ56" i="151"/>
  <c r="AO56" i="151"/>
  <c r="BH56" i="151"/>
  <c r="BX56" i="151"/>
  <c r="CB56" i="151"/>
  <c r="CG56" i="151"/>
  <c r="CO56" i="151"/>
  <c r="BI56" i="151"/>
  <c r="CD56" i="151"/>
  <c r="J56" i="151"/>
  <c r="AN56" i="151"/>
  <c r="AX56" i="151"/>
  <c r="CA56" i="151"/>
  <c r="CF56" i="151"/>
  <c r="CJ56" i="151"/>
  <c r="D56" i="151"/>
  <c r="Z56" i="151"/>
  <c r="AM56" i="151"/>
  <c r="AR56" i="151"/>
  <c r="BN56" i="151"/>
  <c r="BV56" i="151"/>
  <c r="BZ56" i="151"/>
  <c r="CE56" i="151"/>
  <c r="BO56" i="151"/>
  <c r="AA56" i="151"/>
  <c r="K56" i="151"/>
  <c r="BW56" i="151"/>
  <c r="P56" i="151"/>
  <c r="CQ56" i="151" l="1"/>
  <c r="CQ28" i="151"/>
  <c r="CS42" i="151"/>
  <c r="CD27" i="151"/>
  <c r="Z27" i="151"/>
  <c r="CM27" i="151"/>
  <c r="AN27" i="151"/>
  <c r="BZ27" i="151"/>
  <c r="CB27" i="151"/>
  <c r="D27" i="151"/>
  <c r="BV27" i="151"/>
  <c r="CA27" i="151"/>
  <c r="BI27" i="151"/>
  <c r="CH27" i="151"/>
  <c r="AR27" i="151"/>
  <c r="BX27" i="151"/>
  <c r="BY27" i="151"/>
  <c r="CJ27" i="151"/>
  <c r="CE27" i="151"/>
  <c r="AL27" i="151"/>
  <c r="CK27" i="151"/>
  <c r="CL27" i="151"/>
  <c r="CP27" i="151"/>
  <c r="CI27" i="151"/>
  <c r="P27" i="151"/>
  <c r="AX27" i="151"/>
  <c r="AJ27" i="151"/>
  <c r="AO27" i="151"/>
  <c r="CG27" i="151"/>
  <c r="BN27" i="151"/>
  <c r="CN27" i="151"/>
  <c r="CF27" i="151"/>
  <c r="BH27" i="151"/>
  <c r="AM27" i="151"/>
  <c r="J27" i="151"/>
  <c r="CO27" i="151"/>
  <c r="BW27" i="151"/>
  <c r="BO27" i="151"/>
  <c r="CQ27" i="151" l="1"/>
  <c r="N48" i="163"/>
  <c r="N46" i="163" s="1"/>
  <c r="N76" i="163"/>
  <c r="N74" i="163" s="1"/>
  <c r="N82" i="163"/>
  <c r="N80" i="163" s="1"/>
  <c r="N84" i="163"/>
  <c r="N54" i="163"/>
  <c r="N52" i="163" s="1"/>
  <c r="N65" i="163" l="1"/>
  <c r="N64" i="163" s="1"/>
  <c r="N59" i="163" l="1"/>
  <c r="N57" i="163" s="1"/>
  <c r="N51" i="163" s="1"/>
  <c r="N27" i="163"/>
  <c r="N24" i="163" l="1"/>
  <c r="N23" i="163" s="1"/>
  <c r="N22" i="163" s="1"/>
  <c r="A11" i="151" l="1"/>
  <c r="A8" i="151"/>
  <c r="A6" i="151"/>
  <c r="A4" i="151"/>
  <c r="A4" i="164"/>
  <c r="A12" i="164"/>
  <c r="A9" i="164"/>
  <c r="A6" i="164"/>
  <c r="A12" i="162"/>
  <c r="A9" i="162"/>
  <c r="A6" i="162"/>
  <c r="A4" i="162"/>
  <c r="A12" i="79"/>
  <c r="A9" i="79"/>
  <c r="A6" i="79"/>
  <c r="A4" i="79"/>
  <c r="A12" i="163"/>
  <c r="A9" i="163"/>
  <c r="A6" i="163"/>
  <c r="A4" i="163"/>
  <c r="A9" i="161"/>
  <c r="A4" i="161"/>
  <c r="E21" i="161" l="1"/>
  <c r="F21" i="161" s="1"/>
  <c r="G21" i="161" s="1"/>
  <c r="H21" i="161" s="1"/>
  <c r="I21" i="161" s="1"/>
  <c r="J21" i="161" s="1"/>
  <c r="K21" i="161" s="1"/>
  <c r="L21" i="161" s="1"/>
  <c r="M21" i="161" s="1"/>
  <c r="N21" i="161" s="1"/>
  <c r="O21" i="161" s="1"/>
  <c r="P21" i="161" s="1"/>
  <c r="Q21" i="161" s="1"/>
  <c r="R21" i="161" s="1"/>
  <c r="E20" i="164" l="1"/>
  <c r="F20" i="164" s="1"/>
  <c r="G20" i="164" s="1"/>
  <c r="H20" i="164" s="1"/>
  <c r="I20" i="164" s="1"/>
  <c r="J20" i="164" s="1"/>
  <c r="K20" i="164" s="1"/>
  <c r="L20" i="164" s="1"/>
  <c r="M20" i="164" s="1"/>
  <c r="N20" i="164" s="1"/>
  <c r="I21" i="89" l="1"/>
  <c r="D21" i="163" l="1"/>
  <c r="E21" i="163" s="1"/>
  <c r="F21" i="163" s="1"/>
  <c r="G21" i="163" s="1"/>
  <c r="H21" i="163" s="1"/>
  <c r="I21" i="163" s="1"/>
  <c r="J21" i="163" s="1"/>
  <c r="K21" i="163" s="1"/>
  <c r="L21" i="163" s="1"/>
  <c r="M21" i="163" s="1"/>
  <c r="N21" i="163" s="1"/>
  <c r="O21" i="163" s="1"/>
  <c r="P21" i="163" s="1"/>
  <c r="Q21" i="163" s="1"/>
  <c r="R21" i="163" s="1"/>
  <c r="S21" i="163" s="1"/>
  <c r="T21" i="163" s="1"/>
  <c r="U21" i="163" s="1"/>
  <c r="V21" i="163" s="1"/>
  <c r="W21" i="89"/>
  <c r="B19" i="79"/>
  <c r="C19" i="79" s="1"/>
  <c r="D19" i="79" s="1"/>
  <c r="E19" i="79" s="1"/>
  <c r="F19" i="79" s="1"/>
  <c r="G19" i="79" s="1"/>
  <c r="H19" i="79" s="1"/>
  <c r="I19" i="79" s="1"/>
  <c r="J19" i="79" s="1"/>
  <c r="K19" i="79" s="1"/>
  <c r="L19" i="79" s="1"/>
  <c r="M19" i="79" s="1"/>
  <c r="N19" i="79" s="1"/>
  <c r="B21" i="89"/>
  <c r="C21" i="89" s="1"/>
  <c r="D21" i="89" s="1"/>
  <c r="E21" i="89" s="1"/>
  <c r="F21" i="89" s="1"/>
  <c r="U21" i="89" s="1"/>
  <c r="D20" i="162"/>
  <c r="E20" i="162" s="1"/>
  <c r="F20" i="162" s="1"/>
  <c r="G20" i="162" s="1"/>
  <c r="H20" i="162" s="1"/>
  <c r="I20" i="162" s="1"/>
  <c r="J20" i="162" s="1"/>
  <c r="K20" i="162" s="1"/>
  <c r="L20" i="162" s="1"/>
  <c r="M20" i="162" s="1"/>
  <c r="N20" i="162" s="1"/>
  <c r="O20" i="162" s="1"/>
  <c r="P20" i="162" s="1"/>
  <c r="Q20" i="162" s="1"/>
  <c r="R20" i="162" s="1"/>
  <c r="X21" i="89" l="1"/>
  <c r="AA54" i="151" l="1"/>
  <c r="Q90" i="151"/>
  <c r="K37" i="151"/>
  <c r="AA55" i="151"/>
  <c r="K33" i="151"/>
  <c r="K38" i="151"/>
  <c r="K36" i="151"/>
  <c r="K54" i="151"/>
  <c r="K55" i="151"/>
  <c r="E90" i="151"/>
  <c r="CS55" i="151" l="1"/>
  <c r="CS36" i="151"/>
  <c r="CS33" i="151"/>
  <c r="Q89" i="151"/>
  <c r="AY90" i="151"/>
  <c r="AA53" i="151"/>
  <c r="CS54" i="151"/>
  <c r="CS38" i="151"/>
  <c r="CS37" i="151"/>
  <c r="AA51" i="151"/>
  <c r="K53" i="151"/>
  <c r="K51" i="151" s="1"/>
  <c r="AS90" i="151"/>
  <c r="E89" i="151"/>
  <c r="CS51" i="151" l="1"/>
  <c r="AS89" i="151"/>
  <c r="CS90" i="151"/>
  <c r="CS53" i="151"/>
  <c r="C124" i="164"/>
  <c r="B124" i="164"/>
  <c r="A124" i="164"/>
  <c r="C123" i="164"/>
  <c r="B123" i="164"/>
  <c r="A123" i="164"/>
  <c r="C122" i="164"/>
  <c r="B122" i="164"/>
  <c r="A122" i="164"/>
  <c r="C121" i="164"/>
  <c r="B121" i="164"/>
  <c r="A121" i="164"/>
  <c r="C120" i="164"/>
  <c r="B120" i="164"/>
  <c r="A120" i="164"/>
  <c r="C119" i="164"/>
  <c r="B119" i="164"/>
  <c r="A119" i="164"/>
  <c r="C118" i="164"/>
  <c r="B118" i="164"/>
  <c r="A118" i="164"/>
  <c r="C117" i="164"/>
  <c r="B117" i="164"/>
  <c r="A117" i="164"/>
  <c r="C116" i="164"/>
  <c r="B116" i="164"/>
  <c r="A116" i="164"/>
  <c r="C115" i="164"/>
  <c r="B115" i="164"/>
  <c r="A115" i="164"/>
  <c r="C114" i="164"/>
  <c r="B114" i="164"/>
  <c r="A114" i="164"/>
  <c r="C113" i="164"/>
  <c r="B113" i="164"/>
  <c r="A113" i="164"/>
  <c r="C112" i="164"/>
  <c r="B112" i="164"/>
  <c r="A112" i="164"/>
  <c r="C111" i="164"/>
  <c r="B111" i="164"/>
  <c r="A111" i="164"/>
  <c r="C110" i="164"/>
  <c r="B110" i="164"/>
  <c r="A110" i="164"/>
  <c r="C109" i="164"/>
  <c r="B109" i="164"/>
  <c r="A109" i="164"/>
  <c r="C108" i="164"/>
  <c r="B108" i="164"/>
  <c r="A108" i="164"/>
  <c r="C107" i="164"/>
  <c r="B107" i="164"/>
  <c r="A107" i="164"/>
  <c r="C106" i="164"/>
  <c r="B106" i="164"/>
  <c r="A106" i="164"/>
  <c r="C105" i="164"/>
  <c r="B105" i="164"/>
  <c r="A105" i="164"/>
  <c r="C104" i="164"/>
  <c r="B104" i="164"/>
  <c r="A104" i="164"/>
  <c r="C103" i="164"/>
  <c r="B103" i="164"/>
  <c r="A103" i="164"/>
  <c r="C102" i="164"/>
  <c r="B102" i="164"/>
  <c r="A102" i="164"/>
  <c r="C101" i="164"/>
  <c r="B101" i="164"/>
  <c r="A101" i="164"/>
  <c r="C100" i="164"/>
  <c r="B100" i="164"/>
  <c r="A100" i="164"/>
  <c r="C99" i="164"/>
  <c r="B99" i="164"/>
  <c r="A99" i="164"/>
  <c r="C98" i="164"/>
  <c r="B98" i="164"/>
  <c r="A98" i="164"/>
  <c r="C97" i="164"/>
  <c r="B97" i="164"/>
  <c r="A97" i="164"/>
  <c r="C96" i="164"/>
  <c r="B96" i="164"/>
  <c r="A96" i="164"/>
  <c r="C95" i="164"/>
  <c r="B95" i="164"/>
  <c r="A95" i="164"/>
  <c r="C94" i="164"/>
  <c r="B94" i="164"/>
  <c r="A94" i="164"/>
  <c r="C93" i="164"/>
  <c r="B93" i="164"/>
  <c r="A93" i="164"/>
  <c r="C92" i="164"/>
  <c r="B92" i="164"/>
  <c r="A92" i="164"/>
  <c r="C91" i="164"/>
  <c r="B91" i="164"/>
  <c r="A91" i="164"/>
  <c r="C90" i="164"/>
  <c r="B90" i="164"/>
  <c r="A90" i="164"/>
  <c r="C89" i="164"/>
  <c r="B89" i="164"/>
  <c r="A89" i="164"/>
  <c r="C88" i="164"/>
  <c r="B88" i="164"/>
  <c r="A88" i="164"/>
  <c r="C82" i="164"/>
  <c r="B82" i="164"/>
  <c r="A82" i="164"/>
  <c r="C78" i="164"/>
  <c r="B78" i="164"/>
  <c r="A78" i="164"/>
  <c r="C77" i="164"/>
  <c r="B77" i="164"/>
  <c r="A77" i="164"/>
  <c r="C76" i="164"/>
  <c r="B76" i="164"/>
  <c r="A76" i="164"/>
  <c r="C62" i="164"/>
  <c r="B62" i="164"/>
  <c r="A62" i="164"/>
  <c r="C61" i="164"/>
  <c r="B61" i="164"/>
  <c r="A61" i="164"/>
  <c r="C60" i="164"/>
  <c r="B60" i="164"/>
  <c r="A60" i="164"/>
  <c r="C59" i="164"/>
  <c r="B59" i="164"/>
  <c r="A59" i="164"/>
  <c r="C49" i="164"/>
  <c r="B49" i="164"/>
  <c r="A49" i="164"/>
  <c r="C48" i="164"/>
  <c r="B48" i="164"/>
  <c r="A48" i="164"/>
  <c r="C25" i="164"/>
  <c r="B25" i="164"/>
  <c r="A25" i="164"/>
  <c r="C24" i="164"/>
  <c r="B24" i="164"/>
  <c r="A24" i="164"/>
  <c r="C32" i="164"/>
  <c r="B32" i="164"/>
  <c r="A32" i="164"/>
  <c r="C31" i="164"/>
  <c r="B31" i="164"/>
  <c r="A31" i="164"/>
  <c r="C30" i="164"/>
  <c r="B30" i="164"/>
  <c r="A30" i="164"/>
  <c r="C29" i="164"/>
  <c r="B29" i="164"/>
  <c r="A29" i="164"/>
  <c r="C28" i="164"/>
  <c r="B28" i="164"/>
  <c r="A28" i="164"/>
  <c r="U124" i="162"/>
  <c r="H124" i="162"/>
  <c r="U123" i="162"/>
  <c r="H123" i="162"/>
  <c r="U122" i="162"/>
  <c r="U121" i="162"/>
  <c r="U120" i="162"/>
  <c r="I120" i="162"/>
  <c r="U119" i="162"/>
  <c r="H119" i="162"/>
  <c r="U118" i="162"/>
  <c r="U117" i="162"/>
  <c r="U116" i="162"/>
  <c r="U115" i="162"/>
  <c r="H115" i="162"/>
  <c r="U114" i="162"/>
  <c r="F114" i="162"/>
  <c r="U113" i="162"/>
  <c r="H113" i="162"/>
  <c r="U112" i="162"/>
  <c r="H112" i="162"/>
  <c r="U111" i="162"/>
  <c r="F111" i="162"/>
  <c r="U110" i="162"/>
  <c r="U109" i="162"/>
  <c r="I109" i="162"/>
  <c r="U108" i="162"/>
  <c r="U107" i="162"/>
  <c r="U106" i="162"/>
  <c r="U105" i="162"/>
  <c r="I105" i="162"/>
  <c r="U104" i="162"/>
  <c r="U103" i="162"/>
  <c r="H103" i="162"/>
  <c r="U102" i="162"/>
  <c r="H102" i="162"/>
  <c r="U101" i="162"/>
  <c r="U100" i="162"/>
  <c r="U99" i="162"/>
  <c r="U98" i="162"/>
  <c r="H98" i="162"/>
  <c r="U97" i="162"/>
  <c r="U96" i="162"/>
  <c r="U95" i="162"/>
  <c r="U94" i="162"/>
  <c r="U93" i="162"/>
  <c r="H93" i="162"/>
  <c r="U92" i="162"/>
  <c r="U91" i="162"/>
  <c r="U90" i="162"/>
  <c r="U89" i="162"/>
  <c r="J89" i="162"/>
  <c r="U88" i="162"/>
  <c r="U78" i="162"/>
  <c r="U77" i="162"/>
  <c r="U62" i="162"/>
  <c r="U61" i="162"/>
  <c r="U60" i="162"/>
  <c r="U59" i="162"/>
  <c r="U49" i="162"/>
  <c r="U32" i="162"/>
  <c r="U31" i="162"/>
  <c r="U30" i="162"/>
  <c r="U29" i="162"/>
  <c r="U28" i="162"/>
  <c r="U25" i="162"/>
  <c r="U24" i="162"/>
  <c r="H82" i="162" l="1"/>
  <c r="H81" i="162" s="1"/>
  <c r="H79" i="162" s="1"/>
  <c r="U48" i="162"/>
  <c r="U76" i="162"/>
  <c r="U82" i="162"/>
  <c r="K122" i="162"/>
  <c r="H120" i="162"/>
  <c r="H109" i="162"/>
  <c r="H108" i="162"/>
  <c r="F116" i="162"/>
  <c r="F103" i="162"/>
  <c r="J116" i="162"/>
  <c r="R103" i="162"/>
  <c r="K103" i="162"/>
  <c r="K104" i="162"/>
  <c r="E108" i="162"/>
  <c r="I113" i="162"/>
  <c r="H97" i="162"/>
  <c r="K112" i="162"/>
  <c r="E113" i="162"/>
  <c r="J118" i="162"/>
  <c r="N123" i="162"/>
  <c r="I91" i="162"/>
  <c r="F97" i="162"/>
  <c r="N114" i="162"/>
  <c r="E89" i="162"/>
  <c r="F93" i="162"/>
  <c r="I97" i="162"/>
  <c r="E101" i="162"/>
  <c r="H105" i="162"/>
  <c r="I108" i="162"/>
  <c r="H116" i="162"/>
  <c r="N121" i="162"/>
  <c r="H91" i="162"/>
  <c r="I115" i="162"/>
  <c r="I116" i="162"/>
  <c r="K116" i="162"/>
  <c r="K117" i="162"/>
  <c r="K124" i="162"/>
  <c r="K90" i="162"/>
  <c r="K109" i="162"/>
  <c r="K96" i="162"/>
  <c r="E106" i="162"/>
  <c r="F89" i="162"/>
  <c r="K92" i="162"/>
  <c r="N92" i="162"/>
  <c r="R92" i="162"/>
  <c r="H99" i="162"/>
  <c r="F99" i="162"/>
  <c r="K120" i="162"/>
  <c r="R93" i="162"/>
  <c r="N93" i="162"/>
  <c r="I101" i="162"/>
  <c r="J101" i="162"/>
  <c r="H101" i="162"/>
  <c r="F101" i="162"/>
  <c r="I107" i="162"/>
  <c r="J107" i="162"/>
  <c r="H107" i="162"/>
  <c r="F107" i="162"/>
  <c r="H122" i="162"/>
  <c r="I89" i="162"/>
  <c r="H89" i="162"/>
  <c r="H110" i="162"/>
  <c r="I102" i="162"/>
  <c r="L110" i="162"/>
  <c r="L91" i="162"/>
  <c r="R99" i="162"/>
  <c r="N99" i="162"/>
  <c r="F105" i="162"/>
  <c r="J109" i="162"/>
  <c r="H114" i="162"/>
  <c r="L113" i="162"/>
  <c r="E116" i="162"/>
  <c r="J120" i="162"/>
  <c r="K89" i="162"/>
  <c r="F91" i="162"/>
  <c r="K94" i="162"/>
  <c r="L94" i="162"/>
  <c r="L97" i="162"/>
  <c r="N98" i="162"/>
  <c r="R98" i="162"/>
  <c r="I103" i="162"/>
  <c r="K105" i="162"/>
  <c r="N107" i="162"/>
  <c r="F109" i="162"/>
  <c r="K114" i="162"/>
  <c r="F120" i="162"/>
  <c r="L123" i="162"/>
  <c r="K101" i="162"/>
  <c r="L106" i="162"/>
  <c r="E109" i="162"/>
  <c r="N111" i="162"/>
  <c r="L111" i="162"/>
  <c r="L118" i="162"/>
  <c r="N118" i="162"/>
  <c r="R118" i="162"/>
  <c r="K119" i="162"/>
  <c r="E122" i="162"/>
  <c r="R122" i="162"/>
  <c r="N122" i="162"/>
  <c r="H100" i="162"/>
  <c r="E95" i="162"/>
  <c r="K100" i="162"/>
  <c r="R107" i="162"/>
  <c r="I117" i="162"/>
  <c r="H117" i="162"/>
  <c r="E117" i="162"/>
  <c r="H88" i="162"/>
  <c r="J93" i="162"/>
  <c r="E93" i="162"/>
  <c r="I93" i="162"/>
  <c r="R94" i="162"/>
  <c r="F95" i="162"/>
  <c r="J99" i="162"/>
  <c r="E99" i="162"/>
  <c r="I99" i="162"/>
  <c r="K88" i="162"/>
  <c r="L88" i="162"/>
  <c r="K91" i="162"/>
  <c r="L93" i="162"/>
  <c r="J95" i="162"/>
  <c r="R95" i="162"/>
  <c r="N95" i="162"/>
  <c r="K97" i="162"/>
  <c r="L99" i="162"/>
  <c r="N102" i="162"/>
  <c r="K106" i="162"/>
  <c r="I95" i="162"/>
  <c r="H95" i="162"/>
  <c r="L100" i="162"/>
  <c r="J111" i="162"/>
  <c r="H111" i="162"/>
  <c r="I111" i="162"/>
  <c r="N94" i="162"/>
  <c r="H96" i="162"/>
  <c r="F112" i="162"/>
  <c r="J112" i="162"/>
  <c r="I112" i="162"/>
  <c r="R114" i="162"/>
  <c r="F124" i="162"/>
  <c r="I124" i="162"/>
  <c r="J124" i="162"/>
  <c r="L116" i="162"/>
  <c r="R116" i="162"/>
  <c r="F118" i="162"/>
  <c r="N88" i="162"/>
  <c r="R88" i="162"/>
  <c r="R89" i="162"/>
  <c r="N89" i="162"/>
  <c r="L90" i="162"/>
  <c r="E91" i="162"/>
  <c r="J91" i="162"/>
  <c r="K93" i="162"/>
  <c r="L95" i="162"/>
  <c r="L96" i="162"/>
  <c r="E97" i="162"/>
  <c r="J97" i="162"/>
  <c r="K98" i="162"/>
  <c r="K99" i="162"/>
  <c r="N100" i="162"/>
  <c r="R100" i="162"/>
  <c r="R101" i="162"/>
  <c r="N101" i="162"/>
  <c r="K102" i="162"/>
  <c r="J103" i="162"/>
  <c r="E103" i="162"/>
  <c r="N103" i="162"/>
  <c r="L104" i="162"/>
  <c r="E105" i="162"/>
  <c r="J105" i="162"/>
  <c r="L105" i="162"/>
  <c r="N105" i="162"/>
  <c r="R105" i="162"/>
  <c r="K107" i="162"/>
  <c r="E107" i="162"/>
  <c r="R108" i="162"/>
  <c r="L108" i="162"/>
  <c r="I110" i="162"/>
  <c r="K111" i="162"/>
  <c r="R113" i="162"/>
  <c r="J114" i="162"/>
  <c r="H118" i="162"/>
  <c r="N119" i="162"/>
  <c r="L119" i="162"/>
  <c r="E120" i="162"/>
  <c r="L120" i="162"/>
  <c r="N120" i="162"/>
  <c r="R120" i="162"/>
  <c r="I121" i="162"/>
  <c r="I122" i="162"/>
  <c r="N110" i="162"/>
  <c r="N116" i="162"/>
  <c r="L89" i="162"/>
  <c r="N90" i="162"/>
  <c r="R90" i="162"/>
  <c r="R91" i="162"/>
  <c r="N91" i="162"/>
  <c r="L92" i="162"/>
  <c r="K95" i="162"/>
  <c r="N96" i="162"/>
  <c r="R96" i="162"/>
  <c r="R97" i="162"/>
  <c r="N97" i="162"/>
  <c r="L98" i="162"/>
  <c r="L101" i="162"/>
  <c r="L102" i="162"/>
  <c r="K108" i="162"/>
  <c r="R109" i="162"/>
  <c r="N109" i="162"/>
  <c r="K110" i="162"/>
  <c r="E111" i="162"/>
  <c r="L112" i="162"/>
  <c r="N112" i="162"/>
  <c r="R112" i="162"/>
  <c r="N115" i="162"/>
  <c r="L115" i="162"/>
  <c r="R117" i="162"/>
  <c r="L117" i="162"/>
  <c r="I118" i="162"/>
  <c r="K118" i="162"/>
  <c r="F122" i="162"/>
  <c r="J122" i="162"/>
  <c r="L124" i="162"/>
  <c r="N124" i="162"/>
  <c r="R124" i="162"/>
  <c r="J104" i="162"/>
  <c r="F104" i="162"/>
  <c r="H90" i="162"/>
  <c r="H92" i="162"/>
  <c r="R102" i="162"/>
  <c r="H104" i="162"/>
  <c r="N104" i="162"/>
  <c r="J106" i="162"/>
  <c r="F106" i="162"/>
  <c r="R110" i="162"/>
  <c r="J119" i="162"/>
  <c r="F119" i="162"/>
  <c r="I119" i="162"/>
  <c r="L121" i="162"/>
  <c r="E88" i="162"/>
  <c r="I88" i="162"/>
  <c r="E90" i="162"/>
  <c r="I90" i="162"/>
  <c r="E92" i="162"/>
  <c r="I92" i="162"/>
  <c r="E94" i="162"/>
  <c r="I94" i="162"/>
  <c r="E96" i="162"/>
  <c r="I96" i="162"/>
  <c r="E98" i="162"/>
  <c r="I98" i="162"/>
  <c r="E100" i="162"/>
  <c r="I100" i="162"/>
  <c r="E102" i="162"/>
  <c r="I104" i="162"/>
  <c r="R104" i="162"/>
  <c r="H106" i="162"/>
  <c r="N106" i="162"/>
  <c r="J108" i="162"/>
  <c r="F108" i="162"/>
  <c r="L109" i="162"/>
  <c r="E110" i="162"/>
  <c r="K113" i="162"/>
  <c r="J115" i="162"/>
  <c r="F115" i="162"/>
  <c r="E115" i="162"/>
  <c r="R119" i="162"/>
  <c r="K121" i="162"/>
  <c r="J123" i="162"/>
  <c r="F123" i="162"/>
  <c r="E123" i="162"/>
  <c r="H94" i="162"/>
  <c r="L107" i="162"/>
  <c r="J121" i="162"/>
  <c r="F121" i="162"/>
  <c r="H121" i="162"/>
  <c r="R121" i="162"/>
  <c r="F88" i="162"/>
  <c r="J88" i="162"/>
  <c r="F90" i="162"/>
  <c r="J90" i="162"/>
  <c r="F92" i="162"/>
  <c r="J92" i="162"/>
  <c r="F94" i="162"/>
  <c r="J94" i="162"/>
  <c r="F96" i="162"/>
  <c r="J96" i="162"/>
  <c r="F98" i="162"/>
  <c r="J98" i="162"/>
  <c r="F100" i="162"/>
  <c r="J100" i="162"/>
  <c r="J102" i="162"/>
  <c r="F102" i="162"/>
  <c r="L103" i="162"/>
  <c r="E104" i="162"/>
  <c r="I106" i="162"/>
  <c r="R106" i="162"/>
  <c r="N108" i="162"/>
  <c r="J110" i="162"/>
  <c r="F110" i="162"/>
  <c r="E112" i="162"/>
  <c r="E119" i="162"/>
  <c r="E121" i="162"/>
  <c r="I123" i="162"/>
  <c r="E124" i="162"/>
  <c r="R111" i="162"/>
  <c r="J113" i="162"/>
  <c r="F113" i="162"/>
  <c r="N113" i="162"/>
  <c r="L114" i="162"/>
  <c r="K115" i="162"/>
  <c r="R115" i="162"/>
  <c r="J117" i="162"/>
  <c r="F117" i="162"/>
  <c r="N117" i="162"/>
  <c r="E118" i="162"/>
  <c r="L122" i="162"/>
  <c r="K123" i="162"/>
  <c r="R123" i="162"/>
  <c r="E114" i="162"/>
  <c r="I114" i="162"/>
  <c r="F78" i="162"/>
  <c r="R78" i="162"/>
  <c r="K77" i="162"/>
  <c r="H78" i="162"/>
  <c r="K78" i="162"/>
  <c r="I78" i="162"/>
  <c r="R77" i="162"/>
  <c r="N60" i="162"/>
  <c r="R60" i="162"/>
  <c r="N77" i="162"/>
  <c r="K76" i="162"/>
  <c r="N76" i="162"/>
  <c r="N78" i="162"/>
  <c r="H76" i="162"/>
  <c r="L77" i="162"/>
  <c r="E78" i="162"/>
  <c r="J78" i="162"/>
  <c r="L78" i="162"/>
  <c r="F77" i="162"/>
  <c r="J77" i="162"/>
  <c r="H77" i="162"/>
  <c r="E77" i="162"/>
  <c r="I77" i="162"/>
  <c r="N62" i="162"/>
  <c r="R76" i="162"/>
  <c r="K59" i="162"/>
  <c r="F62" i="162"/>
  <c r="L76" i="162"/>
  <c r="I76" i="162"/>
  <c r="F76" i="162"/>
  <c r="J76" i="162"/>
  <c r="H62" i="162"/>
  <c r="R62" i="162"/>
  <c r="N59" i="162"/>
  <c r="H60" i="162"/>
  <c r="K60" i="162"/>
  <c r="R61" i="162"/>
  <c r="L61" i="162"/>
  <c r="I62" i="162"/>
  <c r="K62" i="162"/>
  <c r="L59" i="162"/>
  <c r="F60" i="162"/>
  <c r="I60" i="162"/>
  <c r="L60" i="162"/>
  <c r="H61" i="162"/>
  <c r="K61" i="162"/>
  <c r="J62" i="162"/>
  <c r="E62" i="162"/>
  <c r="J60" i="162"/>
  <c r="E60" i="162"/>
  <c r="R59" i="162"/>
  <c r="N61" i="162"/>
  <c r="L62" i="162"/>
  <c r="E59" i="162"/>
  <c r="I59" i="162"/>
  <c r="E61" i="162"/>
  <c r="I61" i="162"/>
  <c r="F59" i="162"/>
  <c r="J59" i="162"/>
  <c r="F61" i="162"/>
  <c r="J61" i="162"/>
  <c r="H59" i="162"/>
  <c r="F48" i="162"/>
  <c r="R48" i="162"/>
  <c r="H48" i="162"/>
  <c r="K48" i="162"/>
  <c r="E29" i="162"/>
  <c r="I48" i="162"/>
  <c r="R49" i="162"/>
  <c r="F29" i="162"/>
  <c r="J48" i="162"/>
  <c r="L48" i="162"/>
  <c r="H49" i="162"/>
  <c r="K49" i="162"/>
  <c r="L49" i="162"/>
  <c r="N48" i="162"/>
  <c r="N49" i="162"/>
  <c r="R31" i="162"/>
  <c r="N31" i="162"/>
  <c r="E48" i="162"/>
  <c r="I49" i="162"/>
  <c r="F49" i="162"/>
  <c r="J49" i="162"/>
  <c r="J47" i="162" s="1"/>
  <c r="J45" i="162" s="1"/>
  <c r="E49" i="162"/>
  <c r="L28" i="162"/>
  <c r="R29" i="162"/>
  <c r="N29" i="162"/>
  <c r="N24" i="162"/>
  <c r="J29" i="162"/>
  <c r="H32" i="162"/>
  <c r="K32" i="162"/>
  <c r="H30" i="162"/>
  <c r="L30" i="162"/>
  <c r="N32" i="162"/>
  <c r="L32" i="162"/>
  <c r="N30" i="162"/>
  <c r="H31" i="162"/>
  <c r="R32" i="162"/>
  <c r="F24" i="162"/>
  <c r="N28" i="162"/>
  <c r="H29" i="162"/>
  <c r="L29" i="162"/>
  <c r="K30" i="162"/>
  <c r="R30" i="162"/>
  <c r="I31" i="162"/>
  <c r="K31" i="162"/>
  <c r="F31" i="162"/>
  <c r="R24" i="162"/>
  <c r="L31" i="162"/>
  <c r="H28" i="162"/>
  <c r="K28" i="162"/>
  <c r="R28" i="162"/>
  <c r="I29" i="162"/>
  <c r="K29" i="162"/>
  <c r="J31" i="162"/>
  <c r="E31" i="162"/>
  <c r="E28" i="162"/>
  <c r="I28" i="162"/>
  <c r="E30" i="162"/>
  <c r="I30" i="162"/>
  <c r="E32" i="162"/>
  <c r="I32" i="162"/>
  <c r="F28" i="162"/>
  <c r="J28" i="162"/>
  <c r="F30" i="162"/>
  <c r="J30" i="162"/>
  <c r="F32" i="162"/>
  <c r="J32" i="162"/>
  <c r="R25" i="162"/>
  <c r="L25" i="162"/>
  <c r="K25" i="162"/>
  <c r="H24" i="162"/>
  <c r="L24" i="162"/>
  <c r="K24" i="162"/>
  <c r="J24" i="162"/>
  <c r="E24" i="162"/>
  <c r="N25" i="162"/>
  <c r="I24" i="162"/>
  <c r="E25" i="162"/>
  <c r="I25" i="162"/>
  <c r="F25" i="162"/>
  <c r="J25" i="162"/>
  <c r="H25" i="162"/>
  <c r="C123" i="79"/>
  <c r="B123" i="79"/>
  <c r="A123" i="79"/>
  <c r="C122" i="79"/>
  <c r="B122" i="79"/>
  <c r="A122" i="79"/>
  <c r="C121" i="79"/>
  <c r="B121" i="79"/>
  <c r="A121" i="79"/>
  <c r="C120" i="79"/>
  <c r="B120" i="79"/>
  <c r="A120" i="79"/>
  <c r="C119" i="79"/>
  <c r="B119" i="79"/>
  <c r="A119" i="79"/>
  <c r="C118" i="79"/>
  <c r="B118" i="79"/>
  <c r="A118" i="79"/>
  <c r="C117" i="79"/>
  <c r="B117" i="79"/>
  <c r="A117" i="79"/>
  <c r="C116" i="79"/>
  <c r="B116" i="79"/>
  <c r="A116" i="79"/>
  <c r="C115" i="79"/>
  <c r="B115" i="79"/>
  <c r="A115" i="79"/>
  <c r="C114" i="79"/>
  <c r="B114" i="79"/>
  <c r="A114" i="79"/>
  <c r="C113" i="79"/>
  <c r="B113" i="79"/>
  <c r="A113" i="79"/>
  <c r="C112" i="79"/>
  <c r="B112" i="79"/>
  <c r="A112" i="79"/>
  <c r="C111" i="79"/>
  <c r="B111" i="79"/>
  <c r="A111" i="79"/>
  <c r="C110" i="79"/>
  <c r="B110" i="79"/>
  <c r="A110" i="79"/>
  <c r="C109" i="79"/>
  <c r="B109" i="79"/>
  <c r="A109" i="79"/>
  <c r="C108" i="79"/>
  <c r="B108" i="79"/>
  <c r="A108" i="79"/>
  <c r="C107" i="79"/>
  <c r="B107" i="79"/>
  <c r="A107" i="79"/>
  <c r="C106" i="79"/>
  <c r="B106" i="79"/>
  <c r="A106" i="79"/>
  <c r="C105" i="79"/>
  <c r="B105" i="79"/>
  <c r="A105" i="79"/>
  <c r="C104" i="79"/>
  <c r="B104" i="79"/>
  <c r="A104" i="79"/>
  <c r="C103" i="79"/>
  <c r="B103" i="79"/>
  <c r="A103" i="79"/>
  <c r="C102" i="79"/>
  <c r="B102" i="79"/>
  <c r="A102" i="79"/>
  <c r="C101" i="79"/>
  <c r="B101" i="79"/>
  <c r="A101" i="79"/>
  <c r="C100" i="79"/>
  <c r="B100" i="79"/>
  <c r="A100" i="79"/>
  <c r="C99" i="79"/>
  <c r="B99" i="79"/>
  <c r="A99" i="79"/>
  <c r="C98" i="79"/>
  <c r="B98" i="79"/>
  <c r="A98" i="79"/>
  <c r="C97" i="79"/>
  <c r="B97" i="79"/>
  <c r="A97" i="79"/>
  <c r="C96" i="79"/>
  <c r="B96" i="79"/>
  <c r="A96" i="79"/>
  <c r="C95" i="79"/>
  <c r="B95" i="79"/>
  <c r="A95" i="79"/>
  <c r="C94" i="79"/>
  <c r="B94" i="79"/>
  <c r="A94" i="79"/>
  <c r="C93" i="79"/>
  <c r="B93" i="79"/>
  <c r="A93" i="79"/>
  <c r="C92" i="79"/>
  <c r="B92" i="79"/>
  <c r="A92" i="79"/>
  <c r="C91" i="79"/>
  <c r="B91" i="79"/>
  <c r="A91" i="79"/>
  <c r="C90" i="79"/>
  <c r="B90" i="79"/>
  <c r="A90" i="79"/>
  <c r="C89" i="79"/>
  <c r="B89" i="79"/>
  <c r="A89" i="79"/>
  <c r="C88" i="79"/>
  <c r="B88" i="79"/>
  <c r="A88" i="79"/>
  <c r="C87" i="79"/>
  <c r="B87" i="79"/>
  <c r="A87" i="79"/>
  <c r="C81" i="79"/>
  <c r="B81" i="79"/>
  <c r="A81" i="79"/>
  <c r="C77" i="79"/>
  <c r="B77" i="79"/>
  <c r="A77" i="79"/>
  <c r="C76" i="79"/>
  <c r="B76" i="79"/>
  <c r="A76" i="79"/>
  <c r="C75" i="79"/>
  <c r="B75" i="79"/>
  <c r="A75" i="79"/>
  <c r="C61" i="79"/>
  <c r="B61" i="79"/>
  <c r="A61" i="79"/>
  <c r="C60" i="79"/>
  <c r="B60" i="79"/>
  <c r="A60" i="79"/>
  <c r="C59" i="79"/>
  <c r="B59" i="79"/>
  <c r="A59" i="79"/>
  <c r="C58" i="79"/>
  <c r="B58" i="79"/>
  <c r="A58" i="79"/>
  <c r="C48" i="79"/>
  <c r="B48" i="79"/>
  <c r="A48" i="79"/>
  <c r="C47" i="79"/>
  <c r="B47" i="79"/>
  <c r="A47" i="79"/>
  <c r="C24" i="79"/>
  <c r="B24" i="79"/>
  <c r="A24" i="79"/>
  <c r="C23" i="79"/>
  <c r="B23" i="79"/>
  <c r="A23" i="79"/>
  <c r="C31" i="79"/>
  <c r="B31" i="79"/>
  <c r="A31" i="79"/>
  <c r="C30" i="79"/>
  <c r="B30" i="79"/>
  <c r="A30" i="79"/>
  <c r="C29" i="79"/>
  <c r="B29" i="79"/>
  <c r="A29" i="79"/>
  <c r="C28" i="79"/>
  <c r="B28" i="79"/>
  <c r="A28" i="79"/>
  <c r="C27" i="79"/>
  <c r="B27" i="79"/>
  <c r="A27" i="79"/>
  <c r="C125" i="163"/>
  <c r="B125" i="163"/>
  <c r="A125" i="163"/>
  <c r="C124" i="163"/>
  <c r="B124" i="163"/>
  <c r="A124" i="163"/>
  <c r="C123" i="163"/>
  <c r="B123" i="163"/>
  <c r="A123" i="163"/>
  <c r="C122" i="163"/>
  <c r="B122" i="163"/>
  <c r="A122" i="163"/>
  <c r="C121" i="163"/>
  <c r="B121" i="163"/>
  <c r="A121" i="163"/>
  <c r="C120" i="163"/>
  <c r="B120" i="163"/>
  <c r="A120" i="163"/>
  <c r="C119" i="163"/>
  <c r="B119" i="163"/>
  <c r="A119" i="163"/>
  <c r="C118" i="163"/>
  <c r="B118" i="163"/>
  <c r="A118" i="163"/>
  <c r="C117" i="163"/>
  <c r="B117" i="163"/>
  <c r="A117" i="163"/>
  <c r="C116" i="163"/>
  <c r="B116" i="163"/>
  <c r="A116" i="163"/>
  <c r="C115" i="163"/>
  <c r="B115" i="163"/>
  <c r="A115" i="163"/>
  <c r="C114" i="163"/>
  <c r="B114" i="163"/>
  <c r="A114" i="163"/>
  <c r="C113" i="163"/>
  <c r="B113" i="163"/>
  <c r="A113" i="163"/>
  <c r="C112" i="163"/>
  <c r="B112" i="163"/>
  <c r="A112" i="163"/>
  <c r="C111" i="163"/>
  <c r="B111" i="163"/>
  <c r="A111" i="163"/>
  <c r="C110" i="163"/>
  <c r="B110" i="163"/>
  <c r="A110" i="163"/>
  <c r="C109" i="163"/>
  <c r="B109" i="163"/>
  <c r="A109" i="163"/>
  <c r="C108" i="163"/>
  <c r="B108" i="163"/>
  <c r="A108" i="163"/>
  <c r="C107" i="163"/>
  <c r="B107" i="163"/>
  <c r="A107" i="163"/>
  <c r="C106" i="163"/>
  <c r="B106" i="163"/>
  <c r="A106" i="163"/>
  <c r="C105" i="163"/>
  <c r="B105" i="163"/>
  <c r="A105" i="163"/>
  <c r="C104" i="163"/>
  <c r="B104" i="163"/>
  <c r="A104" i="163"/>
  <c r="C103" i="163"/>
  <c r="B103" i="163"/>
  <c r="A103" i="163"/>
  <c r="C102" i="163"/>
  <c r="B102" i="163"/>
  <c r="A102" i="163"/>
  <c r="C101" i="163"/>
  <c r="B101" i="163"/>
  <c r="A101" i="163"/>
  <c r="C100" i="163"/>
  <c r="B100" i="163"/>
  <c r="A100" i="163"/>
  <c r="C99" i="163"/>
  <c r="B99" i="163"/>
  <c r="A99" i="163"/>
  <c r="C98" i="163"/>
  <c r="B98" i="163"/>
  <c r="A98" i="163"/>
  <c r="C97" i="163"/>
  <c r="B97" i="163"/>
  <c r="A97" i="163"/>
  <c r="C96" i="163"/>
  <c r="B96" i="163"/>
  <c r="A96" i="163"/>
  <c r="C95" i="163"/>
  <c r="B95" i="163"/>
  <c r="A95" i="163"/>
  <c r="C94" i="163"/>
  <c r="B94" i="163"/>
  <c r="A94" i="163"/>
  <c r="C93" i="163"/>
  <c r="B93" i="163"/>
  <c r="A93" i="163"/>
  <c r="C92" i="163"/>
  <c r="B92" i="163"/>
  <c r="A92" i="163"/>
  <c r="C91" i="163"/>
  <c r="B91" i="163"/>
  <c r="A91" i="163"/>
  <c r="C90" i="163"/>
  <c r="B90" i="163"/>
  <c r="A90" i="163"/>
  <c r="C89" i="163"/>
  <c r="B89" i="163"/>
  <c r="A89" i="163"/>
  <c r="C83" i="163"/>
  <c r="B83" i="163"/>
  <c r="A83" i="163"/>
  <c r="C79" i="163"/>
  <c r="B79" i="163"/>
  <c r="A79" i="163"/>
  <c r="C78" i="163"/>
  <c r="B78" i="163"/>
  <c r="A78" i="163"/>
  <c r="C77" i="163"/>
  <c r="B77" i="163"/>
  <c r="A77" i="163"/>
  <c r="C63" i="163"/>
  <c r="B63" i="163"/>
  <c r="A63" i="163"/>
  <c r="C62" i="163"/>
  <c r="B62" i="163"/>
  <c r="A62" i="163"/>
  <c r="C61" i="163"/>
  <c r="B61" i="163"/>
  <c r="A61" i="163"/>
  <c r="C60" i="163"/>
  <c r="B60" i="163"/>
  <c r="A60" i="163"/>
  <c r="C50" i="163"/>
  <c r="B50" i="163"/>
  <c r="A50" i="163"/>
  <c r="C49" i="163"/>
  <c r="B49" i="163"/>
  <c r="A49" i="163"/>
  <c r="C33" i="163"/>
  <c r="B33" i="163"/>
  <c r="A33" i="163"/>
  <c r="C32" i="163"/>
  <c r="B32" i="163"/>
  <c r="A32" i="163"/>
  <c r="C31" i="163"/>
  <c r="B31" i="163"/>
  <c r="A31" i="163"/>
  <c r="C30" i="163"/>
  <c r="B30" i="163"/>
  <c r="A30" i="163"/>
  <c r="C29" i="163"/>
  <c r="B29" i="163"/>
  <c r="A29" i="163"/>
  <c r="H125" i="161"/>
  <c r="D125" i="161"/>
  <c r="H124" i="161"/>
  <c r="F124" i="161"/>
  <c r="D124" i="161"/>
  <c r="H123" i="161"/>
  <c r="F123" i="161"/>
  <c r="D123" i="161"/>
  <c r="H122" i="161"/>
  <c r="F122" i="161"/>
  <c r="D122" i="161"/>
  <c r="H121" i="161"/>
  <c r="F121" i="161"/>
  <c r="D121" i="161"/>
  <c r="H120" i="161"/>
  <c r="F120" i="161"/>
  <c r="D120" i="161"/>
  <c r="H119" i="161"/>
  <c r="F119" i="161"/>
  <c r="D119" i="161"/>
  <c r="H118" i="161"/>
  <c r="F118" i="161"/>
  <c r="D118" i="161"/>
  <c r="H117" i="161"/>
  <c r="F117" i="161"/>
  <c r="D117" i="161"/>
  <c r="H116" i="161"/>
  <c r="F116" i="161"/>
  <c r="D116" i="161"/>
  <c r="H115" i="161"/>
  <c r="F115" i="161"/>
  <c r="D115" i="161"/>
  <c r="H114" i="161"/>
  <c r="F114" i="161"/>
  <c r="D114" i="161"/>
  <c r="H113" i="161"/>
  <c r="F113" i="161"/>
  <c r="D113" i="161"/>
  <c r="H112" i="161"/>
  <c r="F112" i="161"/>
  <c r="D112" i="161"/>
  <c r="H111" i="161"/>
  <c r="F111" i="161"/>
  <c r="D111" i="161"/>
  <c r="H110" i="161"/>
  <c r="F110" i="161"/>
  <c r="D110" i="161"/>
  <c r="H109" i="161"/>
  <c r="F109" i="161"/>
  <c r="D109" i="161"/>
  <c r="H108" i="161"/>
  <c r="F108" i="161"/>
  <c r="D108" i="161"/>
  <c r="H107" i="161"/>
  <c r="F107" i="161"/>
  <c r="D107" i="161"/>
  <c r="H106" i="161"/>
  <c r="F106" i="161"/>
  <c r="D106" i="161"/>
  <c r="H105" i="161"/>
  <c r="F105" i="161"/>
  <c r="D105" i="161"/>
  <c r="H104" i="161"/>
  <c r="F104" i="161"/>
  <c r="D104" i="161"/>
  <c r="H103" i="161"/>
  <c r="F103" i="161"/>
  <c r="D103" i="161"/>
  <c r="H102" i="161"/>
  <c r="F102" i="161"/>
  <c r="D102" i="161"/>
  <c r="H101" i="161"/>
  <c r="F101" i="161"/>
  <c r="D101" i="161"/>
  <c r="H100" i="161"/>
  <c r="F100" i="161"/>
  <c r="D100" i="161"/>
  <c r="H99" i="161"/>
  <c r="F99" i="161"/>
  <c r="D99" i="161"/>
  <c r="H98" i="161"/>
  <c r="F98" i="161"/>
  <c r="D98" i="161"/>
  <c r="H97" i="161"/>
  <c r="F97" i="161"/>
  <c r="D97" i="161"/>
  <c r="H96" i="161"/>
  <c r="F96" i="161"/>
  <c r="D96" i="161"/>
  <c r="H95" i="161"/>
  <c r="F95" i="161"/>
  <c r="D95" i="161"/>
  <c r="H94" i="161"/>
  <c r="F94" i="161"/>
  <c r="D94" i="161"/>
  <c r="H93" i="161"/>
  <c r="F93" i="161"/>
  <c r="D93" i="161"/>
  <c r="H92" i="161"/>
  <c r="F92" i="161"/>
  <c r="D92" i="161"/>
  <c r="F91" i="161"/>
  <c r="D91" i="161"/>
  <c r="D90" i="161"/>
  <c r="D89" i="161"/>
  <c r="H88" i="161"/>
  <c r="F88" i="161"/>
  <c r="D88" i="161"/>
  <c r="H85" i="161"/>
  <c r="H84" i="161" s="1"/>
  <c r="H83" i="161"/>
  <c r="H82" i="161" s="1"/>
  <c r="H80" i="161" s="1"/>
  <c r="H79" i="161"/>
  <c r="F79" i="161"/>
  <c r="D79" i="161"/>
  <c r="H78" i="161"/>
  <c r="F78" i="161"/>
  <c r="D78" i="161"/>
  <c r="H77" i="161"/>
  <c r="F77" i="161"/>
  <c r="D77" i="161"/>
  <c r="H66" i="161"/>
  <c r="H65" i="161" s="1"/>
  <c r="H64" i="161" s="1"/>
  <c r="H63" i="161"/>
  <c r="F63" i="161"/>
  <c r="D63" i="161"/>
  <c r="H62" i="161"/>
  <c r="F62" i="161"/>
  <c r="D62" i="161"/>
  <c r="H61" i="161"/>
  <c r="F61" i="161"/>
  <c r="D61" i="161"/>
  <c r="H60" i="161"/>
  <c r="F60" i="161"/>
  <c r="D60" i="161"/>
  <c r="H56" i="161"/>
  <c r="F56" i="161"/>
  <c r="D56" i="161"/>
  <c r="H55" i="161"/>
  <c r="F55" i="161"/>
  <c r="D55" i="161"/>
  <c r="H50" i="161"/>
  <c r="F50" i="161"/>
  <c r="D50" i="161"/>
  <c r="H49" i="161"/>
  <c r="F49" i="161"/>
  <c r="D49" i="161"/>
  <c r="H33" i="161"/>
  <c r="F33" i="161"/>
  <c r="D33" i="161"/>
  <c r="H32" i="161"/>
  <c r="F32" i="161"/>
  <c r="D32" i="161"/>
  <c r="F31" i="161"/>
  <c r="D31" i="161"/>
  <c r="H30" i="161"/>
  <c r="F30" i="161"/>
  <c r="D30" i="161"/>
  <c r="H29" i="161"/>
  <c r="F29" i="161"/>
  <c r="D29" i="161"/>
  <c r="H26" i="161"/>
  <c r="F26" i="161"/>
  <c r="D26" i="161"/>
  <c r="H25" i="161"/>
  <c r="F25" i="161"/>
  <c r="D25" i="161"/>
  <c r="C125" i="161"/>
  <c r="B125" i="161"/>
  <c r="A125" i="161"/>
  <c r="C124" i="161"/>
  <c r="B124" i="161"/>
  <c r="A124" i="161"/>
  <c r="C123" i="161"/>
  <c r="B123" i="161"/>
  <c r="A123" i="161"/>
  <c r="C122" i="161"/>
  <c r="B122" i="161"/>
  <c r="A122" i="161"/>
  <c r="C121" i="161"/>
  <c r="B121" i="161"/>
  <c r="A121" i="161"/>
  <c r="C120" i="161"/>
  <c r="B120" i="161"/>
  <c r="A120" i="161"/>
  <c r="C119" i="161"/>
  <c r="B119" i="161"/>
  <c r="A119" i="161"/>
  <c r="C118" i="161"/>
  <c r="B118" i="161"/>
  <c r="A118" i="161"/>
  <c r="C117" i="161"/>
  <c r="B117" i="161"/>
  <c r="A117" i="161"/>
  <c r="C116" i="161"/>
  <c r="B116" i="161"/>
  <c r="A116" i="161"/>
  <c r="C115" i="161"/>
  <c r="B115" i="161"/>
  <c r="A115" i="161"/>
  <c r="C114" i="161"/>
  <c r="B114" i="161"/>
  <c r="A114" i="161"/>
  <c r="C113" i="161"/>
  <c r="B113" i="161"/>
  <c r="A113" i="161"/>
  <c r="C112" i="161"/>
  <c r="B112" i="161"/>
  <c r="A112" i="161"/>
  <c r="C111" i="161"/>
  <c r="B111" i="161"/>
  <c r="A111" i="161"/>
  <c r="C110" i="161"/>
  <c r="B110" i="161"/>
  <c r="A110" i="161"/>
  <c r="C109" i="161"/>
  <c r="B109" i="161"/>
  <c r="A109" i="161"/>
  <c r="C108" i="161"/>
  <c r="B108" i="161"/>
  <c r="A108" i="161"/>
  <c r="C107" i="161"/>
  <c r="B107" i="161"/>
  <c r="A107" i="161"/>
  <c r="C106" i="161"/>
  <c r="B106" i="161"/>
  <c r="A106" i="161"/>
  <c r="C105" i="161"/>
  <c r="B105" i="161"/>
  <c r="A105" i="161"/>
  <c r="C104" i="161"/>
  <c r="B104" i="161"/>
  <c r="A104" i="161"/>
  <c r="C103" i="161"/>
  <c r="B103" i="161"/>
  <c r="A103" i="161"/>
  <c r="C102" i="161"/>
  <c r="B102" i="161"/>
  <c r="A102" i="161"/>
  <c r="C101" i="161"/>
  <c r="B101" i="161"/>
  <c r="A101" i="161"/>
  <c r="C100" i="161"/>
  <c r="B100" i="161"/>
  <c r="A100" i="161"/>
  <c r="C99" i="161"/>
  <c r="B99" i="161"/>
  <c r="A99" i="161"/>
  <c r="C98" i="161"/>
  <c r="B98" i="161"/>
  <c r="A98" i="161"/>
  <c r="C97" i="161"/>
  <c r="B97" i="161"/>
  <c r="A97" i="161"/>
  <c r="C96" i="161"/>
  <c r="B96" i="161"/>
  <c r="A96" i="161"/>
  <c r="C95" i="161"/>
  <c r="B95" i="161"/>
  <c r="A95" i="161"/>
  <c r="C94" i="161"/>
  <c r="B94" i="161"/>
  <c r="A94" i="161"/>
  <c r="C93" i="161"/>
  <c r="B93" i="161"/>
  <c r="A93" i="161"/>
  <c r="C92" i="161"/>
  <c r="B92" i="161"/>
  <c r="A92" i="161"/>
  <c r="C91" i="161"/>
  <c r="B91" i="161"/>
  <c r="A91" i="161"/>
  <c r="C90" i="161"/>
  <c r="B90" i="161"/>
  <c r="A90" i="161"/>
  <c r="C89" i="161"/>
  <c r="B89" i="161"/>
  <c r="A89" i="161"/>
  <c r="C83" i="161"/>
  <c r="B83" i="161"/>
  <c r="A83" i="161"/>
  <c r="C79" i="161"/>
  <c r="B79" i="161"/>
  <c r="A79" i="161"/>
  <c r="C78" i="161"/>
  <c r="B78" i="161"/>
  <c r="A78" i="161"/>
  <c r="C77" i="161"/>
  <c r="B77" i="161"/>
  <c r="A77" i="161"/>
  <c r="C63" i="161"/>
  <c r="B63" i="161"/>
  <c r="A63" i="161"/>
  <c r="C62" i="161"/>
  <c r="B62" i="161"/>
  <c r="A62" i="161"/>
  <c r="C61" i="161"/>
  <c r="B61" i="161"/>
  <c r="A61" i="161"/>
  <c r="C60" i="161"/>
  <c r="B60" i="161"/>
  <c r="A60" i="161"/>
  <c r="C50" i="161"/>
  <c r="B50" i="161"/>
  <c r="A50" i="161"/>
  <c r="C49" i="161"/>
  <c r="B49" i="161"/>
  <c r="A49" i="161"/>
  <c r="C26" i="161"/>
  <c r="B26" i="161"/>
  <c r="A26" i="161"/>
  <c r="C25" i="161"/>
  <c r="B25" i="161"/>
  <c r="A25" i="161"/>
  <c r="C33" i="161"/>
  <c r="B33" i="161"/>
  <c r="A33" i="161"/>
  <c r="C32" i="161"/>
  <c r="B32" i="161"/>
  <c r="A32" i="161"/>
  <c r="C31" i="161"/>
  <c r="B31" i="161"/>
  <c r="A31" i="161"/>
  <c r="C30" i="161"/>
  <c r="B30" i="161"/>
  <c r="A30" i="161"/>
  <c r="C29" i="161"/>
  <c r="B29" i="161"/>
  <c r="A29" i="161"/>
  <c r="E58" i="162" l="1"/>
  <c r="E56" i="162" s="1"/>
  <c r="N58" i="162"/>
  <c r="N56" i="162" s="1"/>
  <c r="R58" i="162"/>
  <c r="R56" i="162" s="1"/>
  <c r="K75" i="162"/>
  <c r="K73" i="162" s="1"/>
  <c r="H48" i="161"/>
  <c r="H46" i="161" s="1"/>
  <c r="F54" i="161"/>
  <c r="F52" i="161" s="1"/>
  <c r="H58" i="162"/>
  <c r="H56" i="162" s="1"/>
  <c r="F75" i="162"/>
  <c r="F73" i="162" s="1"/>
  <c r="H54" i="161"/>
  <c r="H52" i="161" s="1"/>
  <c r="D87" i="161"/>
  <c r="I75" i="162"/>
  <c r="I73" i="162" s="1"/>
  <c r="F59" i="161"/>
  <c r="F57" i="161" s="1"/>
  <c r="D76" i="161"/>
  <c r="D74" i="161" s="1"/>
  <c r="L75" i="162"/>
  <c r="L73" i="162" s="1"/>
  <c r="L47" i="162"/>
  <c r="L45" i="162" s="1"/>
  <c r="J82" i="162"/>
  <c r="J81" i="162" s="1"/>
  <c r="J79" i="162" s="1"/>
  <c r="E82" i="162"/>
  <c r="E81" i="162" s="1"/>
  <c r="E79" i="162" s="1"/>
  <c r="H59" i="161"/>
  <c r="H57" i="161" s="1"/>
  <c r="F76" i="161"/>
  <c r="F74" i="161" s="1"/>
  <c r="D83" i="161"/>
  <c r="D82" i="161" s="1"/>
  <c r="D80" i="161" s="1"/>
  <c r="F85" i="161"/>
  <c r="F84" i="161" s="1"/>
  <c r="K47" i="162"/>
  <c r="K45" i="162" s="1"/>
  <c r="J58" i="162"/>
  <c r="J56" i="162" s="1"/>
  <c r="N82" i="162"/>
  <c r="N81" i="162" s="1"/>
  <c r="N79" i="162" s="1"/>
  <c r="F48" i="161"/>
  <c r="F46" i="161" s="1"/>
  <c r="F66" i="161"/>
  <c r="F65" i="161" s="1"/>
  <c r="F64" i="161" s="1"/>
  <c r="H76" i="161"/>
  <c r="H74" i="161" s="1"/>
  <c r="F83" i="161"/>
  <c r="F82" i="161" s="1"/>
  <c r="F80" i="161" s="1"/>
  <c r="E47" i="162"/>
  <c r="E45" i="162" s="1"/>
  <c r="N47" i="162"/>
  <c r="N45" i="162" s="1"/>
  <c r="I47" i="162"/>
  <c r="I45" i="162" s="1"/>
  <c r="H47" i="162"/>
  <c r="H45" i="162" s="1"/>
  <c r="F47" i="162"/>
  <c r="F45" i="162" s="1"/>
  <c r="F58" i="162"/>
  <c r="F56" i="162" s="1"/>
  <c r="J75" i="162"/>
  <c r="J73" i="162" s="1"/>
  <c r="E76" i="162"/>
  <c r="E75" i="162" s="1"/>
  <c r="E73" i="162" s="1"/>
  <c r="K58" i="162"/>
  <c r="K56" i="162" s="1"/>
  <c r="K82" i="162"/>
  <c r="K81" i="162" s="1"/>
  <c r="K79" i="162" s="1"/>
  <c r="D85" i="161"/>
  <c r="D84" i="161" s="1"/>
  <c r="D48" i="161"/>
  <c r="D46" i="161" s="1"/>
  <c r="D66" i="161"/>
  <c r="D65" i="161" s="1"/>
  <c r="D64" i="161" s="1"/>
  <c r="H75" i="162"/>
  <c r="H73" i="162" s="1"/>
  <c r="F82" i="162"/>
  <c r="F81" i="162" s="1"/>
  <c r="F79" i="162" s="1"/>
  <c r="D54" i="161"/>
  <c r="D52" i="161" s="1"/>
  <c r="D59" i="161"/>
  <c r="D57" i="161" s="1"/>
  <c r="R47" i="162"/>
  <c r="R45" i="162" s="1"/>
  <c r="I58" i="162"/>
  <c r="I56" i="162" s="1"/>
  <c r="L58" i="162"/>
  <c r="L56" i="162" s="1"/>
  <c r="R75" i="162"/>
  <c r="R73" i="162" s="1"/>
  <c r="N75" i="162"/>
  <c r="N73" i="162" s="1"/>
  <c r="I82" i="162"/>
  <c r="I81" i="162" s="1"/>
  <c r="I79" i="162" s="1"/>
  <c r="R82" i="162"/>
  <c r="R81" i="162" s="1"/>
  <c r="R79" i="162" s="1"/>
  <c r="L82" i="162"/>
  <c r="L81" i="162" s="1"/>
  <c r="L79" i="162" s="1"/>
  <c r="G103" i="162"/>
  <c r="G116" i="162"/>
  <c r="G114" i="162"/>
  <c r="G101" i="162"/>
  <c r="G97" i="162"/>
  <c r="G95" i="162"/>
  <c r="G93" i="162"/>
  <c r="G91" i="162"/>
  <c r="G107" i="162"/>
  <c r="G108" i="162"/>
  <c r="G113" i="162"/>
  <c r="G118" i="162"/>
  <c r="G120" i="162"/>
  <c r="G109" i="162"/>
  <c r="G89" i="162"/>
  <c r="G100" i="162"/>
  <c r="G90" i="162"/>
  <c r="G88" i="162"/>
  <c r="G121" i="162"/>
  <c r="G99" i="162"/>
  <c r="G117" i="162"/>
  <c r="G110" i="162"/>
  <c r="G105" i="162"/>
  <c r="G122" i="162"/>
  <c r="G102" i="162"/>
  <c r="G119" i="162"/>
  <c r="G106" i="162"/>
  <c r="G112" i="162"/>
  <c r="G111" i="162"/>
  <c r="G124" i="162"/>
  <c r="G123" i="162"/>
  <c r="G104" i="162"/>
  <c r="G115" i="162"/>
  <c r="G98" i="162"/>
  <c r="G96" i="162"/>
  <c r="G94" i="162"/>
  <c r="G92" i="162"/>
  <c r="G78" i="162"/>
  <c r="G60" i="162"/>
  <c r="G77" i="162"/>
  <c r="G62" i="162"/>
  <c r="G76" i="162"/>
  <c r="G59" i="162"/>
  <c r="G61" i="162"/>
  <c r="G48" i="162"/>
  <c r="G49" i="162"/>
  <c r="G31" i="162"/>
  <c r="G29" i="162"/>
  <c r="G24" i="162"/>
  <c r="G30" i="162"/>
  <c r="G28" i="162"/>
  <c r="G32" i="162"/>
  <c r="G25" i="162"/>
  <c r="X91" i="89"/>
  <c r="X90" i="89"/>
  <c r="X89" i="89"/>
  <c r="X83" i="89"/>
  <c r="X66" i="89"/>
  <c r="X31" i="89"/>
  <c r="X30" i="89"/>
  <c r="X29" i="89"/>
  <c r="X26" i="89"/>
  <c r="X25" i="89"/>
  <c r="J125" i="89"/>
  <c r="H125" i="89"/>
  <c r="G125" i="89"/>
  <c r="F125" i="89"/>
  <c r="E125" i="89"/>
  <c r="D125" i="89"/>
  <c r="J124" i="89"/>
  <c r="H124" i="89"/>
  <c r="G124" i="89"/>
  <c r="F124" i="89"/>
  <c r="E124" i="89"/>
  <c r="D124" i="89"/>
  <c r="J123" i="89"/>
  <c r="H123" i="89"/>
  <c r="G123" i="89"/>
  <c r="F123" i="89"/>
  <c r="E123" i="89"/>
  <c r="D123" i="89"/>
  <c r="J122" i="89"/>
  <c r="H122" i="89"/>
  <c r="G122" i="89"/>
  <c r="F122" i="89"/>
  <c r="E122" i="89"/>
  <c r="D122" i="89"/>
  <c r="J121" i="89"/>
  <c r="H121" i="89"/>
  <c r="G121" i="89"/>
  <c r="F121" i="89"/>
  <c r="E121" i="89"/>
  <c r="D121" i="89"/>
  <c r="J120" i="89"/>
  <c r="H120" i="89"/>
  <c r="G120" i="89"/>
  <c r="F120" i="89"/>
  <c r="E120" i="89"/>
  <c r="D120" i="89"/>
  <c r="J119" i="89"/>
  <c r="H119" i="89"/>
  <c r="G119" i="89"/>
  <c r="F119" i="89"/>
  <c r="E119" i="89"/>
  <c r="D119" i="89"/>
  <c r="J118" i="89"/>
  <c r="H118" i="89"/>
  <c r="G118" i="89"/>
  <c r="F118" i="89"/>
  <c r="E118" i="89"/>
  <c r="D118" i="89"/>
  <c r="J117" i="89"/>
  <c r="H117" i="89"/>
  <c r="G117" i="89"/>
  <c r="F117" i="89"/>
  <c r="E117" i="89"/>
  <c r="D117" i="89"/>
  <c r="J116" i="89"/>
  <c r="H116" i="89"/>
  <c r="G116" i="89"/>
  <c r="F116" i="89"/>
  <c r="E116" i="89"/>
  <c r="D116" i="89"/>
  <c r="J115" i="89"/>
  <c r="H115" i="89"/>
  <c r="G115" i="89"/>
  <c r="F115" i="89"/>
  <c r="E115" i="89"/>
  <c r="D115" i="89"/>
  <c r="J114" i="89"/>
  <c r="H114" i="89"/>
  <c r="G114" i="89"/>
  <c r="F114" i="89"/>
  <c r="E114" i="89"/>
  <c r="D114" i="89"/>
  <c r="J113" i="89"/>
  <c r="H113" i="89"/>
  <c r="G113" i="89"/>
  <c r="F113" i="89"/>
  <c r="E113" i="89"/>
  <c r="D113" i="89"/>
  <c r="J112" i="89"/>
  <c r="H112" i="89"/>
  <c r="G112" i="89"/>
  <c r="F112" i="89"/>
  <c r="E112" i="89"/>
  <c r="D112" i="89"/>
  <c r="J111" i="89"/>
  <c r="H111" i="89"/>
  <c r="G111" i="89"/>
  <c r="F111" i="89"/>
  <c r="E111" i="89"/>
  <c r="D111" i="89"/>
  <c r="J110" i="89"/>
  <c r="H110" i="89"/>
  <c r="G110" i="89"/>
  <c r="F110" i="89"/>
  <c r="E110" i="89"/>
  <c r="D110" i="89"/>
  <c r="J109" i="89"/>
  <c r="H109" i="89"/>
  <c r="G109" i="89"/>
  <c r="F109" i="89"/>
  <c r="E109" i="89"/>
  <c r="D109" i="89"/>
  <c r="J108" i="89"/>
  <c r="H108" i="89"/>
  <c r="G108" i="89"/>
  <c r="F108" i="89"/>
  <c r="E108" i="89"/>
  <c r="D108" i="89"/>
  <c r="J107" i="89"/>
  <c r="H107" i="89"/>
  <c r="G107" i="89"/>
  <c r="F107" i="89"/>
  <c r="E107" i="89"/>
  <c r="D107" i="89"/>
  <c r="J106" i="89"/>
  <c r="H106" i="89"/>
  <c r="G106" i="89"/>
  <c r="F106" i="89"/>
  <c r="E106" i="89"/>
  <c r="D106" i="89"/>
  <c r="J105" i="89"/>
  <c r="H105" i="89"/>
  <c r="G105" i="89"/>
  <c r="F105" i="89"/>
  <c r="E105" i="89"/>
  <c r="D105" i="89"/>
  <c r="J104" i="89"/>
  <c r="H104" i="89"/>
  <c r="G104" i="89"/>
  <c r="F104" i="89"/>
  <c r="E104" i="89"/>
  <c r="D104" i="89"/>
  <c r="J103" i="89"/>
  <c r="H103" i="89"/>
  <c r="G103" i="89"/>
  <c r="F103" i="89"/>
  <c r="E103" i="89"/>
  <c r="D103" i="89"/>
  <c r="J102" i="89"/>
  <c r="H102" i="89"/>
  <c r="G102" i="89"/>
  <c r="F102" i="89"/>
  <c r="E102" i="89"/>
  <c r="D102" i="89"/>
  <c r="J101" i="89"/>
  <c r="H101" i="89"/>
  <c r="G101" i="89"/>
  <c r="F101" i="89"/>
  <c r="E101" i="89"/>
  <c r="D101" i="89"/>
  <c r="J100" i="89"/>
  <c r="H100" i="89"/>
  <c r="G100" i="89"/>
  <c r="F100" i="89"/>
  <c r="E100" i="89"/>
  <c r="D100" i="89"/>
  <c r="J99" i="89"/>
  <c r="H99" i="89"/>
  <c r="G99" i="89"/>
  <c r="F99" i="89"/>
  <c r="E99" i="89"/>
  <c r="D99" i="89"/>
  <c r="J98" i="89"/>
  <c r="H98" i="89"/>
  <c r="G98" i="89"/>
  <c r="F98" i="89"/>
  <c r="E98" i="89"/>
  <c r="D98" i="89"/>
  <c r="J97" i="89"/>
  <c r="H97" i="89"/>
  <c r="G97" i="89"/>
  <c r="F97" i="89"/>
  <c r="E97" i="89"/>
  <c r="D97" i="89"/>
  <c r="J96" i="89"/>
  <c r="H96" i="89"/>
  <c r="G96" i="89"/>
  <c r="F96" i="89"/>
  <c r="E96" i="89"/>
  <c r="D96" i="89"/>
  <c r="J95" i="89"/>
  <c r="H95" i="89"/>
  <c r="G95" i="89"/>
  <c r="F95" i="89"/>
  <c r="E95" i="89"/>
  <c r="D95" i="89"/>
  <c r="J94" i="89"/>
  <c r="H94" i="89"/>
  <c r="G94" i="89"/>
  <c r="F94" i="89"/>
  <c r="E94" i="89"/>
  <c r="D94" i="89"/>
  <c r="J93" i="89"/>
  <c r="H93" i="89"/>
  <c r="G93" i="89"/>
  <c r="F93" i="89"/>
  <c r="E93" i="89"/>
  <c r="D93" i="89"/>
  <c r="J92" i="89"/>
  <c r="H92" i="89"/>
  <c r="G92" i="89"/>
  <c r="F92" i="89"/>
  <c r="E92" i="89"/>
  <c r="D92" i="89"/>
  <c r="G91" i="89"/>
  <c r="F91" i="89"/>
  <c r="E91" i="89"/>
  <c r="D91" i="89"/>
  <c r="G90" i="89"/>
  <c r="F90" i="89"/>
  <c r="E90" i="89"/>
  <c r="D90" i="89"/>
  <c r="G89" i="89"/>
  <c r="F89" i="89"/>
  <c r="E89" i="89"/>
  <c r="D89" i="89"/>
  <c r="J88" i="89"/>
  <c r="H88" i="89"/>
  <c r="G88" i="89"/>
  <c r="F88" i="89"/>
  <c r="E88" i="89"/>
  <c r="D88" i="89"/>
  <c r="J85" i="89"/>
  <c r="J84" i="89" s="1"/>
  <c r="J83" i="89"/>
  <c r="J82" i="89" s="1"/>
  <c r="J80" i="89" s="1"/>
  <c r="J79" i="89"/>
  <c r="H79" i="89"/>
  <c r="G79" i="89"/>
  <c r="F79" i="89"/>
  <c r="E79" i="89"/>
  <c r="D79" i="89"/>
  <c r="J78" i="89"/>
  <c r="H78" i="89"/>
  <c r="G78" i="89"/>
  <c r="F78" i="89"/>
  <c r="E78" i="89"/>
  <c r="D78" i="89"/>
  <c r="J77" i="89"/>
  <c r="H77" i="89"/>
  <c r="G77" i="89"/>
  <c r="F77" i="89"/>
  <c r="E77" i="89"/>
  <c r="D77" i="89"/>
  <c r="J66" i="89"/>
  <c r="J65" i="89" s="1"/>
  <c r="J64" i="89" s="1"/>
  <c r="H66" i="89"/>
  <c r="H65" i="89" s="1"/>
  <c r="H64" i="89" s="1"/>
  <c r="J63" i="89"/>
  <c r="H63" i="89"/>
  <c r="G63" i="89"/>
  <c r="F63" i="89"/>
  <c r="E63" i="89"/>
  <c r="D63" i="89"/>
  <c r="J62" i="89"/>
  <c r="H62" i="89"/>
  <c r="G62" i="89"/>
  <c r="F62" i="89"/>
  <c r="E62" i="89"/>
  <c r="D62" i="89"/>
  <c r="J61" i="89"/>
  <c r="H61" i="89"/>
  <c r="G61" i="89"/>
  <c r="F61" i="89"/>
  <c r="E61" i="89"/>
  <c r="D61" i="89"/>
  <c r="J60" i="89"/>
  <c r="H60" i="89"/>
  <c r="G60" i="89"/>
  <c r="F60" i="89"/>
  <c r="E60" i="89"/>
  <c r="D60" i="89"/>
  <c r="J56" i="89"/>
  <c r="H56" i="89"/>
  <c r="G56" i="89"/>
  <c r="F56" i="89"/>
  <c r="E56" i="89"/>
  <c r="D56" i="89"/>
  <c r="J55" i="89"/>
  <c r="H55" i="89"/>
  <c r="G55" i="89"/>
  <c r="F55" i="89"/>
  <c r="E55" i="89"/>
  <c r="D55" i="89"/>
  <c r="J50" i="89"/>
  <c r="H50" i="89"/>
  <c r="G50" i="89"/>
  <c r="F50" i="89"/>
  <c r="E50" i="89"/>
  <c r="D50" i="89"/>
  <c r="J49" i="89"/>
  <c r="H49" i="89"/>
  <c r="G49" i="89"/>
  <c r="F49" i="89"/>
  <c r="E49" i="89"/>
  <c r="D49" i="89"/>
  <c r="J33" i="89"/>
  <c r="H33" i="89"/>
  <c r="G33" i="89"/>
  <c r="F33" i="89"/>
  <c r="E33" i="89"/>
  <c r="D33" i="89"/>
  <c r="J32" i="89"/>
  <c r="H32" i="89"/>
  <c r="G32" i="89"/>
  <c r="F32" i="89"/>
  <c r="E32" i="89"/>
  <c r="D32" i="89"/>
  <c r="G31" i="89"/>
  <c r="F31" i="89"/>
  <c r="E31" i="89"/>
  <c r="D31" i="89"/>
  <c r="J30" i="89"/>
  <c r="H30" i="89"/>
  <c r="G30" i="89"/>
  <c r="F30" i="89"/>
  <c r="E30" i="89"/>
  <c r="D30" i="89"/>
  <c r="J29" i="89"/>
  <c r="H29" i="89"/>
  <c r="G29" i="89"/>
  <c r="F29" i="89"/>
  <c r="E29" i="89"/>
  <c r="D29" i="89"/>
  <c r="J28" i="89"/>
  <c r="H28" i="89"/>
  <c r="G28" i="89"/>
  <c r="F28" i="89"/>
  <c r="E28" i="89"/>
  <c r="D28" i="89"/>
  <c r="J26" i="89"/>
  <c r="H26" i="89"/>
  <c r="G26" i="89"/>
  <c r="F26" i="89"/>
  <c r="E26" i="89"/>
  <c r="D26" i="89"/>
  <c r="J25" i="89"/>
  <c r="H25" i="89"/>
  <c r="G25" i="89"/>
  <c r="F25" i="89"/>
  <c r="E25" i="89"/>
  <c r="D25" i="89"/>
  <c r="G75" i="162" l="1"/>
  <c r="G73" i="162" s="1"/>
  <c r="H51" i="161"/>
  <c r="G48" i="89"/>
  <c r="G46" i="89" s="1"/>
  <c r="J48" i="89"/>
  <c r="J46" i="89" s="1"/>
  <c r="G59" i="89"/>
  <c r="G57" i="89" s="1"/>
  <c r="D51" i="161"/>
  <c r="F51" i="161"/>
  <c r="H48" i="89"/>
  <c r="H46" i="89" s="1"/>
  <c r="H54" i="89"/>
  <c r="H52" i="89" s="1"/>
  <c r="H59" i="89"/>
  <c r="H57" i="89" s="1"/>
  <c r="J76" i="89"/>
  <c r="J74" i="89" s="1"/>
  <c r="D85" i="89"/>
  <c r="D66" i="89"/>
  <c r="G82" i="162"/>
  <c r="G81" i="162" s="1"/>
  <c r="G79" i="162" s="1"/>
  <c r="G27" i="89"/>
  <c r="G24" i="89" s="1"/>
  <c r="G23" i="89" s="1"/>
  <c r="E27" i="89"/>
  <c r="E24" i="89" s="1"/>
  <c r="E48" i="89"/>
  <c r="E46" i="89" s="1"/>
  <c r="J54" i="89"/>
  <c r="J52" i="89" s="1"/>
  <c r="G54" i="89"/>
  <c r="G52" i="89" s="1"/>
  <c r="J59" i="89"/>
  <c r="J57" i="89" s="1"/>
  <c r="E66" i="89"/>
  <c r="E65" i="89" s="1"/>
  <c r="E64" i="89" s="1"/>
  <c r="E51" i="89" s="1"/>
  <c r="G76" i="89"/>
  <c r="G74" i="89" s="1"/>
  <c r="E83" i="89"/>
  <c r="E82" i="89" s="1"/>
  <c r="E80" i="89" s="1"/>
  <c r="F85" i="89"/>
  <c r="G66" i="89"/>
  <c r="G65" i="89" s="1"/>
  <c r="G64" i="89" s="1"/>
  <c r="G83" i="89"/>
  <c r="G82" i="89" s="1"/>
  <c r="G80" i="89" s="1"/>
  <c r="H85" i="89"/>
  <c r="H84" i="89" s="1"/>
  <c r="D83" i="89"/>
  <c r="H83" i="89"/>
  <c r="H82" i="89" s="1"/>
  <c r="H80" i="89" s="1"/>
  <c r="E85" i="89"/>
  <c r="E84" i="89" s="1"/>
  <c r="G87" i="89"/>
  <c r="G47" i="162"/>
  <c r="G45" i="162" s="1"/>
  <c r="F66" i="89"/>
  <c r="H76" i="89"/>
  <c r="H74" i="89" s="1"/>
  <c r="F83" i="89"/>
  <c r="G85" i="89"/>
  <c r="G84" i="89" s="1"/>
  <c r="G58" i="162"/>
  <c r="G56" i="162" s="1"/>
  <c r="I125" i="89"/>
  <c r="I61" i="89"/>
  <c r="I63" i="89"/>
  <c r="I79" i="89"/>
  <c r="U56" i="89"/>
  <c r="U88" i="89"/>
  <c r="U95" i="89"/>
  <c r="I108" i="89"/>
  <c r="U97" i="89"/>
  <c r="U99" i="89"/>
  <c r="U101" i="89"/>
  <c r="U103" i="89"/>
  <c r="U107" i="89"/>
  <c r="U121" i="89"/>
  <c r="U123" i="89"/>
  <c r="U125" i="89"/>
  <c r="I113" i="89"/>
  <c r="I117" i="89"/>
  <c r="I119" i="89"/>
  <c r="I121" i="89"/>
  <c r="I123" i="89"/>
  <c r="U92" i="89"/>
  <c r="U94" i="89"/>
  <c r="I49" i="89"/>
  <c r="I55" i="89"/>
  <c r="U60" i="89"/>
  <c r="I102" i="89"/>
  <c r="I104" i="89"/>
  <c r="U108" i="89"/>
  <c r="U114" i="89"/>
  <c r="U116" i="89"/>
  <c r="I33" i="89"/>
  <c r="I97" i="89"/>
  <c r="I101" i="89"/>
  <c r="U29" i="89"/>
  <c r="U32" i="89"/>
  <c r="I62" i="89"/>
  <c r="I78" i="89"/>
  <c r="I96" i="89"/>
  <c r="U104" i="89"/>
  <c r="U106" i="89"/>
  <c r="U109" i="89"/>
  <c r="U111" i="89"/>
  <c r="I118" i="89"/>
  <c r="I120" i="89"/>
  <c r="I122" i="89"/>
  <c r="I124" i="89"/>
  <c r="U62" i="89"/>
  <c r="I103" i="89"/>
  <c r="I110" i="89"/>
  <c r="I112" i="89"/>
  <c r="I26" i="89"/>
  <c r="I94" i="89"/>
  <c r="I99" i="89"/>
  <c r="I106" i="89"/>
  <c r="I114" i="89"/>
  <c r="I116" i="89"/>
  <c r="U78" i="89"/>
  <c r="U100" i="89"/>
  <c r="U105" i="89"/>
  <c r="U49" i="89"/>
  <c r="U33" i="89"/>
  <c r="U55" i="89"/>
  <c r="U63" i="89"/>
  <c r="U77" i="89"/>
  <c r="I93" i="89"/>
  <c r="I98" i="89"/>
  <c r="I100" i="89"/>
  <c r="U110" i="89"/>
  <c r="I115" i="89"/>
  <c r="U117" i="89"/>
  <c r="U119" i="89"/>
  <c r="I25" i="89"/>
  <c r="I32" i="89"/>
  <c r="I50" i="89"/>
  <c r="U102" i="89"/>
  <c r="I105" i="89"/>
  <c r="I109" i="89"/>
  <c r="U113" i="89"/>
  <c r="U115" i="89"/>
  <c r="U118" i="89"/>
  <c r="U120" i="89"/>
  <c r="U122" i="89"/>
  <c r="U124" i="89"/>
  <c r="U79" i="89"/>
  <c r="U96" i="89"/>
  <c r="U112" i="89"/>
  <c r="U61" i="89"/>
  <c r="I88" i="89"/>
  <c r="I92" i="89"/>
  <c r="U93" i="89"/>
  <c r="U98" i="89"/>
  <c r="I107" i="89"/>
  <c r="I30" i="89"/>
  <c r="U28" i="89"/>
  <c r="I29" i="89"/>
  <c r="U50" i="89"/>
  <c r="I56" i="89"/>
  <c r="U26" i="89"/>
  <c r="I28" i="89"/>
  <c r="U30" i="89"/>
  <c r="I60" i="89"/>
  <c r="I95" i="89"/>
  <c r="I111" i="89"/>
  <c r="I77" i="89"/>
  <c r="U25" i="89"/>
  <c r="C125" i="89"/>
  <c r="B125" i="89"/>
  <c r="A125" i="89"/>
  <c r="C124" i="89"/>
  <c r="B124" i="89"/>
  <c r="A124" i="89"/>
  <c r="C123" i="89"/>
  <c r="B123" i="89"/>
  <c r="A123" i="89"/>
  <c r="C122" i="89"/>
  <c r="B122" i="89"/>
  <c r="A122" i="89"/>
  <c r="C121" i="89"/>
  <c r="B121" i="89"/>
  <c r="A121" i="89"/>
  <c r="C120" i="89"/>
  <c r="B120" i="89"/>
  <c r="A120" i="89"/>
  <c r="C119" i="89"/>
  <c r="B119" i="89"/>
  <c r="A119" i="89"/>
  <c r="C118" i="89"/>
  <c r="B118" i="89"/>
  <c r="A118" i="89"/>
  <c r="C117" i="89"/>
  <c r="B117" i="89"/>
  <c r="A117" i="89"/>
  <c r="C116" i="89"/>
  <c r="B116" i="89"/>
  <c r="A116" i="89"/>
  <c r="C115" i="89"/>
  <c r="B115" i="89"/>
  <c r="A115" i="89"/>
  <c r="C114" i="89"/>
  <c r="B114" i="89"/>
  <c r="A114" i="89"/>
  <c r="C113" i="89"/>
  <c r="B113" i="89"/>
  <c r="A113" i="89"/>
  <c r="C112" i="89"/>
  <c r="B112" i="89"/>
  <c r="A112" i="89"/>
  <c r="C111" i="89"/>
  <c r="B111" i="89"/>
  <c r="A111" i="89"/>
  <c r="C110" i="89"/>
  <c r="B110" i="89"/>
  <c r="A110" i="89"/>
  <c r="C109" i="89"/>
  <c r="B109" i="89"/>
  <c r="A109" i="89"/>
  <c r="C108" i="89"/>
  <c r="B108" i="89"/>
  <c r="A108" i="89"/>
  <c r="C107" i="89"/>
  <c r="B107" i="89"/>
  <c r="A107" i="89"/>
  <c r="C106" i="89"/>
  <c r="B106" i="89"/>
  <c r="A106" i="89"/>
  <c r="C105" i="89"/>
  <c r="B105" i="89"/>
  <c r="A105" i="89"/>
  <c r="C104" i="89"/>
  <c r="B104" i="89"/>
  <c r="A104" i="89"/>
  <c r="C103" i="89"/>
  <c r="B103" i="89"/>
  <c r="A103" i="89"/>
  <c r="C102" i="89"/>
  <c r="B102" i="89"/>
  <c r="A102" i="89"/>
  <c r="C101" i="89"/>
  <c r="B101" i="89"/>
  <c r="A101" i="89"/>
  <c r="C100" i="89"/>
  <c r="B100" i="89"/>
  <c r="A100" i="89"/>
  <c r="C99" i="89"/>
  <c r="B99" i="89"/>
  <c r="A99" i="89"/>
  <c r="C98" i="89"/>
  <c r="B98" i="89"/>
  <c r="A98" i="89"/>
  <c r="C97" i="89"/>
  <c r="B97" i="89"/>
  <c r="A97" i="89"/>
  <c r="C96" i="89"/>
  <c r="B96" i="89"/>
  <c r="A96" i="89"/>
  <c r="C95" i="89"/>
  <c r="B95" i="89"/>
  <c r="A95" i="89"/>
  <c r="C94" i="89"/>
  <c r="B94" i="89"/>
  <c r="A94" i="89"/>
  <c r="C93" i="89"/>
  <c r="B93" i="89"/>
  <c r="A93" i="89"/>
  <c r="C92" i="89"/>
  <c r="B92" i="89"/>
  <c r="A92" i="89"/>
  <c r="C91" i="89"/>
  <c r="B91" i="89"/>
  <c r="A91" i="89"/>
  <c r="C90" i="89"/>
  <c r="B90" i="89"/>
  <c r="A90" i="89"/>
  <c r="C89" i="89"/>
  <c r="B89" i="89"/>
  <c r="A89" i="89"/>
  <c r="C83" i="89"/>
  <c r="B83" i="89"/>
  <c r="A83" i="89"/>
  <c r="C79" i="89"/>
  <c r="B79" i="89"/>
  <c r="A79" i="89"/>
  <c r="C78" i="89"/>
  <c r="B78" i="89"/>
  <c r="A78" i="89"/>
  <c r="C77" i="89"/>
  <c r="B77" i="89"/>
  <c r="A77" i="89"/>
  <c r="C63" i="89"/>
  <c r="B63" i="89"/>
  <c r="A63" i="89"/>
  <c r="C62" i="89"/>
  <c r="B62" i="89"/>
  <c r="A62" i="89"/>
  <c r="C61" i="89"/>
  <c r="B61" i="89"/>
  <c r="A61" i="89"/>
  <c r="C60" i="89"/>
  <c r="B60" i="89"/>
  <c r="A60" i="89"/>
  <c r="C50" i="89"/>
  <c r="B50" i="89"/>
  <c r="A50" i="89"/>
  <c r="C49" i="89"/>
  <c r="B49" i="89"/>
  <c r="A49" i="89"/>
  <c r="C33" i="89"/>
  <c r="B33" i="89"/>
  <c r="A33" i="89"/>
  <c r="C32" i="89"/>
  <c r="B32" i="89"/>
  <c r="A32" i="89"/>
  <c r="C31" i="89"/>
  <c r="B31" i="89"/>
  <c r="A31" i="89"/>
  <c r="C30" i="89"/>
  <c r="B30" i="89"/>
  <c r="A30" i="89"/>
  <c r="C29" i="89"/>
  <c r="B29" i="89"/>
  <c r="A29" i="89"/>
  <c r="C124" i="162"/>
  <c r="B124" i="162"/>
  <c r="A124" i="162"/>
  <c r="C123" i="162"/>
  <c r="B123" i="162"/>
  <c r="A123" i="162"/>
  <c r="C122" i="162"/>
  <c r="B122" i="162"/>
  <c r="A122" i="162"/>
  <c r="C121" i="162"/>
  <c r="B121" i="162"/>
  <c r="A121" i="162"/>
  <c r="C120" i="162"/>
  <c r="B120" i="162"/>
  <c r="A120" i="162"/>
  <c r="C119" i="162"/>
  <c r="B119" i="162"/>
  <c r="A119" i="162"/>
  <c r="C118" i="162"/>
  <c r="B118" i="162"/>
  <c r="A118" i="162"/>
  <c r="C117" i="162"/>
  <c r="B117" i="162"/>
  <c r="A117" i="162"/>
  <c r="C116" i="162"/>
  <c r="B116" i="162"/>
  <c r="A116" i="162"/>
  <c r="C115" i="162"/>
  <c r="B115" i="162"/>
  <c r="A115" i="162"/>
  <c r="C114" i="162"/>
  <c r="B114" i="162"/>
  <c r="A114" i="162"/>
  <c r="C113" i="162"/>
  <c r="B113" i="162"/>
  <c r="A113" i="162"/>
  <c r="C112" i="162"/>
  <c r="B112" i="162"/>
  <c r="A112" i="162"/>
  <c r="C111" i="162"/>
  <c r="B111" i="162"/>
  <c r="A111" i="162"/>
  <c r="C110" i="162"/>
  <c r="B110" i="162"/>
  <c r="A110" i="162"/>
  <c r="C109" i="162"/>
  <c r="B109" i="162"/>
  <c r="A109" i="162"/>
  <c r="C108" i="162"/>
  <c r="B108" i="162"/>
  <c r="A108" i="162"/>
  <c r="C107" i="162"/>
  <c r="B107" i="162"/>
  <c r="A107" i="162"/>
  <c r="C106" i="162"/>
  <c r="B106" i="162"/>
  <c r="A106" i="162"/>
  <c r="C105" i="162"/>
  <c r="B105" i="162"/>
  <c r="A105" i="162"/>
  <c r="C104" i="162"/>
  <c r="B104" i="162"/>
  <c r="A104" i="162"/>
  <c r="C103" i="162"/>
  <c r="B103" i="162"/>
  <c r="A103" i="162"/>
  <c r="C102" i="162"/>
  <c r="B102" i="162"/>
  <c r="A102" i="162"/>
  <c r="C101" i="162"/>
  <c r="B101" i="162"/>
  <c r="A101" i="162"/>
  <c r="C100" i="162"/>
  <c r="B100" i="162"/>
  <c r="A100" i="162"/>
  <c r="C99" i="162"/>
  <c r="B99" i="162"/>
  <c r="A99" i="162"/>
  <c r="C98" i="162"/>
  <c r="B98" i="162"/>
  <c r="A98" i="162"/>
  <c r="C97" i="162"/>
  <c r="B97" i="162"/>
  <c r="A97" i="162"/>
  <c r="C96" i="162"/>
  <c r="B96" i="162"/>
  <c r="A96" i="162"/>
  <c r="C95" i="162"/>
  <c r="B95" i="162"/>
  <c r="A95" i="162"/>
  <c r="C94" i="162"/>
  <c r="B94" i="162"/>
  <c r="A94" i="162"/>
  <c r="C93" i="162"/>
  <c r="B93" i="162"/>
  <c r="A93" i="162"/>
  <c r="C92" i="162"/>
  <c r="B92" i="162"/>
  <c r="A92" i="162"/>
  <c r="C91" i="162"/>
  <c r="B91" i="162"/>
  <c r="A91" i="162"/>
  <c r="C90" i="162"/>
  <c r="B90" i="162"/>
  <c r="A90" i="162"/>
  <c r="C89" i="162"/>
  <c r="B89" i="162"/>
  <c r="A89" i="162"/>
  <c r="S89" i="89"/>
  <c r="C88" i="162"/>
  <c r="B88" i="162"/>
  <c r="A88" i="162"/>
  <c r="C49" i="162"/>
  <c r="B49" i="162"/>
  <c r="A49" i="162"/>
  <c r="C48" i="162"/>
  <c r="B48" i="162"/>
  <c r="A48" i="162"/>
  <c r="C32" i="162"/>
  <c r="B32" i="162"/>
  <c r="A32" i="162"/>
  <c r="C31" i="162"/>
  <c r="B31" i="162"/>
  <c r="A31" i="162"/>
  <c r="C30" i="162"/>
  <c r="B30" i="162"/>
  <c r="A30" i="162"/>
  <c r="C29" i="162"/>
  <c r="B29" i="162"/>
  <c r="A29" i="162"/>
  <c r="C28" i="162"/>
  <c r="B28" i="162"/>
  <c r="A28" i="162"/>
  <c r="C25" i="162"/>
  <c r="B25" i="162"/>
  <c r="A25" i="162"/>
  <c r="C24" i="162"/>
  <c r="B24" i="162"/>
  <c r="A24" i="162"/>
  <c r="C82" i="162"/>
  <c r="B82" i="162"/>
  <c r="A82" i="162"/>
  <c r="C78" i="162"/>
  <c r="B78" i="162"/>
  <c r="A78" i="162"/>
  <c r="C77" i="162"/>
  <c r="B77" i="162"/>
  <c r="A77" i="162"/>
  <c r="C76" i="162"/>
  <c r="B76" i="162"/>
  <c r="A76" i="162"/>
  <c r="C62" i="162"/>
  <c r="B62" i="162"/>
  <c r="A62" i="162"/>
  <c r="C61" i="162"/>
  <c r="B61" i="162"/>
  <c r="A61" i="162"/>
  <c r="C60" i="162"/>
  <c r="B60" i="162"/>
  <c r="A60" i="162"/>
  <c r="C59" i="162"/>
  <c r="B59" i="162"/>
  <c r="A59" i="162"/>
  <c r="E23" i="89" l="1"/>
  <c r="E22" i="89" s="1"/>
  <c r="H51" i="89"/>
  <c r="I48" i="89"/>
  <c r="I46" i="89" s="1"/>
  <c r="J51" i="89"/>
  <c r="U54" i="89"/>
  <c r="U52" i="89" s="1"/>
  <c r="G51" i="89"/>
  <c r="G22" i="89" s="1"/>
  <c r="I82" i="89"/>
  <c r="I80" i="89" s="1"/>
  <c r="I59" i="89"/>
  <c r="I57" i="89" s="1"/>
  <c r="U48" i="89"/>
  <c r="U46" i="89" s="1"/>
  <c r="I76" i="89"/>
  <c r="I74" i="89" s="1"/>
  <c r="I66" i="89"/>
  <c r="I65" i="89" s="1"/>
  <c r="I64" i="89" s="1"/>
  <c r="I85" i="89"/>
  <c r="I84" i="89" s="1"/>
  <c r="U76" i="89"/>
  <c r="U74" i="89" s="1"/>
  <c r="U59" i="89"/>
  <c r="U57" i="89" s="1"/>
  <c r="I54" i="89"/>
  <c r="I52" i="89" s="1"/>
  <c r="S88" i="89"/>
  <c r="T32" i="89"/>
  <c r="T93" i="89"/>
  <c r="T100" i="89"/>
  <c r="T78" i="89"/>
  <c r="T102" i="89"/>
  <c r="T116" i="89"/>
  <c r="T123" i="89"/>
  <c r="T90" i="89"/>
  <c r="T107" i="89"/>
  <c r="T109" i="89"/>
  <c r="T56" i="89"/>
  <c r="T118" i="89"/>
  <c r="T125" i="89"/>
  <c r="T31" i="89"/>
  <c r="T85" i="89"/>
  <c r="T84" i="89" s="1"/>
  <c r="T95" i="89"/>
  <c r="T106" i="89"/>
  <c r="T111" i="89"/>
  <c r="T120" i="89"/>
  <c r="T122" i="89"/>
  <c r="T97" i="89"/>
  <c r="T104" i="89"/>
  <c r="T113" i="89"/>
  <c r="T26" i="89"/>
  <c r="T33" i="89"/>
  <c r="T92" i="89"/>
  <c r="T94" i="89"/>
  <c r="T99" i="89"/>
  <c r="T101" i="89"/>
  <c r="T108" i="89"/>
  <c r="T110" i="89"/>
  <c r="T115" i="89"/>
  <c r="T117" i="89"/>
  <c r="T124" i="89"/>
  <c r="T50" i="89"/>
  <c r="T96" i="89"/>
  <c r="T98" i="89"/>
  <c r="T103" i="89"/>
  <c r="T105" i="89"/>
  <c r="T112" i="89"/>
  <c r="T114" i="89"/>
  <c r="T119" i="89"/>
  <c r="T121" i="89"/>
  <c r="T79" i="89"/>
  <c r="T63" i="89"/>
  <c r="T61" i="89"/>
  <c r="T62" i="89"/>
  <c r="S78" i="89"/>
  <c r="S61" i="89"/>
  <c r="S79" i="89"/>
  <c r="S63" i="89"/>
  <c r="S62" i="89"/>
  <c r="I51" i="89" l="1"/>
  <c r="U66" i="89"/>
  <c r="U65" i="89" s="1"/>
  <c r="U64" i="89" s="1"/>
  <c r="U51" i="89" s="1"/>
  <c r="U85" i="89"/>
  <c r="U84" i="89" s="1"/>
  <c r="P112" i="89"/>
  <c r="P124" i="89"/>
  <c r="P123" i="89"/>
  <c r="P32" i="89"/>
  <c r="P103" i="89"/>
  <c r="P115" i="89"/>
  <c r="P101" i="89"/>
  <c r="P33" i="89"/>
  <c r="P26" i="89"/>
  <c r="P113" i="89"/>
  <c r="P97" i="89"/>
  <c r="P120" i="89"/>
  <c r="P106" i="89"/>
  <c r="P125" i="89"/>
  <c r="P114" i="89"/>
  <c r="P100" i="89"/>
  <c r="P119" i="89"/>
  <c r="P105" i="89"/>
  <c r="P117" i="89"/>
  <c r="P94" i="89"/>
  <c r="P92" i="89"/>
  <c r="P90" i="89"/>
  <c r="P116" i="89"/>
  <c r="P93" i="89"/>
  <c r="P50" i="89"/>
  <c r="P99" i="89"/>
  <c r="P107" i="89"/>
  <c r="P102" i="89"/>
  <c r="P121" i="89"/>
  <c r="P98" i="89"/>
  <c r="P96" i="89"/>
  <c r="P110" i="89"/>
  <c r="P108" i="89"/>
  <c r="P104" i="89"/>
  <c r="P122" i="89"/>
  <c r="P111" i="89"/>
  <c r="P95" i="89"/>
  <c r="P31" i="89"/>
  <c r="P118" i="89"/>
  <c r="P56" i="89"/>
  <c r="P109" i="89"/>
  <c r="T30" i="89"/>
  <c r="T29" i="89"/>
  <c r="P63" i="89"/>
  <c r="P79" i="89"/>
  <c r="S60" i="89"/>
  <c r="S59" i="89" s="1"/>
  <c r="S57" i="89" s="1"/>
  <c r="S77" i="89"/>
  <c r="S76" i="89" s="1"/>
  <c r="S74" i="89" s="1"/>
  <c r="T25" i="89"/>
  <c r="P78" i="89"/>
  <c r="P85" i="89"/>
  <c r="P84" i="89" s="1"/>
  <c r="P62" i="89"/>
  <c r="P88" i="89"/>
  <c r="P61" i="89"/>
  <c r="T60" i="89"/>
  <c r="T59" i="89" s="1"/>
  <c r="T57" i="89" s="1"/>
  <c r="T49" i="89"/>
  <c r="T48" i="89" s="1"/>
  <c r="T46" i="89" s="1"/>
  <c r="T55" i="89"/>
  <c r="T54" i="89" s="1"/>
  <c r="T52" i="89" s="1"/>
  <c r="T77" i="89"/>
  <c r="T76" i="89" s="1"/>
  <c r="T74" i="89" s="1"/>
  <c r="P49" i="89"/>
  <c r="J26" i="161"/>
  <c r="J25" i="161"/>
  <c r="R26" i="161" l="1"/>
  <c r="P48" i="89"/>
  <c r="P46" i="89" s="1"/>
  <c r="P29" i="89"/>
  <c r="P30" i="89"/>
  <c r="P25" i="89"/>
  <c r="I25" i="163"/>
  <c r="G25" i="163"/>
  <c r="L26" i="163"/>
  <c r="J26" i="163"/>
  <c r="Q25" i="163"/>
  <c r="Q26" i="163"/>
  <c r="P60" i="89"/>
  <c r="P59" i="89" s="1"/>
  <c r="P57" i="89" s="1"/>
  <c r="P77" i="89"/>
  <c r="P76" i="89" s="1"/>
  <c r="P74" i="89" s="1"/>
  <c r="P55" i="89"/>
  <c r="P54" i="89" s="1"/>
  <c r="P52" i="89" s="1"/>
  <c r="N26" i="161" l="1"/>
  <c r="L26" i="161"/>
  <c r="P26" i="161" s="1"/>
  <c r="N25" i="161"/>
  <c r="L25" i="161"/>
  <c r="G26" i="163"/>
  <c r="I26" i="163"/>
  <c r="H26" i="163"/>
  <c r="F26" i="163"/>
  <c r="O26" i="163"/>
  <c r="O25" i="163"/>
  <c r="H24" i="164"/>
  <c r="I24" i="164"/>
  <c r="F24" i="164"/>
  <c r="L24" i="164"/>
  <c r="M25" i="163"/>
  <c r="G25" i="164"/>
  <c r="K30" i="151"/>
  <c r="M26" i="163"/>
  <c r="J24" i="164"/>
  <c r="P89" i="89"/>
  <c r="AA31" i="151"/>
  <c r="L25" i="164"/>
  <c r="K31" i="151"/>
  <c r="J25" i="164"/>
  <c r="L26" i="89"/>
  <c r="I80" i="79"/>
  <c r="J89" i="161"/>
  <c r="J90" i="161"/>
  <c r="J91" i="161"/>
  <c r="J92" i="161"/>
  <c r="J93" i="161"/>
  <c r="J94" i="161"/>
  <c r="J95" i="161"/>
  <c r="J96" i="161"/>
  <c r="J97" i="161"/>
  <c r="J98" i="161"/>
  <c r="J99" i="161"/>
  <c r="J100" i="161"/>
  <c r="J101" i="161"/>
  <c r="J102" i="161"/>
  <c r="J103" i="161"/>
  <c r="J104" i="161"/>
  <c r="J105" i="161"/>
  <c r="J106" i="161"/>
  <c r="J107" i="161"/>
  <c r="J108" i="161"/>
  <c r="J109" i="161"/>
  <c r="J110" i="161"/>
  <c r="J111" i="161"/>
  <c r="J112" i="161"/>
  <c r="J113" i="161"/>
  <c r="J114" i="161"/>
  <c r="J115" i="161"/>
  <c r="J116" i="161"/>
  <c r="J117" i="161"/>
  <c r="J118" i="161"/>
  <c r="J119" i="161"/>
  <c r="J120" i="161"/>
  <c r="J121" i="161"/>
  <c r="J122" i="161"/>
  <c r="J123" i="161"/>
  <c r="J124" i="161"/>
  <c r="J125" i="161"/>
  <c r="J88" i="161"/>
  <c r="J79" i="161"/>
  <c r="J78" i="161"/>
  <c r="J77" i="161"/>
  <c r="J50" i="161"/>
  <c r="J49" i="161"/>
  <c r="J29" i="161"/>
  <c r="J30" i="161"/>
  <c r="J31" i="161"/>
  <c r="J32" i="161"/>
  <c r="J33" i="161"/>
  <c r="R31" i="161" l="1"/>
  <c r="P31" i="161"/>
  <c r="R50" i="161"/>
  <c r="R25" i="161"/>
  <c r="P25" i="161"/>
  <c r="R89" i="161"/>
  <c r="P89" i="161"/>
  <c r="R33" i="161"/>
  <c r="R90" i="161"/>
  <c r="P90" i="161"/>
  <c r="R125" i="161"/>
  <c r="P125" i="161"/>
  <c r="R32" i="161"/>
  <c r="R91" i="161"/>
  <c r="P91" i="161"/>
  <c r="CS31" i="151"/>
  <c r="CS30" i="151"/>
  <c r="I78" i="79"/>
  <c r="J76" i="161"/>
  <c r="I46" i="79"/>
  <c r="R49" i="161"/>
  <c r="J48" i="161"/>
  <c r="J74" i="161"/>
  <c r="I74" i="79"/>
  <c r="R88" i="161"/>
  <c r="J87" i="161"/>
  <c r="AY89" i="151"/>
  <c r="CS89" i="151" s="1"/>
  <c r="E26" i="163"/>
  <c r="T26" i="163" s="1"/>
  <c r="J91" i="89"/>
  <c r="H91" i="161"/>
  <c r="L30" i="163"/>
  <c r="L32" i="163"/>
  <c r="L90" i="163"/>
  <c r="L92" i="163"/>
  <c r="L94" i="163"/>
  <c r="L96" i="163"/>
  <c r="L98" i="163"/>
  <c r="L100" i="163"/>
  <c r="L102" i="163"/>
  <c r="L104" i="163"/>
  <c r="L106" i="163"/>
  <c r="L108" i="163"/>
  <c r="L110" i="163"/>
  <c r="L112" i="163"/>
  <c r="L114" i="163"/>
  <c r="L116" i="163"/>
  <c r="L118" i="163"/>
  <c r="L120" i="163"/>
  <c r="L122" i="163"/>
  <c r="L124" i="163"/>
  <c r="J29" i="163"/>
  <c r="J31" i="163"/>
  <c r="J33" i="163"/>
  <c r="H88" i="163"/>
  <c r="J89" i="163"/>
  <c r="J91" i="163"/>
  <c r="J93" i="163"/>
  <c r="J99" i="163"/>
  <c r="J101" i="163"/>
  <c r="J103" i="163"/>
  <c r="J109" i="163"/>
  <c r="J111" i="163"/>
  <c r="J113" i="163"/>
  <c r="J115" i="163"/>
  <c r="J121" i="163"/>
  <c r="J123" i="163"/>
  <c r="L79" i="163"/>
  <c r="J30" i="163"/>
  <c r="J32" i="163"/>
  <c r="L50" i="163"/>
  <c r="L78" i="163"/>
  <c r="J79" i="163"/>
  <c r="J88" i="163"/>
  <c r="J90" i="163"/>
  <c r="H91" i="163"/>
  <c r="J92" i="163"/>
  <c r="J94" i="163"/>
  <c r="J96" i="163"/>
  <c r="J98" i="163"/>
  <c r="J100" i="163"/>
  <c r="J102" i="163"/>
  <c r="J104" i="163"/>
  <c r="J106" i="163"/>
  <c r="J108" i="163"/>
  <c r="J110" i="163"/>
  <c r="J112" i="163"/>
  <c r="J114" i="163"/>
  <c r="J116" i="163"/>
  <c r="J118" i="163"/>
  <c r="J120" i="163"/>
  <c r="J122" i="163"/>
  <c r="J124" i="163"/>
  <c r="H125" i="163"/>
  <c r="J95" i="163"/>
  <c r="J97" i="163"/>
  <c r="J105" i="163"/>
  <c r="J107" i="163"/>
  <c r="J117" i="163"/>
  <c r="J119" i="163"/>
  <c r="J125" i="163"/>
  <c r="J77" i="163"/>
  <c r="L29" i="163"/>
  <c r="L31" i="163"/>
  <c r="L33" i="163"/>
  <c r="J50" i="163"/>
  <c r="J78" i="163"/>
  <c r="L89" i="163"/>
  <c r="L91" i="163"/>
  <c r="L93" i="163"/>
  <c r="L95" i="163"/>
  <c r="L97" i="163"/>
  <c r="L99" i="163"/>
  <c r="L101" i="163"/>
  <c r="L103" i="163"/>
  <c r="L105" i="163"/>
  <c r="L107" i="163"/>
  <c r="L109" i="163"/>
  <c r="L111" i="163"/>
  <c r="L113" i="163"/>
  <c r="L115" i="163"/>
  <c r="L117" i="163"/>
  <c r="L119" i="163"/>
  <c r="L121" i="163"/>
  <c r="L123" i="163"/>
  <c r="L125" i="163"/>
  <c r="Q114" i="164"/>
  <c r="Q116" i="164"/>
  <c r="Q118" i="164"/>
  <c r="Q120" i="164"/>
  <c r="F125" i="163"/>
  <c r="Q124" i="164"/>
  <c r="M26" i="89"/>
  <c r="H25" i="164"/>
  <c r="I25" i="164"/>
  <c r="E25" i="164"/>
  <c r="F25" i="164"/>
  <c r="F31" i="163"/>
  <c r="F32" i="163"/>
  <c r="F33" i="163"/>
  <c r="L77" i="163"/>
  <c r="F85" i="163"/>
  <c r="F84" i="163" s="1"/>
  <c r="F88" i="163"/>
  <c r="L88" i="163"/>
  <c r="F89" i="163"/>
  <c r="F90" i="163"/>
  <c r="Q89" i="164"/>
  <c r="F91" i="163"/>
  <c r="Q90" i="164"/>
  <c r="Q100" i="164"/>
  <c r="Q101" i="164"/>
  <c r="Q105" i="164"/>
  <c r="Q109" i="164"/>
  <c r="Q110" i="164"/>
  <c r="Q29" i="163"/>
  <c r="Q30" i="163"/>
  <c r="Q31" i="163"/>
  <c r="Q32" i="163"/>
  <c r="Q33" i="163"/>
  <c r="Q50" i="163"/>
  <c r="Q77" i="163"/>
  <c r="Q78" i="163"/>
  <c r="Q79" i="163"/>
  <c r="Q88" i="163"/>
  <c r="Q89" i="163"/>
  <c r="Q90" i="163"/>
  <c r="Q91" i="163"/>
  <c r="Q92" i="163"/>
  <c r="Q93" i="163"/>
  <c r="Q94" i="163"/>
  <c r="Q95" i="163"/>
  <c r="Q96" i="163"/>
  <c r="Q97" i="163"/>
  <c r="Q98" i="163"/>
  <c r="Q99" i="163"/>
  <c r="Q100" i="163"/>
  <c r="Q101" i="163"/>
  <c r="Q102" i="163"/>
  <c r="Q103" i="163"/>
  <c r="Q104" i="163"/>
  <c r="Q105" i="163"/>
  <c r="Q106" i="163"/>
  <c r="Q107" i="163"/>
  <c r="Q108" i="163"/>
  <c r="Q109" i="163"/>
  <c r="Q110" i="163"/>
  <c r="Q111" i="163"/>
  <c r="Q112" i="163"/>
  <c r="Q113" i="163"/>
  <c r="Q114" i="163"/>
  <c r="Q115" i="163"/>
  <c r="Q116" i="163"/>
  <c r="Q117" i="163"/>
  <c r="Q118" i="163"/>
  <c r="Q119" i="163"/>
  <c r="Q120" i="163"/>
  <c r="Q121" i="163"/>
  <c r="Q122" i="163"/>
  <c r="Q123" i="163"/>
  <c r="Q124" i="163"/>
  <c r="Q125" i="163"/>
  <c r="H31" i="161"/>
  <c r="J83" i="161"/>
  <c r="J85" i="161"/>
  <c r="H31" i="163"/>
  <c r="H32" i="163"/>
  <c r="H33" i="163"/>
  <c r="H85" i="163"/>
  <c r="H84" i="163" s="1"/>
  <c r="H89" i="163"/>
  <c r="H90" i="163"/>
  <c r="F125" i="161"/>
  <c r="L76" i="163" l="1"/>
  <c r="L74" i="163" s="1"/>
  <c r="I72" i="79"/>
  <c r="I44" i="79"/>
  <c r="U26" i="163"/>
  <c r="F46" i="79"/>
  <c r="F44" i="79" s="1"/>
  <c r="G46" i="79"/>
  <c r="G44" i="79" s="1"/>
  <c r="J74" i="79"/>
  <c r="J72" i="79" s="1"/>
  <c r="J46" i="161"/>
  <c r="R48" i="161"/>
  <c r="N104" i="161"/>
  <c r="L104" i="161"/>
  <c r="N120" i="161"/>
  <c r="L120" i="161"/>
  <c r="N124" i="161"/>
  <c r="L124" i="161"/>
  <c r="L91" i="161"/>
  <c r="N99" i="161"/>
  <c r="L99" i="161"/>
  <c r="N111" i="161"/>
  <c r="L111" i="161"/>
  <c r="N30" i="161"/>
  <c r="L30" i="161"/>
  <c r="N78" i="161"/>
  <c r="L78" i="161"/>
  <c r="J76" i="163"/>
  <c r="J74" i="163" s="1"/>
  <c r="F80" i="79"/>
  <c r="F78" i="79" s="1"/>
  <c r="N94" i="161"/>
  <c r="L94" i="161"/>
  <c r="N106" i="161"/>
  <c r="L106" i="161"/>
  <c r="N110" i="161"/>
  <c r="L110" i="161"/>
  <c r="N114" i="161"/>
  <c r="L114" i="161"/>
  <c r="N118" i="161"/>
  <c r="L118" i="161"/>
  <c r="N122" i="161"/>
  <c r="L122" i="161"/>
  <c r="L31" i="161"/>
  <c r="Q76" i="163"/>
  <c r="Q74" i="163" s="1"/>
  <c r="N93" i="161"/>
  <c r="L93" i="161"/>
  <c r="N97" i="161"/>
  <c r="L97" i="161"/>
  <c r="N101" i="161"/>
  <c r="L101" i="161"/>
  <c r="N105" i="161"/>
  <c r="L105" i="161"/>
  <c r="N109" i="161"/>
  <c r="L109" i="161"/>
  <c r="N113" i="161"/>
  <c r="L113" i="161"/>
  <c r="N117" i="161"/>
  <c r="L117" i="161"/>
  <c r="N121" i="161"/>
  <c r="L121" i="161"/>
  <c r="N125" i="161"/>
  <c r="L125" i="161"/>
  <c r="N77" i="161"/>
  <c r="L77" i="161"/>
  <c r="P77" i="161" s="1"/>
  <c r="L87" i="163"/>
  <c r="L83" i="163"/>
  <c r="U90" i="89"/>
  <c r="J90" i="89"/>
  <c r="J80" i="79"/>
  <c r="J78" i="79" s="1"/>
  <c r="N92" i="161"/>
  <c r="L92" i="161"/>
  <c r="N100" i="161"/>
  <c r="L100" i="161"/>
  <c r="N108" i="161"/>
  <c r="L108" i="161"/>
  <c r="N116" i="161"/>
  <c r="L116" i="161"/>
  <c r="N33" i="161"/>
  <c r="L33" i="161"/>
  <c r="P33" i="161" s="1"/>
  <c r="G74" i="79"/>
  <c r="G72" i="79" s="1"/>
  <c r="N95" i="161"/>
  <c r="L95" i="161"/>
  <c r="N103" i="161"/>
  <c r="L103" i="161"/>
  <c r="N107" i="161"/>
  <c r="L107" i="161"/>
  <c r="N96" i="161"/>
  <c r="L96" i="161"/>
  <c r="N112" i="161"/>
  <c r="L112" i="161"/>
  <c r="J84" i="161"/>
  <c r="N88" i="161"/>
  <c r="L88" i="161"/>
  <c r="P88" i="161" s="1"/>
  <c r="Q83" i="163"/>
  <c r="Q82" i="163" s="1"/>
  <c r="Q80" i="163" s="1"/>
  <c r="N79" i="161"/>
  <c r="L79" i="161"/>
  <c r="N98" i="161"/>
  <c r="L98" i="161"/>
  <c r="N102" i="161"/>
  <c r="L102" i="161"/>
  <c r="J82" i="161"/>
  <c r="N29" i="161"/>
  <c r="L29" i="161"/>
  <c r="N83" i="161"/>
  <c r="N82" i="161" s="1"/>
  <c r="N80" i="161" s="1"/>
  <c r="L83" i="161"/>
  <c r="L82" i="161" s="1"/>
  <c r="L80" i="161" s="1"/>
  <c r="N50" i="161"/>
  <c r="L50" i="161"/>
  <c r="P50" i="161" s="1"/>
  <c r="Q87" i="163"/>
  <c r="N49" i="161"/>
  <c r="L49" i="161"/>
  <c r="F74" i="79"/>
  <c r="F72" i="79" s="1"/>
  <c r="J46" i="79"/>
  <c r="J44" i="79" s="1"/>
  <c r="N115" i="161"/>
  <c r="L115" i="161"/>
  <c r="N119" i="161"/>
  <c r="L119" i="161"/>
  <c r="N123" i="161"/>
  <c r="L123" i="161"/>
  <c r="N32" i="161"/>
  <c r="L32" i="161"/>
  <c r="P32" i="161" s="1"/>
  <c r="G80" i="79"/>
  <c r="G78" i="79" s="1"/>
  <c r="J87" i="163"/>
  <c r="H50" i="163"/>
  <c r="H123" i="163"/>
  <c r="H49" i="163"/>
  <c r="H30" i="163"/>
  <c r="F113" i="163"/>
  <c r="F119" i="163"/>
  <c r="F79" i="163"/>
  <c r="H124" i="163"/>
  <c r="H119" i="163"/>
  <c r="H108" i="163"/>
  <c r="H93" i="163"/>
  <c r="F110" i="163"/>
  <c r="F99" i="163"/>
  <c r="F30" i="163"/>
  <c r="F77" i="163"/>
  <c r="H78" i="163"/>
  <c r="H107" i="163"/>
  <c r="F121" i="163"/>
  <c r="F94" i="163"/>
  <c r="I123" i="163"/>
  <c r="G123" i="163"/>
  <c r="G117" i="163"/>
  <c r="I117" i="163"/>
  <c r="H115" i="163"/>
  <c r="G89" i="163"/>
  <c r="I89" i="163"/>
  <c r="I92" i="163"/>
  <c r="G92" i="163"/>
  <c r="I32" i="163"/>
  <c r="G32" i="163"/>
  <c r="H101" i="163"/>
  <c r="H99" i="163"/>
  <c r="H92" i="163"/>
  <c r="H77" i="163"/>
  <c r="F111" i="163"/>
  <c r="F103" i="163"/>
  <c r="F102" i="163"/>
  <c r="F98" i="163"/>
  <c r="F29" i="163"/>
  <c r="G121" i="163"/>
  <c r="I121" i="163"/>
  <c r="I111" i="163"/>
  <c r="G111" i="163"/>
  <c r="G93" i="163"/>
  <c r="I93" i="163"/>
  <c r="I91" i="163"/>
  <c r="G91" i="163"/>
  <c r="I122" i="163"/>
  <c r="G122" i="163"/>
  <c r="I116" i="163"/>
  <c r="G116" i="163"/>
  <c r="H102" i="163"/>
  <c r="I100" i="163"/>
  <c r="G100" i="163"/>
  <c r="I94" i="163"/>
  <c r="G94" i="163"/>
  <c r="G79" i="163"/>
  <c r="I79" i="163"/>
  <c r="H121" i="163"/>
  <c r="H120" i="163"/>
  <c r="H114" i="163"/>
  <c r="H113" i="163"/>
  <c r="H112" i="163"/>
  <c r="H111" i="163"/>
  <c r="H110" i="163"/>
  <c r="E85" i="163"/>
  <c r="F93" i="163"/>
  <c r="F92" i="163"/>
  <c r="F124" i="163"/>
  <c r="F123" i="163"/>
  <c r="F120" i="163"/>
  <c r="F118" i="163"/>
  <c r="F117" i="163"/>
  <c r="F115" i="163"/>
  <c r="F114" i="163"/>
  <c r="I77" i="163"/>
  <c r="E77" i="163"/>
  <c r="T77" i="163" s="1"/>
  <c r="G77" i="163"/>
  <c r="H122" i="163"/>
  <c r="I118" i="163"/>
  <c r="G118" i="163"/>
  <c r="H116" i="163"/>
  <c r="I112" i="163"/>
  <c r="G112" i="163"/>
  <c r="I104" i="163"/>
  <c r="G104" i="163"/>
  <c r="H100" i="163"/>
  <c r="I30" i="163"/>
  <c r="G30" i="163"/>
  <c r="I119" i="163"/>
  <c r="G119" i="163"/>
  <c r="H117" i="163"/>
  <c r="I115" i="163"/>
  <c r="G115" i="163"/>
  <c r="G109" i="163"/>
  <c r="I109" i="163"/>
  <c r="H105" i="163"/>
  <c r="I103" i="163"/>
  <c r="G103" i="163"/>
  <c r="I78" i="163"/>
  <c r="G78" i="163"/>
  <c r="I90" i="163"/>
  <c r="G90" i="163"/>
  <c r="I49" i="163"/>
  <c r="G49" i="163"/>
  <c r="E49" i="163"/>
  <c r="H29" i="163"/>
  <c r="F95" i="163"/>
  <c r="F122" i="163"/>
  <c r="I114" i="163"/>
  <c r="G114" i="163"/>
  <c r="I110" i="163"/>
  <c r="G110" i="163"/>
  <c r="I102" i="163"/>
  <c r="G102" i="163"/>
  <c r="I98" i="163"/>
  <c r="G98" i="163"/>
  <c r="G113" i="163"/>
  <c r="I113" i="163"/>
  <c r="G105" i="163"/>
  <c r="I105" i="163"/>
  <c r="I99" i="163"/>
  <c r="G99" i="163"/>
  <c r="I88" i="163"/>
  <c r="G88" i="163"/>
  <c r="H104" i="163"/>
  <c r="H103" i="163"/>
  <c r="H94" i="163"/>
  <c r="F108" i="163"/>
  <c r="F105" i="163"/>
  <c r="F101" i="163"/>
  <c r="G97" i="163"/>
  <c r="I97" i="163"/>
  <c r="H95" i="163"/>
  <c r="G33" i="163"/>
  <c r="I33" i="163"/>
  <c r="F96" i="163"/>
  <c r="I124" i="163"/>
  <c r="G124" i="163"/>
  <c r="I120" i="163"/>
  <c r="G120" i="163"/>
  <c r="I106" i="163"/>
  <c r="G106" i="163"/>
  <c r="H98" i="163"/>
  <c r="H109" i="163"/>
  <c r="H106" i="163"/>
  <c r="H96" i="163"/>
  <c r="J85" i="163"/>
  <c r="J84" i="163" s="1"/>
  <c r="F112" i="163"/>
  <c r="F109" i="163"/>
  <c r="F107" i="163"/>
  <c r="F106" i="163"/>
  <c r="F104" i="163"/>
  <c r="F100" i="163"/>
  <c r="F97" i="163"/>
  <c r="F78" i="163"/>
  <c r="F50" i="163"/>
  <c r="F49" i="163"/>
  <c r="G125" i="163"/>
  <c r="I125" i="163"/>
  <c r="I107" i="163"/>
  <c r="G107" i="163"/>
  <c r="G101" i="163"/>
  <c r="I101" i="163"/>
  <c r="H97" i="163"/>
  <c r="I95" i="163"/>
  <c r="G95" i="163"/>
  <c r="I31" i="163"/>
  <c r="G31" i="163"/>
  <c r="G29" i="163"/>
  <c r="I29" i="163"/>
  <c r="F116" i="163"/>
  <c r="I50" i="163"/>
  <c r="G50" i="163"/>
  <c r="H118" i="163"/>
  <c r="I108" i="163"/>
  <c r="G108" i="163"/>
  <c r="I96" i="163"/>
  <c r="G96" i="163"/>
  <c r="H79" i="163"/>
  <c r="N31" i="161"/>
  <c r="N91" i="161"/>
  <c r="H89" i="89"/>
  <c r="F89" i="161"/>
  <c r="F90" i="161"/>
  <c r="O77" i="163"/>
  <c r="O89" i="163"/>
  <c r="E93" i="151"/>
  <c r="Q96" i="151"/>
  <c r="AY96" i="151" s="1"/>
  <c r="E104" i="151"/>
  <c r="O124" i="163"/>
  <c r="E127" i="151"/>
  <c r="E98" i="151"/>
  <c r="M78" i="163"/>
  <c r="Q128" i="151"/>
  <c r="AY128" i="151" s="1"/>
  <c r="E82" i="151"/>
  <c r="E118" i="151"/>
  <c r="Q100" i="151"/>
  <c r="AY100" i="151" s="1"/>
  <c r="Q93" i="151"/>
  <c r="AY93" i="151" s="1"/>
  <c r="J109" i="164"/>
  <c r="J95" i="164"/>
  <c r="M79" i="163"/>
  <c r="J28" i="164"/>
  <c r="M120" i="163"/>
  <c r="M115" i="163"/>
  <c r="E123" i="151"/>
  <c r="G110" i="164"/>
  <c r="E128" i="151"/>
  <c r="G105" i="164"/>
  <c r="G108" i="164"/>
  <c r="G106" i="164"/>
  <c r="G103" i="164"/>
  <c r="M101" i="163"/>
  <c r="M107" i="163"/>
  <c r="M97" i="163"/>
  <c r="O113" i="163"/>
  <c r="O99" i="163"/>
  <c r="M105" i="163"/>
  <c r="M100" i="163"/>
  <c r="M90" i="163"/>
  <c r="M94" i="163"/>
  <c r="M124" i="163"/>
  <c r="M121" i="163"/>
  <c r="O122" i="163"/>
  <c r="O120" i="163"/>
  <c r="O108" i="163"/>
  <c r="O96" i="163"/>
  <c r="J93" i="164"/>
  <c r="Q115" i="151"/>
  <c r="AY115" i="151" s="1"/>
  <c r="E94" i="151"/>
  <c r="E99" i="151"/>
  <c r="Q122" i="151"/>
  <c r="AY122" i="151" s="1"/>
  <c r="E97" i="151"/>
  <c r="M125" i="163"/>
  <c r="M112" i="163"/>
  <c r="M103" i="163"/>
  <c r="E109" i="164"/>
  <c r="O107" i="163"/>
  <c r="O105" i="163"/>
  <c r="O103" i="163"/>
  <c r="L97" i="164"/>
  <c r="O97" i="163"/>
  <c r="O93" i="163"/>
  <c r="O88" i="163"/>
  <c r="M116" i="163"/>
  <c r="O116" i="163"/>
  <c r="Q111" i="151"/>
  <c r="AY111" i="151" s="1"/>
  <c r="E96" i="151"/>
  <c r="Q97" i="151"/>
  <c r="AY97" i="151" s="1"/>
  <c r="M104" i="163"/>
  <c r="G92" i="164"/>
  <c r="L118" i="164"/>
  <c r="O118" i="163"/>
  <c r="O100" i="163"/>
  <c r="M96" i="163"/>
  <c r="O112" i="163"/>
  <c r="O109" i="163"/>
  <c r="O104" i="163"/>
  <c r="O98" i="163"/>
  <c r="M118" i="163"/>
  <c r="M117" i="163"/>
  <c r="L122" i="164"/>
  <c r="O79" i="163"/>
  <c r="O50" i="163"/>
  <c r="O30" i="163"/>
  <c r="O33" i="163"/>
  <c r="O32" i="163"/>
  <c r="K35" i="151"/>
  <c r="J29" i="164"/>
  <c r="G119" i="164"/>
  <c r="G30" i="164"/>
  <c r="H112" i="164"/>
  <c r="F112" i="164"/>
  <c r="E112" i="164"/>
  <c r="I112" i="164"/>
  <c r="F76" i="164"/>
  <c r="H76" i="164"/>
  <c r="I76" i="164"/>
  <c r="E125" i="151"/>
  <c r="J119" i="164"/>
  <c r="E122" i="151"/>
  <c r="J116" i="164"/>
  <c r="E103" i="151"/>
  <c r="J97" i="164"/>
  <c r="E107" i="151"/>
  <c r="J101" i="164"/>
  <c r="G94" i="164"/>
  <c r="E108" i="151"/>
  <c r="J102" i="164"/>
  <c r="L48" i="164"/>
  <c r="E30" i="164"/>
  <c r="E105" i="151"/>
  <c r="J99" i="164"/>
  <c r="L32" i="164"/>
  <c r="L94" i="89"/>
  <c r="J94" i="164"/>
  <c r="L93" i="89"/>
  <c r="L115" i="89"/>
  <c r="M111" i="163"/>
  <c r="G102" i="164"/>
  <c r="M88" i="163"/>
  <c r="L94" i="164"/>
  <c r="L92" i="89"/>
  <c r="M119" i="163"/>
  <c r="L122" i="89"/>
  <c r="L97" i="89"/>
  <c r="O117" i="163"/>
  <c r="L114" i="164"/>
  <c r="Q84" i="151"/>
  <c r="AY84" i="151" s="1"/>
  <c r="L78" i="164"/>
  <c r="E102" i="151"/>
  <c r="J96" i="164"/>
  <c r="E121" i="151"/>
  <c r="J115" i="164"/>
  <c r="G97" i="164"/>
  <c r="G123" i="164"/>
  <c r="Q116" i="151"/>
  <c r="AY116" i="151" s="1"/>
  <c r="L110" i="164"/>
  <c r="E96" i="164"/>
  <c r="E116" i="151"/>
  <c r="Q112" i="151"/>
  <c r="AY112" i="151" s="1"/>
  <c r="L30" i="164"/>
  <c r="E104" i="164"/>
  <c r="L121" i="89"/>
  <c r="J92" i="164"/>
  <c r="G77" i="164"/>
  <c r="G28" i="164"/>
  <c r="L108" i="89"/>
  <c r="L32" i="89"/>
  <c r="L118" i="89"/>
  <c r="L50" i="89"/>
  <c r="L100" i="164"/>
  <c r="M113" i="163"/>
  <c r="J104" i="164"/>
  <c r="G100" i="164"/>
  <c r="J76" i="164"/>
  <c r="J49" i="164"/>
  <c r="O111" i="163"/>
  <c r="O110" i="163"/>
  <c r="H99" i="164"/>
  <c r="F99" i="164"/>
  <c r="E99" i="164"/>
  <c r="I99" i="164"/>
  <c r="H92" i="164"/>
  <c r="F92" i="164"/>
  <c r="I92" i="164"/>
  <c r="E92" i="164"/>
  <c r="O49" i="163"/>
  <c r="G120" i="164"/>
  <c r="L90" i="89"/>
  <c r="F121" i="164"/>
  <c r="I121" i="164"/>
  <c r="H121" i="164"/>
  <c r="H120" i="164"/>
  <c r="E120" i="164"/>
  <c r="F120" i="164"/>
  <c r="I120" i="164"/>
  <c r="H119" i="164"/>
  <c r="I119" i="164"/>
  <c r="F119" i="164"/>
  <c r="E129" i="151"/>
  <c r="J123" i="164"/>
  <c r="E126" i="151"/>
  <c r="J120" i="164"/>
  <c r="G114" i="164"/>
  <c r="E120" i="151"/>
  <c r="J114" i="164"/>
  <c r="G101" i="164"/>
  <c r="Q105" i="151"/>
  <c r="AY105" i="151" s="1"/>
  <c r="L99" i="164"/>
  <c r="Q125" i="151"/>
  <c r="AY125" i="151" s="1"/>
  <c r="L119" i="164"/>
  <c r="G99" i="164"/>
  <c r="Q127" i="151"/>
  <c r="AY127" i="151" s="1"/>
  <c r="Q107" i="151"/>
  <c r="AY107" i="151" s="1"/>
  <c r="L101" i="164"/>
  <c r="E114" i="151"/>
  <c r="G121" i="164"/>
  <c r="G118" i="164"/>
  <c r="E110" i="164"/>
  <c r="Q95" i="151"/>
  <c r="AY95" i="151" s="1"/>
  <c r="L89" i="164"/>
  <c r="Q126" i="151"/>
  <c r="AY126" i="151" s="1"/>
  <c r="L120" i="164"/>
  <c r="G117" i="164"/>
  <c r="L49" i="164"/>
  <c r="Q120" i="151"/>
  <c r="AY120" i="151" s="1"/>
  <c r="E117" i="151"/>
  <c r="J111" i="164"/>
  <c r="G89" i="164"/>
  <c r="G96" i="164"/>
  <c r="E88" i="151"/>
  <c r="E111" i="151"/>
  <c r="J105" i="164"/>
  <c r="E95" i="164"/>
  <c r="E84" i="151"/>
  <c r="J78" i="164"/>
  <c r="E115" i="151"/>
  <c r="Q103" i="151"/>
  <c r="AY103" i="151" s="1"/>
  <c r="L110" i="89"/>
  <c r="L89" i="89"/>
  <c r="L78" i="89"/>
  <c r="G111" i="164"/>
  <c r="G109" i="164"/>
  <c r="G95" i="164"/>
  <c r="G49" i="164"/>
  <c r="G31" i="164"/>
  <c r="L95" i="89"/>
  <c r="E121" i="164"/>
  <c r="E119" i="164"/>
  <c r="E111" i="164"/>
  <c r="E107" i="164"/>
  <c r="E97" i="164"/>
  <c r="E93" i="164"/>
  <c r="L91" i="164"/>
  <c r="L96" i="89"/>
  <c r="L112" i="89"/>
  <c r="G107" i="164"/>
  <c r="M102" i="163"/>
  <c r="G98" i="164"/>
  <c r="M95" i="163"/>
  <c r="G91" i="164"/>
  <c r="M91" i="163"/>
  <c r="J89" i="164"/>
  <c r="G88" i="164"/>
  <c r="J32" i="164"/>
  <c r="M32" i="163"/>
  <c r="L120" i="89"/>
  <c r="L123" i="89"/>
  <c r="I111" i="164"/>
  <c r="H111" i="164"/>
  <c r="F111" i="164"/>
  <c r="L109" i="164"/>
  <c r="I107" i="164"/>
  <c r="F107" i="164"/>
  <c r="H107" i="164"/>
  <c r="O106" i="163"/>
  <c r="H102" i="164"/>
  <c r="I102" i="164"/>
  <c r="E102" i="164"/>
  <c r="F102" i="164"/>
  <c r="H101" i="164"/>
  <c r="I101" i="164"/>
  <c r="F101" i="164"/>
  <c r="E101" i="164"/>
  <c r="H100" i="164"/>
  <c r="I100" i="164"/>
  <c r="F100" i="164"/>
  <c r="E100" i="164"/>
  <c r="H94" i="164"/>
  <c r="I94" i="164"/>
  <c r="F94" i="164"/>
  <c r="E94" i="164"/>
  <c r="I93" i="164"/>
  <c r="H93" i="164"/>
  <c r="F93" i="164"/>
  <c r="O92" i="163"/>
  <c r="O91" i="163"/>
  <c r="O90" i="163"/>
  <c r="H88" i="164"/>
  <c r="I88" i="164"/>
  <c r="F88" i="164"/>
  <c r="E88" i="164"/>
  <c r="H77" i="164"/>
  <c r="I77" i="164"/>
  <c r="F77" i="164"/>
  <c r="E77" i="164"/>
  <c r="H32" i="164"/>
  <c r="F32" i="164"/>
  <c r="E32" i="164"/>
  <c r="I32" i="164"/>
  <c r="O31" i="163"/>
  <c r="O29" i="163"/>
  <c r="L111" i="89"/>
  <c r="N26" i="89"/>
  <c r="L106" i="89"/>
  <c r="L31" i="89"/>
  <c r="M123" i="163"/>
  <c r="M122" i="163"/>
  <c r="M109" i="163"/>
  <c r="M93" i="163"/>
  <c r="M92" i="163"/>
  <c r="L79" i="89"/>
  <c r="L33" i="89"/>
  <c r="H124" i="164"/>
  <c r="F124" i="164"/>
  <c r="I124" i="164"/>
  <c r="E124" i="164"/>
  <c r="H123" i="164"/>
  <c r="F123" i="164"/>
  <c r="I123" i="164"/>
  <c r="E123" i="164"/>
  <c r="H122" i="164"/>
  <c r="I122" i="164"/>
  <c r="F122" i="164"/>
  <c r="E122" i="164"/>
  <c r="O121" i="163"/>
  <c r="O119" i="163"/>
  <c r="H114" i="164"/>
  <c r="I114" i="164"/>
  <c r="E114" i="164"/>
  <c r="F114" i="164"/>
  <c r="H113" i="164"/>
  <c r="F113" i="164"/>
  <c r="I113" i="164"/>
  <c r="G78" i="164"/>
  <c r="Q117" i="151"/>
  <c r="AY117" i="151" s="1"/>
  <c r="L111" i="164"/>
  <c r="Q110" i="151"/>
  <c r="AY110" i="151" s="1"/>
  <c r="Q94" i="151"/>
  <c r="AY94" i="151" s="1"/>
  <c r="L88" i="164"/>
  <c r="E124" i="151"/>
  <c r="J118" i="164"/>
  <c r="E113" i="151"/>
  <c r="J107" i="164"/>
  <c r="Q99" i="151"/>
  <c r="AY99" i="151" s="1"/>
  <c r="L93" i="164"/>
  <c r="E28" i="164"/>
  <c r="L102" i="89"/>
  <c r="L119" i="89"/>
  <c r="L103" i="89"/>
  <c r="L99" i="89"/>
  <c r="L117" i="89"/>
  <c r="L85" i="89"/>
  <c r="L84" i="89" s="1"/>
  <c r="M98" i="163"/>
  <c r="M77" i="163"/>
  <c r="M50" i="163"/>
  <c r="J30" i="164"/>
  <c r="M30" i="163"/>
  <c r="H110" i="164"/>
  <c r="F110" i="164"/>
  <c r="I110" i="164"/>
  <c r="I109" i="164"/>
  <c r="H109" i="164"/>
  <c r="F109" i="164"/>
  <c r="H104" i="164"/>
  <c r="F104" i="164"/>
  <c r="I104" i="164"/>
  <c r="H98" i="164"/>
  <c r="I98" i="164"/>
  <c r="F98" i="164"/>
  <c r="E98" i="164"/>
  <c r="I97" i="164"/>
  <c r="H97" i="164"/>
  <c r="F97" i="164"/>
  <c r="M114" i="163"/>
  <c r="J98" i="164"/>
  <c r="H78" i="164"/>
  <c r="I78" i="164"/>
  <c r="F78" i="164"/>
  <c r="Q114" i="151"/>
  <c r="AY114" i="151" s="1"/>
  <c r="E100" i="151"/>
  <c r="Q129" i="151"/>
  <c r="AY129" i="151" s="1"/>
  <c r="L123" i="164"/>
  <c r="G90" i="164"/>
  <c r="Q98" i="151"/>
  <c r="AY98" i="151" s="1"/>
  <c r="Q130" i="151"/>
  <c r="AY130" i="151" s="1"/>
  <c r="L124" i="164"/>
  <c r="L31" i="164"/>
  <c r="Q102" i="151"/>
  <c r="AY102" i="151" s="1"/>
  <c r="G124" i="164"/>
  <c r="Q108" i="151"/>
  <c r="AY108" i="151" s="1"/>
  <c r="AA34" i="151"/>
  <c r="L28" i="164"/>
  <c r="E113" i="164"/>
  <c r="J108" i="164"/>
  <c r="G76" i="164"/>
  <c r="L91" i="89"/>
  <c r="J110" i="164"/>
  <c r="M33" i="163"/>
  <c r="H106" i="164"/>
  <c r="F106" i="164"/>
  <c r="E106" i="164"/>
  <c r="I106" i="164"/>
  <c r="H105" i="164"/>
  <c r="F105" i="164"/>
  <c r="E105" i="164"/>
  <c r="I105" i="164"/>
  <c r="H91" i="164"/>
  <c r="I91" i="164"/>
  <c r="F91" i="164"/>
  <c r="E91" i="164"/>
  <c r="H90" i="164"/>
  <c r="E90" i="164"/>
  <c r="F90" i="164"/>
  <c r="I90" i="164"/>
  <c r="F89" i="164"/>
  <c r="I89" i="164"/>
  <c r="E89" i="164"/>
  <c r="H89" i="164"/>
  <c r="I49" i="164"/>
  <c r="F49" i="164"/>
  <c r="E49" i="164"/>
  <c r="H49" i="164"/>
  <c r="I31" i="164"/>
  <c r="F31" i="164"/>
  <c r="E31" i="164"/>
  <c r="H31" i="164"/>
  <c r="H30" i="164"/>
  <c r="I30" i="164"/>
  <c r="F30" i="164"/>
  <c r="I29" i="164"/>
  <c r="E29" i="164"/>
  <c r="F29" i="164"/>
  <c r="H29" i="164"/>
  <c r="F28" i="164"/>
  <c r="H28" i="164"/>
  <c r="I28" i="164"/>
  <c r="L125" i="89"/>
  <c r="L114" i="89"/>
  <c r="G122" i="164"/>
  <c r="J117" i="164"/>
  <c r="J113" i="164"/>
  <c r="L113" i="89"/>
  <c r="Q121" i="151"/>
  <c r="AY121" i="151" s="1"/>
  <c r="K34" i="151"/>
  <c r="K32" i="151" s="1"/>
  <c r="K29" i="151" s="1"/>
  <c r="K28" i="151" s="1"/>
  <c r="K27" i="151" s="1"/>
  <c r="Q88" i="151"/>
  <c r="Q113" i="151"/>
  <c r="AY113" i="151" s="1"/>
  <c r="Q104" i="151"/>
  <c r="AY104" i="151" s="1"/>
  <c r="E130" i="151"/>
  <c r="J124" i="164"/>
  <c r="Q118" i="151"/>
  <c r="AY118" i="151" s="1"/>
  <c r="L112" i="164"/>
  <c r="Q109" i="151"/>
  <c r="AY109" i="151" s="1"/>
  <c r="E95" i="151"/>
  <c r="G115" i="164"/>
  <c r="E106" i="151"/>
  <c r="J100" i="164"/>
  <c r="E101" i="151"/>
  <c r="Q119" i="151"/>
  <c r="AY119" i="151" s="1"/>
  <c r="L113" i="164"/>
  <c r="E110" i="151"/>
  <c r="Q101" i="151"/>
  <c r="AY101" i="151" s="1"/>
  <c r="L95" i="164"/>
  <c r="Q123" i="151"/>
  <c r="AY123" i="151" s="1"/>
  <c r="AA35" i="151"/>
  <c r="CS35" i="151" s="1"/>
  <c r="L29" i="164"/>
  <c r="Q124" i="151"/>
  <c r="AY124" i="151" s="1"/>
  <c r="E112" i="151"/>
  <c r="J106" i="164"/>
  <c r="E119" i="151"/>
  <c r="G104" i="164"/>
  <c r="Q106" i="151"/>
  <c r="AY106" i="151" s="1"/>
  <c r="G116" i="164"/>
  <c r="E109" i="151"/>
  <c r="J103" i="164"/>
  <c r="Q83" i="151"/>
  <c r="AY83" i="151" s="1"/>
  <c r="L77" i="164"/>
  <c r="L30" i="89"/>
  <c r="J112" i="164"/>
  <c r="G93" i="164"/>
  <c r="J88" i="164"/>
  <c r="G32" i="164"/>
  <c r="G29" i="164"/>
  <c r="L124" i="89"/>
  <c r="L100" i="89"/>
  <c r="L109" i="89"/>
  <c r="L101" i="89"/>
  <c r="L116" i="164"/>
  <c r="L90" i="164"/>
  <c r="L104" i="89"/>
  <c r="L107" i="89"/>
  <c r="L29" i="89"/>
  <c r="M110" i="163"/>
  <c r="M108" i="163"/>
  <c r="J90" i="164"/>
  <c r="M89" i="163"/>
  <c r="M49" i="163"/>
  <c r="J31" i="164"/>
  <c r="M31" i="163"/>
  <c r="M29" i="163"/>
  <c r="H108" i="164"/>
  <c r="E108" i="164"/>
  <c r="I108" i="164"/>
  <c r="F108" i="164"/>
  <c r="L105" i="164"/>
  <c r="F103" i="164"/>
  <c r="I103" i="164"/>
  <c r="H103" i="164"/>
  <c r="E103" i="164"/>
  <c r="O102" i="163"/>
  <c r="O101" i="163"/>
  <c r="H96" i="164"/>
  <c r="I96" i="164"/>
  <c r="F96" i="164"/>
  <c r="O95" i="163"/>
  <c r="O94" i="163"/>
  <c r="O78" i="163"/>
  <c r="I48" i="164"/>
  <c r="H48" i="164"/>
  <c r="F48" i="164"/>
  <c r="E48" i="164"/>
  <c r="L116" i="89"/>
  <c r="L98" i="89"/>
  <c r="J122" i="164"/>
  <c r="J121" i="164"/>
  <c r="G113" i="164"/>
  <c r="G112" i="164"/>
  <c r="M106" i="163"/>
  <c r="M99" i="163"/>
  <c r="J91" i="164"/>
  <c r="L105" i="89"/>
  <c r="O125" i="163"/>
  <c r="O123" i="163"/>
  <c r="F117" i="164"/>
  <c r="I117" i="164"/>
  <c r="H117" i="164"/>
  <c r="E117" i="164"/>
  <c r="H116" i="164"/>
  <c r="I116" i="164"/>
  <c r="F116" i="164"/>
  <c r="E116" i="164"/>
  <c r="O115" i="163"/>
  <c r="O114" i="163"/>
  <c r="Q82" i="151"/>
  <c r="AY82" i="151" s="1"/>
  <c r="E83" i="151"/>
  <c r="L48" i="161" l="1"/>
  <c r="P49" i="161"/>
  <c r="R107" i="161"/>
  <c r="P107" i="161"/>
  <c r="R117" i="161"/>
  <c r="P117" i="161"/>
  <c r="R101" i="161"/>
  <c r="P101" i="161"/>
  <c r="R122" i="161"/>
  <c r="P122" i="161"/>
  <c r="R99" i="161"/>
  <c r="P99" i="161"/>
  <c r="N48" i="161"/>
  <c r="N46" i="161" s="1"/>
  <c r="P82" i="161"/>
  <c r="R116" i="161"/>
  <c r="P116" i="161"/>
  <c r="R120" i="161"/>
  <c r="P120" i="161"/>
  <c r="R119" i="161"/>
  <c r="P119" i="161"/>
  <c r="R102" i="161"/>
  <c r="P102" i="161"/>
  <c r="R79" i="161"/>
  <c r="P79" i="161"/>
  <c r="R96" i="161"/>
  <c r="P96" i="161"/>
  <c r="R103" i="161"/>
  <c r="P103" i="161"/>
  <c r="R121" i="161"/>
  <c r="P121" i="161"/>
  <c r="R113" i="161"/>
  <c r="P113" i="161"/>
  <c r="R105" i="161"/>
  <c r="P105" i="161"/>
  <c r="R97" i="161"/>
  <c r="P97" i="161"/>
  <c r="R118" i="161"/>
  <c r="P118" i="161"/>
  <c r="R110" i="161"/>
  <c r="P110" i="161"/>
  <c r="R94" i="161"/>
  <c r="P94" i="161"/>
  <c r="R78" i="161"/>
  <c r="P78" i="161"/>
  <c r="R111" i="161"/>
  <c r="P111" i="161"/>
  <c r="R46" i="161"/>
  <c r="R123" i="161"/>
  <c r="P123" i="161"/>
  <c r="R115" i="161"/>
  <c r="P115" i="161"/>
  <c r="R98" i="161"/>
  <c r="P98" i="161"/>
  <c r="R112" i="161"/>
  <c r="P112" i="161"/>
  <c r="R95" i="161"/>
  <c r="P95" i="161"/>
  <c r="R109" i="161"/>
  <c r="P109" i="161"/>
  <c r="R93" i="161"/>
  <c r="P93" i="161"/>
  <c r="R114" i="161"/>
  <c r="P114" i="161"/>
  <c r="R106" i="161"/>
  <c r="P106" i="161"/>
  <c r="R30" i="161"/>
  <c r="P30" i="161"/>
  <c r="R100" i="161"/>
  <c r="P100" i="161"/>
  <c r="I47" i="164"/>
  <c r="I45" i="164" s="1"/>
  <c r="H75" i="164"/>
  <c r="H73" i="164" s="1"/>
  <c r="R29" i="161"/>
  <c r="P29" i="161"/>
  <c r="R108" i="161"/>
  <c r="P108" i="161"/>
  <c r="R92" i="161"/>
  <c r="P92" i="161"/>
  <c r="R124" i="161"/>
  <c r="P124" i="161"/>
  <c r="R104" i="161"/>
  <c r="P104" i="161"/>
  <c r="P83" i="161"/>
  <c r="CS34" i="151"/>
  <c r="Q87" i="151"/>
  <c r="Q85" i="151" s="1"/>
  <c r="AY88" i="151"/>
  <c r="AY87" i="151" s="1"/>
  <c r="F48" i="163"/>
  <c r="F46" i="163" s="1"/>
  <c r="F87" i="161"/>
  <c r="Q81" i="151"/>
  <c r="Q79" i="151" s="1"/>
  <c r="G76" i="163"/>
  <c r="G74" i="163" s="1"/>
  <c r="H47" i="164"/>
  <c r="H45" i="164" s="1"/>
  <c r="M48" i="163"/>
  <c r="M46" i="163" s="1"/>
  <c r="G48" i="163"/>
  <c r="G46" i="163" s="1"/>
  <c r="F87" i="163"/>
  <c r="H76" i="163"/>
  <c r="H74" i="163" s="1"/>
  <c r="F76" i="163"/>
  <c r="F74" i="163" s="1"/>
  <c r="H87" i="163"/>
  <c r="H48" i="163"/>
  <c r="H46" i="163" s="1"/>
  <c r="AS106" i="151"/>
  <c r="CS106" i="151" s="1"/>
  <c r="AS95" i="151"/>
  <c r="CS95" i="151" s="1"/>
  <c r="L104" i="164"/>
  <c r="Q104" i="164"/>
  <c r="AS108" i="151"/>
  <c r="CS108" i="151" s="1"/>
  <c r="AS82" i="151"/>
  <c r="CS82" i="151" s="1"/>
  <c r="E81" i="151"/>
  <c r="E79" i="151" s="1"/>
  <c r="E96" i="163"/>
  <c r="E50" i="163"/>
  <c r="E95" i="163"/>
  <c r="E99" i="163"/>
  <c r="E98" i="163"/>
  <c r="E115" i="163"/>
  <c r="E83" i="163"/>
  <c r="U83" i="163" s="1"/>
  <c r="E32" i="163"/>
  <c r="M83" i="163"/>
  <c r="M82" i="163" s="1"/>
  <c r="M80" i="163" s="1"/>
  <c r="Q85" i="163"/>
  <c r="Q84" i="163" s="1"/>
  <c r="AS112" i="151"/>
  <c r="CS112" i="151" s="1"/>
  <c r="L117" i="164"/>
  <c r="Q117" i="164"/>
  <c r="L115" i="164"/>
  <c r="Q115" i="164"/>
  <c r="O85" i="163"/>
  <c r="O84" i="163" s="1"/>
  <c r="AA32" i="151"/>
  <c r="AS84" i="151"/>
  <c r="CS84" i="151" s="1"/>
  <c r="AS129" i="151"/>
  <c r="CS129" i="151" s="1"/>
  <c r="M87" i="163"/>
  <c r="AS94" i="151"/>
  <c r="CS94" i="151" s="1"/>
  <c r="Q92" i="151"/>
  <c r="E125" i="163"/>
  <c r="E33" i="163"/>
  <c r="G87" i="163"/>
  <c r="E113" i="163"/>
  <c r="E114" i="163"/>
  <c r="E78" i="163"/>
  <c r="E112" i="163"/>
  <c r="E118" i="163"/>
  <c r="J49" i="163"/>
  <c r="J48" i="163" s="1"/>
  <c r="J46" i="163" s="1"/>
  <c r="E122" i="163"/>
  <c r="G83" i="163"/>
  <c r="G82" i="163" s="1"/>
  <c r="G80" i="163" s="1"/>
  <c r="E47" i="164"/>
  <c r="E45" i="164" s="1"/>
  <c r="AS109" i="151"/>
  <c r="CS109" i="151" s="1"/>
  <c r="AS101" i="151"/>
  <c r="CS101" i="151" s="1"/>
  <c r="AS130" i="151"/>
  <c r="CS130" i="151" s="1"/>
  <c r="L102" i="164"/>
  <c r="Q102" i="164"/>
  <c r="L96" i="164"/>
  <c r="Q96" i="164"/>
  <c r="L108" i="164"/>
  <c r="Q108" i="164"/>
  <c r="AS115" i="151"/>
  <c r="CS115" i="151" s="1"/>
  <c r="AS88" i="151"/>
  <c r="E87" i="151"/>
  <c r="E85" i="151" s="1"/>
  <c r="AS114" i="151"/>
  <c r="CS114" i="151" s="1"/>
  <c r="L121" i="164"/>
  <c r="Q121" i="164"/>
  <c r="L47" i="164"/>
  <c r="L45" i="164" s="1"/>
  <c r="AS103" i="151"/>
  <c r="CS103" i="151" s="1"/>
  <c r="AS125" i="151"/>
  <c r="CS125" i="151" s="1"/>
  <c r="F75" i="164"/>
  <c r="F73" i="164" s="1"/>
  <c r="AS96" i="151"/>
  <c r="CS96" i="151" s="1"/>
  <c r="O87" i="163"/>
  <c r="O83" i="163"/>
  <c r="O82" i="163" s="1"/>
  <c r="O80" i="163" s="1"/>
  <c r="O76" i="163"/>
  <c r="O74" i="163" s="1"/>
  <c r="E120" i="163"/>
  <c r="I87" i="163"/>
  <c r="E105" i="163"/>
  <c r="E110" i="163"/>
  <c r="E90" i="163"/>
  <c r="E30" i="163"/>
  <c r="E104" i="163"/>
  <c r="U77" i="163"/>
  <c r="G85" i="163"/>
  <c r="G84" i="163" s="1"/>
  <c r="E100" i="163"/>
  <c r="E116" i="163"/>
  <c r="I83" i="163"/>
  <c r="I82" i="163" s="1"/>
  <c r="I80" i="163" s="1"/>
  <c r="E93" i="163"/>
  <c r="E111" i="163"/>
  <c r="E89" i="163"/>
  <c r="E117" i="163"/>
  <c r="E123" i="163"/>
  <c r="R83" i="161"/>
  <c r="R77" i="161"/>
  <c r="L76" i="161"/>
  <c r="P76" i="161" s="1"/>
  <c r="AS111" i="151"/>
  <c r="CS111" i="151" s="1"/>
  <c r="L106" i="164"/>
  <c r="Q106" i="164"/>
  <c r="AS105" i="151"/>
  <c r="CS105" i="151" s="1"/>
  <c r="AS107" i="151"/>
  <c r="CS107" i="151" s="1"/>
  <c r="AS122" i="151"/>
  <c r="CS122" i="151" s="1"/>
  <c r="L49" i="163"/>
  <c r="L48" i="163" s="1"/>
  <c r="L46" i="163" s="1"/>
  <c r="AS98" i="151"/>
  <c r="CS98" i="151" s="1"/>
  <c r="F83" i="163"/>
  <c r="F82" i="163" s="1"/>
  <c r="F80" i="163" s="1"/>
  <c r="E88" i="163"/>
  <c r="T88" i="163" s="1"/>
  <c r="E109" i="163"/>
  <c r="E119" i="163"/>
  <c r="I85" i="163"/>
  <c r="I84" i="163" s="1"/>
  <c r="E79" i="163"/>
  <c r="E91" i="163"/>
  <c r="E121" i="163"/>
  <c r="AS83" i="151"/>
  <c r="CS83" i="151" s="1"/>
  <c r="L85" i="163"/>
  <c r="L84" i="163" s="1"/>
  <c r="AS119" i="151"/>
  <c r="CS119" i="151" s="1"/>
  <c r="AS110" i="151"/>
  <c r="CS110" i="151" s="1"/>
  <c r="L103" i="164"/>
  <c r="Q103" i="164"/>
  <c r="L107" i="164"/>
  <c r="Q107" i="164"/>
  <c r="AS100" i="151"/>
  <c r="CS100" i="151" s="1"/>
  <c r="M76" i="163"/>
  <c r="M74" i="163" s="1"/>
  <c r="AS124" i="151"/>
  <c r="CS124" i="151" s="1"/>
  <c r="O48" i="163"/>
  <c r="O46" i="163" s="1"/>
  <c r="M85" i="163"/>
  <c r="M84" i="163" s="1"/>
  <c r="AS121" i="151"/>
  <c r="CS121" i="151" s="1"/>
  <c r="AS97" i="151"/>
  <c r="CS97" i="151" s="1"/>
  <c r="AS128" i="151"/>
  <c r="CS128" i="151" s="1"/>
  <c r="AS123" i="151"/>
  <c r="CS123" i="151" s="1"/>
  <c r="AS118" i="151"/>
  <c r="CS118" i="151" s="1"/>
  <c r="AS127" i="151"/>
  <c r="CS127" i="151" s="1"/>
  <c r="AS104" i="151"/>
  <c r="CS104" i="151" s="1"/>
  <c r="H83" i="163"/>
  <c r="H82" i="163" s="1"/>
  <c r="H80" i="163" s="1"/>
  <c r="E124" i="163"/>
  <c r="E97" i="163"/>
  <c r="I48" i="163"/>
  <c r="I46" i="163" s="1"/>
  <c r="E103" i="163"/>
  <c r="F47" i="164"/>
  <c r="F45" i="164" s="1"/>
  <c r="Q49" i="163"/>
  <c r="Q48" i="163" s="1"/>
  <c r="Q46" i="163" s="1"/>
  <c r="L98" i="164"/>
  <c r="Q98" i="164"/>
  <c r="G75" i="164"/>
  <c r="G73" i="164" s="1"/>
  <c r="L92" i="164"/>
  <c r="Q92" i="164"/>
  <c r="AS113" i="151"/>
  <c r="CS113" i="151" s="1"/>
  <c r="AS117" i="151"/>
  <c r="CS117" i="151" s="1"/>
  <c r="AS120" i="151"/>
  <c r="CS120" i="151" s="1"/>
  <c r="AS126" i="151"/>
  <c r="CS126" i="151" s="1"/>
  <c r="AS116" i="151"/>
  <c r="CS116" i="151" s="1"/>
  <c r="AS102" i="151"/>
  <c r="CS102" i="151" s="1"/>
  <c r="I75" i="164"/>
  <c r="I73" i="164" s="1"/>
  <c r="AS99" i="151"/>
  <c r="CS99" i="151" s="1"/>
  <c r="AS93" i="151"/>
  <c r="CS93" i="151" s="1"/>
  <c r="E92" i="151"/>
  <c r="I90" i="89"/>
  <c r="H90" i="89"/>
  <c r="J83" i="163"/>
  <c r="J82" i="163" s="1"/>
  <c r="J80" i="163" s="1"/>
  <c r="E108" i="163"/>
  <c r="E29" i="163"/>
  <c r="E31" i="163"/>
  <c r="E101" i="163"/>
  <c r="E107" i="163"/>
  <c r="E106" i="163"/>
  <c r="E102" i="163"/>
  <c r="I76" i="163"/>
  <c r="I74" i="163" s="1"/>
  <c r="U85" i="163"/>
  <c r="E84" i="163"/>
  <c r="E94" i="163"/>
  <c r="E92" i="163"/>
  <c r="J80" i="161"/>
  <c r="R82" i="161"/>
  <c r="L82" i="163"/>
  <c r="L80" i="163" s="1"/>
  <c r="N76" i="161"/>
  <c r="N74" i="161" s="1"/>
  <c r="M30" i="89"/>
  <c r="M114" i="89"/>
  <c r="H118" i="164"/>
  <c r="I118" i="164"/>
  <c r="F118" i="164"/>
  <c r="E118" i="164"/>
  <c r="M85" i="89"/>
  <c r="M84" i="89" s="1"/>
  <c r="M31" i="89"/>
  <c r="M78" i="89"/>
  <c r="M50" i="89"/>
  <c r="L49" i="89"/>
  <c r="L48" i="89" s="1"/>
  <c r="L46" i="89" s="1"/>
  <c r="E76" i="164"/>
  <c r="M116" i="89"/>
  <c r="E78" i="164"/>
  <c r="M106" i="89"/>
  <c r="M120" i="89"/>
  <c r="M112" i="89"/>
  <c r="M110" i="89"/>
  <c r="M94" i="89"/>
  <c r="M104" i="89"/>
  <c r="M109" i="89"/>
  <c r="M117" i="89"/>
  <c r="M33" i="89"/>
  <c r="M111" i="89"/>
  <c r="M95" i="89"/>
  <c r="M89" i="89"/>
  <c r="I95" i="164"/>
  <c r="F95" i="164"/>
  <c r="H95" i="164"/>
  <c r="M118" i="89"/>
  <c r="M108" i="89"/>
  <c r="M97" i="89"/>
  <c r="M115" i="89"/>
  <c r="M93" i="89"/>
  <c r="M101" i="89"/>
  <c r="H115" i="164"/>
  <c r="F115" i="164"/>
  <c r="I115" i="164"/>
  <c r="E115" i="164"/>
  <c r="M99" i="89"/>
  <c r="M102" i="89"/>
  <c r="M79" i="89"/>
  <c r="M123" i="89"/>
  <c r="M32" i="89"/>
  <c r="M122" i="89"/>
  <c r="M105" i="89"/>
  <c r="M113" i="89"/>
  <c r="M103" i="89"/>
  <c r="M96" i="89"/>
  <c r="M98" i="89"/>
  <c r="M29" i="89"/>
  <c r="M107" i="89"/>
  <c r="M100" i="89"/>
  <c r="M124" i="89"/>
  <c r="M125" i="89"/>
  <c r="L88" i="89"/>
  <c r="L87" i="89" s="1"/>
  <c r="M91" i="89"/>
  <c r="M119" i="89"/>
  <c r="M90" i="89"/>
  <c r="M121" i="89"/>
  <c r="M92" i="89"/>
  <c r="T85" i="163" l="1"/>
  <c r="U94" i="163"/>
  <c r="T94" i="163"/>
  <c r="U102" i="163"/>
  <c r="T102" i="163"/>
  <c r="U31" i="163"/>
  <c r="T31" i="163"/>
  <c r="U121" i="163"/>
  <c r="T121" i="163"/>
  <c r="U119" i="163"/>
  <c r="T119" i="163"/>
  <c r="U117" i="163"/>
  <c r="T117" i="163"/>
  <c r="U110" i="163"/>
  <c r="T110" i="163"/>
  <c r="U112" i="163"/>
  <c r="T112" i="163"/>
  <c r="U98" i="163"/>
  <c r="T98" i="163"/>
  <c r="U96" i="163"/>
  <c r="T96" i="163"/>
  <c r="L46" i="161"/>
  <c r="P46" i="161" s="1"/>
  <c r="P48" i="161"/>
  <c r="U84" i="163"/>
  <c r="T84" i="163"/>
  <c r="U106" i="163"/>
  <c r="T106" i="163"/>
  <c r="U29" i="163"/>
  <c r="T29" i="163"/>
  <c r="U97" i="163"/>
  <c r="T97" i="163"/>
  <c r="U91" i="163"/>
  <c r="T91" i="163"/>
  <c r="U109" i="163"/>
  <c r="T109" i="163"/>
  <c r="U89" i="163"/>
  <c r="T89" i="163"/>
  <c r="U116" i="163"/>
  <c r="T116" i="163"/>
  <c r="U104" i="163"/>
  <c r="T104" i="163"/>
  <c r="U105" i="163"/>
  <c r="T105" i="163"/>
  <c r="U122" i="163"/>
  <c r="T122" i="163"/>
  <c r="U78" i="163"/>
  <c r="T78" i="163"/>
  <c r="U33" i="163"/>
  <c r="T33" i="163"/>
  <c r="U32" i="163"/>
  <c r="T32" i="163"/>
  <c r="U99" i="163"/>
  <c r="T99" i="163"/>
  <c r="R80" i="161"/>
  <c r="P80" i="161"/>
  <c r="U107" i="163"/>
  <c r="T107" i="163"/>
  <c r="U108" i="163"/>
  <c r="T108" i="163"/>
  <c r="U124" i="163"/>
  <c r="T124" i="163"/>
  <c r="U79" i="163"/>
  <c r="T79" i="163"/>
  <c r="U111" i="163"/>
  <c r="T111" i="163"/>
  <c r="U100" i="163"/>
  <c r="T100" i="163"/>
  <c r="U30" i="163"/>
  <c r="T30" i="163"/>
  <c r="U114" i="163"/>
  <c r="T114" i="163"/>
  <c r="U125" i="163"/>
  <c r="T125" i="163"/>
  <c r="E82" i="163"/>
  <c r="T82" i="163" s="1"/>
  <c r="T83" i="163"/>
  <c r="U95" i="163"/>
  <c r="T95" i="163"/>
  <c r="T49" i="163"/>
  <c r="U92" i="163"/>
  <c r="T92" i="163"/>
  <c r="U101" i="163"/>
  <c r="T101" i="163"/>
  <c r="U103" i="163"/>
  <c r="T103" i="163"/>
  <c r="U123" i="163"/>
  <c r="T123" i="163"/>
  <c r="U93" i="163"/>
  <c r="T93" i="163"/>
  <c r="U90" i="163"/>
  <c r="T90" i="163"/>
  <c r="U120" i="163"/>
  <c r="T120" i="163"/>
  <c r="U118" i="163"/>
  <c r="T118" i="163"/>
  <c r="U113" i="163"/>
  <c r="T113" i="163"/>
  <c r="U115" i="163"/>
  <c r="T115" i="163"/>
  <c r="U50" i="163"/>
  <c r="T50" i="163"/>
  <c r="AS87" i="151"/>
  <c r="AS85" i="151" s="1"/>
  <c r="CS88" i="151"/>
  <c r="AA29" i="151"/>
  <c r="AA28" i="151" s="1"/>
  <c r="AA27" i="151" s="1"/>
  <c r="CS32" i="151"/>
  <c r="AY85" i="151"/>
  <c r="AS92" i="151"/>
  <c r="E48" i="163"/>
  <c r="T48" i="163" s="1"/>
  <c r="E75" i="164"/>
  <c r="E73" i="164" s="1"/>
  <c r="J48" i="164"/>
  <c r="J47" i="164" s="1"/>
  <c r="J45" i="164" s="1"/>
  <c r="E82" i="164"/>
  <c r="E81" i="164" s="1"/>
  <c r="E79" i="164" s="1"/>
  <c r="I82" i="164"/>
  <c r="I81" i="164" s="1"/>
  <c r="I79" i="164" s="1"/>
  <c r="L74" i="161"/>
  <c r="R76" i="161"/>
  <c r="G82" i="164"/>
  <c r="G81" i="164" s="1"/>
  <c r="G79" i="164" s="1"/>
  <c r="L76" i="164"/>
  <c r="L75" i="164" s="1"/>
  <c r="L73" i="164" s="1"/>
  <c r="F82" i="164"/>
  <c r="F81" i="164" s="1"/>
  <c r="F79" i="164" s="1"/>
  <c r="J82" i="164"/>
  <c r="J81" i="164" s="1"/>
  <c r="J79" i="164" s="1"/>
  <c r="U49" i="163"/>
  <c r="AY81" i="151"/>
  <c r="G48" i="164"/>
  <c r="G47" i="164" s="1"/>
  <c r="G45" i="164" s="1"/>
  <c r="H82" i="164"/>
  <c r="H81" i="164" s="1"/>
  <c r="H79" i="164" s="1"/>
  <c r="U89" i="89"/>
  <c r="J89" i="89"/>
  <c r="J87" i="89" s="1"/>
  <c r="U48" i="163"/>
  <c r="L82" i="164"/>
  <c r="L81" i="164" s="1"/>
  <c r="L79" i="164" s="1"/>
  <c r="J77" i="164"/>
  <c r="J75" i="164" s="1"/>
  <c r="J73" i="164" s="1"/>
  <c r="AY92" i="151"/>
  <c r="U88" i="163"/>
  <c r="E87" i="163"/>
  <c r="E76" i="163"/>
  <c r="T76" i="163" s="1"/>
  <c r="AS81" i="151"/>
  <c r="AS79" i="151" s="1"/>
  <c r="I89" i="89"/>
  <c r="I87" i="89" s="1"/>
  <c r="O26" i="89"/>
  <c r="N95" i="89"/>
  <c r="N117" i="89"/>
  <c r="N106" i="89"/>
  <c r="N90" i="89"/>
  <c r="N119" i="89"/>
  <c r="O99" i="89"/>
  <c r="N99" i="89"/>
  <c r="N121" i="89"/>
  <c r="N125" i="89"/>
  <c r="N100" i="89"/>
  <c r="N113" i="89"/>
  <c r="N105" i="89"/>
  <c r="N122" i="89"/>
  <c r="N101" i="89"/>
  <c r="N93" i="89"/>
  <c r="N115" i="89"/>
  <c r="N89" i="89"/>
  <c r="N110" i="89"/>
  <c r="N112" i="89"/>
  <c r="M49" i="89"/>
  <c r="M48" i="89" s="1"/>
  <c r="M46" i="89" s="1"/>
  <c r="N50" i="89"/>
  <c r="O85" i="89"/>
  <c r="O84" i="89" s="1"/>
  <c r="N85" i="89"/>
  <c r="N84" i="89" s="1"/>
  <c r="N114" i="89"/>
  <c r="M88" i="89"/>
  <c r="M87" i="89" s="1"/>
  <c r="N124" i="89"/>
  <c r="N98" i="89"/>
  <c r="N118" i="89"/>
  <c r="L77" i="89"/>
  <c r="L76" i="89" s="1"/>
  <c r="L74" i="89" s="1"/>
  <c r="N109" i="89"/>
  <c r="N120" i="89"/>
  <c r="N31" i="89"/>
  <c r="N30" i="89"/>
  <c r="N91" i="89"/>
  <c r="N29" i="89"/>
  <c r="N96" i="89"/>
  <c r="N32" i="89"/>
  <c r="N102" i="89"/>
  <c r="N33" i="89"/>
  <c r="O92" i="89"/>
  <c r="N92" i="89"/>
  <c r="N107" i="89"/>
  <c r="N103" i="89"/>
  <c r="N123" i="89"/>
  <c r="N79" i="89"/>
  <c r="N97" i="89"/>
  <c r="N108" i="89"/>
  <c r="N111" i="89"/>
  <c r="N104" i="89"/>
  <c r="N94" i="89"/>
  <c r="N116" i="89"/>
  <c r="N78" i="89"/>
  <c r="H28" i="161"/>
  <c r="H27" i="161" s="1"/>
  <c r="H24" i="161" s="1"/>
  <c r="H23" i="161" s="1"/>
  <c r="E46" i="163" l="1"/>
  <c r="T46" i="163" s="1"/>
  <c r="U87" i="163"/>
  <c r="T87" i="163"/>
  <c r="E80" i="163"/>
  <c r="U46" i="163"/>
  <c r="U82" i="163"/>
  <c r="R74" i="161"/>
  <c r="P74" i="161"/>
  <c r="CS87" i="151"/>
  <c r="CS85" i="151"/>
  <c r="AY79" i="151"/>
  <c r="CS79" i="151" s="1"/>
  <c r="CS81" i="151"/>
  <c r="CS92" i="151"/>
  <c r="D28" i="161"/>
  <c r="D27" i="161" s="1"/>
  <c r="D24" i="161" s="1"/>
  <c r="D23" i="161" s="1"/>
  <c r="D22" i="161" s="1"/>
  <c r="F28" i="161"/>
  <c r="F27" i="161" s="1"/>
  <c r="F24" i="161" s="1"/>
  <c r="F23" i="161" s="1"/>
  <c r="F22" i="161" s="1"/>
  <c r="U76" i="163"/>
  <c r="E74" i="163"/>
  <c r="K26" i="89"/>
  <c r="N88" i="89"/>
  <c r="N87" i="89" s="1"/>
  <c r="M77" i="89"/>
  <c r="M76" i="89" s="1"/>
  <c r="M74" i="89" s="1"/>
  <c r="O89" i="89"/>
  <c r="K99" i="89"/>
  <c r="K85" i="89"/>
  <c r="N49" i="89"/>
  <c r="N48" i="89" s="1"/>
  <c r="N46" i="89" s="1"/>
  <c r="K92" i="89"/>
  <c r="U74" i="163" l="1"/>
  <c r="T74" i="163"/>
  <c r="U80" i="163"/>
  <c r="T80" i="163"/>
  <c r="W26" i="89"/>
  <c r="V26" i="89"/>
  <c r="V99" i="89"/>
  <c r="W99" i="89"/>
  <c r="V92" i="89"/>
  <c r="W92" i="89"/>
  <c r="V85" i="89"/>
  <c r="K84" i="89"/>
  <c r="W85" i="89"/>
  <c r="K89" i="89"/>
  <c r="O91" i="89"/>
  <c r="O119" i="89"/>
  <c r="O90" i="89"/>
  <c r="O50" i="89"/>
  <c r="O118" i="89"/>
  <c r="O113" i="89"/>
  <c r="O123" i="89"/>
  <c r="O104" i="89"/>
  <c r="O109" i="89"/>
  <c r="O97" i="89"/>
  <c r="O94" i="89"/>
  <c r="O115" i="89"/>
  <c r="O108" i="89"/>
  <c r="O103" i="89"/>
  <c r="O33" i="89"/>
  <c r="O105" i="89"/>
  <c r="O98" i="89"/>
  <c r="O93" i="89"/>
  <c r="O96" i="89"/>
  <c r="O100" i="89"/>
  <c r="O107" i="89"/>
  <c r="O95" i="89"/>
  <c r="O125" i="89"/>
  <c r="O122" i="89"/>
  <c r="O124" i="89"/>
  <c r="O32" i="89"/>
  <c r="O79" i="89"/>
  <c r="O78" i="89"/>
  <c r="O116" i="89"/>
  <c r="N77" i="89"/>
  <c r="N76" i="89" s="1"/>
  <c r="N74" i="89" s="1"/>
  <c r="O106" i="89"/>
  <c r="O110" i="89"/>
  <c r="O31" i="89"/>
  <c r="O29" i="89"/>
  <c r="O120" i="89"/>
  <c r="O102" i="89"/>
  <c r="O112" i="89"/>
  <c r="O114" i="89"/>
  <c r="O30" i="89"/>
  <c r="O111" i="89"/>
  <c r="O117" i="89"/>
  <c r="O121" i="89"/>
  <c r="O101" i="89"/>
  <c r="W89" i="89" l="1"/>
  <c r="V89" i="89"/>
  <c r="V84" i="89"/>
  <c r="W84" i="89"/>
  <c r="K110" i="89"/>
  <c r="K125" i="89"/>
  <c r="K96" i="89"/>
  <c r="K94" i="89"/>
  <c r="K101" i="89"/>
  <c r="K30" i="89"/>
  <c r="K120" i="89"/>
  <c r="K106" i="89"/>
  <c r="K78" i="89"/>
  <c r="K95" i="89"/>
  <c r="K93" i="89"/>
  <c r="K103" i="89"/>
  <c r="K97" i="89"/>
  <c r="K113" i="89"/>
  <c r="K119" i="89"/>
  <c r="K102" i="89"/>
  <c r="K116" i="89"/>
  <c r="K124" i="89"/>
  <c r="K33" i="89"/>
  <c r="K123" i="89"/>
  <c r="K114" i="89"/>
  <c r="K29" i="89"/>
  <c r="K79" i="89"/>
  <c r="K107" i="89"/>
  <c r="K98" i="89"/>
  <c r="K108" i="89"/>
  <c r="K109" i="89"/>
  <c r="K118" i="89"/>
  <c r="K91" i="89"/>
  <c r="K111" i="89"/>
  <c r="K90" i="89"/>
  <c r="K121" i="89"/>
  <c r="K117" i="89"/>
  <c r="K112" i="89"/>
  <c r="K31" i="89"/>
  <c r="K32" i="89"/>
  <c r="K122" i="89"/>
  <c r="K100" i="89"/>
  <c r="K105" i="89"/>
  <c r="K115" i="89"/>
  <c r="K104" i="89"/>
  <c r="K50" i="89"/>
  <c r="W115" i="89" l="1"/>
  <c r="V115" i="89"/>
  <c r="V121" i="89"/>
  <c r="W121" i="89"/>
  <c r="W107" i="89"/>
  <c r="V107" i="89"/>
  <c r="W102" i="89"/>
  <c r="V102" i="89"/>
  <c r="W106" i="89"/>
  <c r="V106" i="89"/>
  <c r="V31" i="89"/>
  <c r="W31" i="89"/>
  <c r="W109" i="89"/>
  <c r="V109" i="89"/>
  <c r="W33" i="89"/>
  <c r="V33" i="89"/>
  <c r="W93" i="89"/>
  <c r="V93" i="89"/>
  <c r="V96" i="89"/>
  <c r="W96" i="89"/>
  <c r="V50" i="89"/>
  <c r="W50" i="89"/>
  <c r="V100" i="89"/>
  <c r="W100" i="89"/>
  <c r="V112" i="89"/>
  <c r="W112" i="89"/>
  <c r="W111" i="89"/>
  <c r="V111" i="89"/>
  <c r="V108" i="89"/>
  <c r="W108" i="89"/>
  <c r="V29" i="89"/>
  <c r="W29" i="89"/>
  <c r="V124" i="89"/>
  <c r="W124" i="89"/>
  <c r="W113" i="89"/>
  <c r="V113" i="89"/>
  <c r="W95" i="89"/>
  <c r="V95" i="89"/>
  <c r="W30" i="89"/>
  <c r="V30" i="89"/>
  <c r="W125" i="89"/>
  <c r="V125" i="89"/>
  <c r="W32" i="89"/>
  <c r="V32" i="89"/>
  <c r="W118" i="89"/>
  <c r="V118" i="89"/>
  <c r="W123" i="89"/>
  <c r="V123" i="89"/>
  <c r="W103" i="89"/>
  <c r="V103" i="89"/>
  <c r="W94" i="89"/>
  <c r="V94" i="89"/>
  <c r="W105" i="89"/>
  <c r="V105" i="89"/>
  <c r="W90" i="89"/>
  <c r="V90" i="89"/>
  <c r="V79" i="89"/>
  <c r="W79" i="89"/>
  <c r="W119" i="89"/>
  <c r="V119" i="89"/>
  <c r="V120" i="89"/>
  <c r="W120" i="89"/>
  <c r="W104" i="89"/>
  <c r="V104" i="89"/>
  <c r="W122" i="89"/>
  <c r="V122" i="89"/>
  <c r="W117" i="89"/>
  <c r="V117" i="89"/>
  <c r="W91" i="89"/>
  <c r="V91" i="89"/>
  <c r="W98" i="89"/>
  <c r="V98" i="89"/>
  <c r="W114" i="89"/>
  <c r="V114" i="89"/>
  <c r="V116" i="89"/>
  <c r="W116" i="89"/>
  <c r="W97" i="89"/>
  <c r="V97" i="89"/>
  <c r="V78" i="89"/>
  <c r="W78" i="89"/>
  <c r="V101" i="89"/>
  <c r="W101" i="89"/>
  <c r="V110" i="89"/>
  <c r="W110" i="89"/>
  <c r="O88" i="89"/>
  <c r="O87" i="89" s="1"/>
  <c r="O49" i="89"/>
  <c r="O48" i="89" s="1"/>
  <c r="O46" i="89" s="1"/>
  <c r="O77" i="89" l="1"/>
  <c r="O76" i="89" s="1"/>
  <c r="O74" i="89" s="1"/>
  <c r="K88" i="89"/>
  <c r="K49" i="89"/>
  <c r="A85" i="163"/>
  <c r="B85" i="163"/>
  <c r="C85" i="163"/>
  <c r="A84" i="164"/>
  <c r="B84" i="164"/>
  <c r="C84" i="164"/>
  <c r="U84" i="162" l="1"/>
  <c r="V88" i="89"/>
  <c r="W88" i="89"/>
  <c r="K87" i="89"/>
  <c r="W49" i="89"/>
  <c r="V49" i="89"/>
  <c r="K48" i="89"/>
  <c r="K77" i="89"/>
  <c r="A86" i="79"/>
  <c r="B86" i="79"/>
  <c r="C86" i="79"/>
  <c r="A83" i="79"/>
  <c r="B83" i="79"/>
  <c r="C83" i="79"/>
  <c r="A88" i="163"/>
  <c r="B88" i="163"/>
  <c r="C88" i="163"/>
  <c r="A85" i="161"/>
  <c r="B85" i="161"/>
  <c r="C85" i="161"/>
  <c r="A84" i="162"/>
  <c r="B84" i="162"/>
  <c r="C84" i="162"/>
  <c r="H84" i="162" l="1"/>
  <c r="H83" i="162" s="1"/>
  <c r="R84" i="162"/>
  <c r="R83" i="162" s="1"/>
  <c r="V77" i="89"/>
  <c r="K76" i="89"/>
  <c r="W77" i="89"/>
  <c r="F84" i="162"/>
  <c r="F83" i="162" s="1"/>
  <c r="L84" i="162"/>
  <c r="L83" i="162" s="1"/>
  <c r="E84" i="162"/>
  <c r="E83" i="162" s="1"/>
  <c r="K46" i="89"/>
  <c r="V48" i="89"/>
  <c r="W48" i="89"/>
  <c r="N84" i="162"/>
  <c r="N83" i="162" s="1"/>
  <c r="I84" i="162"/>
  <c r="I83" i="162" s="1"/>
  <c r="J84" i="162"/>
  <c r="J83" i="162" s="1"/>
  <c r="K84" i="162"/>
  <c r="K83" i="162" s="1"/>
  <c r="I82" i="79"/>
  <c r="W76" i="89" l="1"/>
  <c r="K74" i="89"/>
  <c r="V76" i="89"/>
  <c r="G84" i="162"/>
  <c r="G83" i="162" s="1"/>
  <c r="W46" i="89"/>
  <c r="V46" i="89"/>
  <c r="F84" i="164" l="1"/>
  <c r="F83" i="164" s="1"/>
  <c r="W74" i="89"/>
  <c r="V74" i="89"/>
  <c r="I84" i="164"/>
  <c r="I83" i="164" s="1"/>
  <c r="E84" i="164"/>
  <c r="E83" i="164" s="1"/>
  <c r="G82" i="79"/>
  <c r="J82" i="79"/>
  <c r="H84" i="164"/>
  <c r="H83" i="164" s="1"/>
  <c r="F82" i="79"/>
  <c r="G84" i="164"/>
  <c r="G83" i="164" s="1"/>
  <c r="L84" i="164" l="1"/>
  <c r="L83" i="164" s="1"/>
  <c r="J84" i="164"/>
  <c r="J83" i="164" s="1"/>
  <c r="A85" i="89"/>
  <c r="B85" i="89"/>
  <c r="C85" i="89"/>
  <c r="H90" i="161" l="1"/>
  <c r="L85" i="161"/>
  <c r="P85" i="161" s="1"/>
  <c r="H89" i="161"/>
  <c r="L84" i="161" l="1"/>
  <c r="R85" i="161"/>
  <c r="H87" i="161"/>
  <c r="H22" i="161" s="1"/>
  <c r="R84" i="161" l="1"/>
  <c r="P84" i="161"/>
  <c r="N85" i="161"/>
  <c r="N84" i="161" s="1"/>
  <c r="L89" i="161"/>
  <c r="L90" i="161"/>
  <c r="N89" i="161"/>
  <c r="N90" i="161"/>
  <c r="N87" i="161" l="1"/>
  <c r="L87" i="161"/>
  <c r="R87" i="161" l="1"/>
  <c r="P87" i="161"/>
  <c r="S91" i="89"/>
  <c r="S87" i="89" s="1"/>
  <c r="I55" i="162"/>
  <c r="K54" i="162"/>
  <c r="H55" i="162"/>
  <c r="E55" i="162"/>
  <c r="J54" i="162"/>
  <c r="F54" i="162"/>
  <c r="I54" i="162"/>
  <c r="E54" i="162"/>
  <c r="J55" i="162"/>
  <c r="F55" i="162"/>
  <c r="H54" i="162"/>
  <c r="H53" i="162" s="1"/>
  <c r="H51" i="162" s="1"/>
  <c r="K55" i="162"/>
  <c r="F53" i="162" l="1"/>
  <c r="F51" i="162" s="1"/>
  <c r="E53" i="162"/>
  <c r="E51" i="162" s="1"/>
  <c r="K53" i="162"/>
  <c r="K51" i="162" s="1"/>
  <c r="J53" i="162"/>
  <c r="J51" i="162" s="1"/>
  <c r="K27" i="162"/>
  <c r="K26" i="162" s="1"/>
  <c r="K23" i="162" s="1"/>
  <c r="K22" i="162" s="1"/>
  <c r="H65" i="162"/>
  <c r="H64" i="162" s="1"/>
  <c r="H63" i="162" s="1"/>
  <c r="H50" i="162" s="1"/>
  <c r="J27" i="162"/>
  <c r="J26" i="162" s="1"/>
  <c r="J23" i="162" s="1"/>
  <c r="J22" i="162" s="1"/>
  <c r="E27" i="162"/>
  <c r="E26" i="162" s="1"/>
  <c r="E23" i="162" s="1"/>
  <c r="E22" i="162" s="1"/>
  <c r="I87" i="162"/>
  <c r="I86" i="162" s="1"/>
  <c r="I65" i="162"/>
  <c r="I64" i="162" s="1"/>
  <c r="I63" i="162" s="1"/>
  <c r="F27" i="162"/>
  <c r="F26" i="162" s="1"/>
  <c r="F23" i="162" s="1"/>
  <c r="F22" i="162" s="1"/>
  <c r="F87" i="162"/>
  <c r="F86" i="162" s="1"/>
  <c r="I53" i="162"/>
  <c r="I51" i="162" s="1"/>
  <c r="J87" i="162"/>
  <c r="J86" i="162" s="1"/>
  <c r="K65" i="162"/>
  <c r="K64" i="162" s="1"/>
  <c r="K63" i="162" s="1"/>
  <c r="K50" i="162" s="1"/>
  <c r="J65" i="162"/>
  <c r="J64" i="162" s="1"/>
  <c r="J63" i="162" s="1"/>
  <c r="J50" i="162" s="1"/>
  <c r="I27" i="162"/>
  <c r="I26" i="162" s="1"/>
  <c r="I23" i="162" s="1"/>
  <c r="I22" i="162" s="1"/>
  <c r="E87" i="162"/>
  <c r="E86" i="162" s="1"/>
  <c r="H27" i="162"/>
  <c r="H26" i="162" s="1"/>
  <c r="H23" i="162" s="1"/>
  <c r="H22" i="162" s="1"/>
  <c r="E65" i="162"/>
  <c r="E64" i="162" s="1"/>
  <c r="E63" i="162" s="1"/>
  <c r="F65" i="162"/>
  <c r="F64" i="162" s="1"/>
  <c r="F63" i="162" s="1"/>
  <c r="F50" i="162" s="1"/>
  <c r="K87" i="162"/>
  <c r="K86" i="162" s="1"/>
  <c r="H87" i="162"/>
  <c r="H86" i="162" s="1"/>
  <c r="G55" i="162"/>
  <c r="G54" i="162"/>
  <c r="E50" i="162" l="1"/>
  <c r="E21" i="162" s="1"/>
  <c r="F21" i="162"/>
  <c r="K21" i="162"/>
  <c r="I50" i="162"/>
  <c r="G53" i="162"/>
  <c r="G51" i="162" s="1"/>
  <c r="G27" i="162"/>
  <c r="G26" i="162" s="1"/>
  <c r="G23" i="162" s="1"/>
  <c r="G22" i="162" s="1"/>
  <c r="H21" i="162"/>
  <c r="I21" i="162"/>
  <c r="G87" i="162"/>
  <c r="G86" i="162" s="1"/>
  <c r="J21" i="162"/>
  <c r="G65" i="162"/>
  <c r="G64" i="162" s="1"/>
  <c r="G63" i="162" s="1"/>
  <c r="G50" i="162" l="1"/>
  <c r="G21" i="162" s="1"/>
  <c r="H91" i="89" l="1"/>
  <c r="H87" i="89" s="1"/>
  <c r="X88" i="89" l="1"/>
  <c r="U91" i="89" l="1"/>
  <c r="U87" i="89" s="1"/>
  <c r="T91" i="89"/>
  <c r="T87" i="89" s="1"/>
  <c r="H31" i="89" l="1"/>
  <c r="H27" i="89" s="1"/>
  <c r="H24" i="89" s="1"/>
  <c r="H23" i="89" s="1"/>
  <c r="H22" i="89" s="1"/>
  <c r="P91" i="89"/>
  <c r="P87" i="89" s="1"/>
  <c r="W87" i="89" l="1"/>
  <c r="V87" i="89"/>
  <c r="J31" i="89" l="1"/>
  <c r="J27" i="89" s="1"/>
  <c r="J24" i="89" s="1"/>
  <c r="J23" i="89" s="1"/>
  <c r="J22" i="89" s="1"/>
  <c r="A33" i="164"/>
  <c r="B33" i="164"/>
  <c r="C33" i="164"/>
  <c r="U31" i="89" l="1"/>
  <c r="U27" i="89" s="1"/>
  <c r="U24" i="89" s="1"/>
  <c r="U23" i="89" s="1"/>
  <c r="I31" i="89"/>
  <c r="I27" i="89" s="1"/>
  <c r="I24" i="89" s="1"/>
  <c r="I23" i="89" s="1"/>
  <c r="I22" i="89" s="1"/>
  <c r="U83" i="89" l="1"/>
  <c r="U82" i="89" s="1"/>
  <c r="U80" i="89" s="1"/>
  <c r="U22" i="89" s="1"/>
  <c r="L83" i="89" l="1"/>
  <c r="L82" i="89" s="1"/>
  <c r="L80" i="89" s="1"/>
  <c r="M83" i="89" l="1"/>
  <c r="M82" i="89" s="1"/>
  <c r="M80" i="89" s="1"/>
  <c r="T83" i="89"/>
  <c r="T82" i="89" s="1"/>
  <c r="T80" i="89" s="1"/>
  <c r="N83" i="89" l="1"/>
  <c r="N82" i="89" s="1"/>
  <c r="N80" i="89" s="1"/>
  <c r="P83" i="89"/>
  <c r="P82" i="89" s="1"/>
  <c r="P80" i="89" s="1"/>
  <c r="C55" i="164" l="1"/>
  <c r="B55" i="164"/>
  <c r="A55" i="164"/>
  <c r="C54" i="164"/>
  <c r="B54" i="164"/>
  <c r="A54" i="164"/>
  <c r="U55" i="162"/>
  <c r="C54" i="79"/>
  <c r="B54" i="79"/>
  <c r="A54" i="79"/>
  <c r="C53" i="79"/>
  <c r="B53" i="79"/>
  <c r="A53" i="79"/>
  <c r="C56" i="163"/>
  <c r="B56" i="163"/>
  <c r="A56" i="163"/>
  <c r="C55" i="163"/>
  <c r="B55" i="163"/>
  <c r="A55" i="163"/>
  <c r="C56" i="161"/>
  <c r="B56" i="161"/>
  <c r="A56" i="161"/>
  <c r="C55" i="161"/>
  <c r="B55" i="161"/>
  <c r="A55" i="161"/>
  <c r="C56" i="89"/>
  <c r="B56" i="89"/>
  <c r="A56" i="89"/>
  <c r="C55" i="89"/>
  <c r="B55" i="89"/>
  <c r="A55" i="89"/>
  <c r="C55" i="162"/>
  <c r="B55" i="162"/>
  <c r="A55" i="162"/>
  <c r="C54" i="162"/>
  <c r="B54" i="162"/>
  <c r="A54" i="162"/>
  <c r="J56" i="161"/>
  <c r="J55" i="161"/>
  <c r="J60" i="161"/>
  <c r="J61" i="161"/>
  <c r="J62" i="161"/>
  <c r="J63" i="161"/>
  <c r="U54" i="162" l="1"/>
  <c r="J54" i="161"/>
  <c r="J59" i="161"/>
  <c r="I57" i="79"/>
  <c r="I52" i="79"/>
  <c r="O56" i="163"/>
  <c r="L56" i="163"/>
  <c r="J63" i="163"/>
  <c r="H61" i="163"/>
  <c r="F60" i="163"/>
  <c r="F56" i="163"/>
  <c r="F63" i="163"/>
  <c r="J62" i="163"/>
  <c r="H60" i="163"/>
  <c r="H55" i="163"/>
  <c r="J56" i="163"/>
  <c r="H63" i="163"/>
  <c r="F62" i="163"/>
  <c r="J61" i="163"/>
  <c r="H62" i="163"/>
  <c r="F61" i="163"/>
  <c r="J60" i="163"/>
  <c r="J55" i="163"/>
  <c r="H56" i="163"/>
  <c r="Q62" i="163"/>
  <c r="Q61" i="163"/>
  <c r="M63" i="163"/>
  <c r="M62" i="163"/>
  <c r="Q55" i="163"/>
  <c r="L63" i="163"/>
  <c r="O63" i="163"/>
  <c r="L62" i="163"/>
  <c r="O62" i="163"/>
  <c r="L61" i="163"/>
  <c r="O61" i="163"/>
  <c r="L60" i="163"/>
  <c r="O60" i="163"/>
  <c r="M56" i="163"/>
  <c r="Q63" i="163"/>
  <c r="Q60" i="163"/>
  <c r="M55" i="163"/>
  <c r="M61" i="163"/>
  <c r="M60" i="163"/>
  <c r="I54" i="164"/>
  <c r="F55" i="163"/>
  <c r="L55" i="163"/>
  <c r="Q56" i="163"/>
  <c r="L54" i="162"/>
  <c r="N55" i="162"/>
  <c r="R55" i="162"/>
  <c r="R54" i="162"/>
  <c r="N54" i="162"/>
  <c r="L55" i="162"/>
  <c r="I50" i="79" l="1"/>
  <c r="I55" i="79"/>
  <c r="J52" i="79"/>
  <c r="J50" i="79" s="1"/>
  <c r="R53" i="162"/>
  <c r="R51" i="162" s="1"/>
  <c r="F54" i="163"/>
  <c r="F52" i="163" s="1"/>
  <c r="L54" i="163"/>
  <c r="L52" i="163" s="1"/>
  <c r="J59" i="163"/>
  <c r="J57" i="163" s="1"/>
  <c r="N53" i="162"/>
  <c r="N51" i="162" s="1"/>
  <c r="J57" i="79"/>
  <c r="J55" i="79" s="1"/>
  <c r="M59" i="163"/>
  <c r="M57" i="163" s="1"/>
  <c r="M54" i="163"/>
  <c r="M52" i="163" s="1"/>
  <c r="O59" i="163"/>
  <c r="O57" i="163" s="1"/>
  <c r="H59" i="163"/>
  <c r="H57" i="163" s="1"/>
  <c r="F59" i="163"/>
  <c r="F57" i="163" s="1"/>
  <c r="N63" i="161"/>
  <c r="L63" i="161"/>
  <c r="G57" i="79"/>
  <c r="G55" i="79" s="1"/>
  <c r="L53" i="162"/>
  <c r="L51" i="162" s="1"/>
  <c r="F57" i="79"/>
  <c r="F55" i="79" s="1"/>
  <c r="J57" i="161"/>
  <c r="G52" i="79"/>
  <c r="G50" i="79" s="1"/>
  <c r="N55" i="161"/>
  <c r="L55" i="161"/>
  <c r="P55" i="161" s="1"/>
  <c r="N61" i="161"/>
  <c r="L61" i="161"/>
  <c r="Q54" i="163"/>
  <c r="Q52" i="163" s="1"/>
  <c r="J54" i="163"/>
  <c r="J52" i="163" s="1"/>
  <c r="N60" i="161"/>
  <c r="L60" i="161"/>
  <c r="P60" i="161" s="1"/>
  <c r="L59" i="163"/>
  <c r="L57" i="163" s="1"/>
  <c r="F52" i="79"/>
  <c r="F50" i="79" s="1"/>
  <c r="Q59" i="163"/>
  <c r="Q57" i="163" s="1"/>
  <c r="N62" i="161"/>
  <c r="L62" i="161"/>
  <c r="N56" i="161"/>
  <c r="L56" i="161"/>
  <c r="H54" i="163"/>
  <c r="H52" i="163" s="1"/>
  <c r="J52" i="161"/>
  <c r="I60" i="163"/>
  <c r="G60" i="163"/>
  <c r="E60" i="163"/>
  <c r="G56" i="163"/>
  <c r="I56" i="163"/>
  <c r="E56" i="163"/>
  <c r="I62" i="163"/>
  <c r="G62" i="163"/>
  <c r="E62" i="163"/>
  <c r="G63" i="163"/>
  <c r="I63" i="163"/>
  <c r="G55" i="163"/>
  <c r="G54" i="163" s="1"/>
  <c r="G52" i="163" s="1"/>
  <c r="I61" i="163"/>
  <c r="E61" i="163"/>
  <c r="G61" i="163"/>
  <c r="O83" i="89"/>
  <c r="O82" i="89" s="1"/>
  <c r="O80" i="89" s="1"/>
  <c r="H54" i="164"/>
  <c r="F54" i="164"/>
  <c r="G61" i="164"/>
  <c r="L62" i="89"/>
  <c r="F60" i="164"/>
  <c r="H60" i="164"/>
  <c r="I60" i="164"/>
  <c r="E60" i="164"/>
  <c r="I61" i="164"/>
  <c r="H61" i="164"/>
  <c r="E61" i="164"/>
  <c r="F61" i="164"/>
  <c r="F62" i="164"/>
  <c r="I62" i="164"/>
  <c r="E62" i="164"/>
  <c r="H62" i="164"/>
  <c r="J61" i="164"/>
  <c r="G59" i="164"/>
  <c r="L56" i="89"/>
  <c r="L63" i="89"/>
  <c r="G60" i="164"/>
  <c r="L60" i="164"/>
  <c r="L61" i="164"/>
  <c r="L62" i="164"/>
  <c r="J60" i="164"/>
  <c r="J59" i="164"/>
  <c r="J62" i="164"/>
  <c r="G62" i="164"/>
  <c r="L61" i="89"/>
  <c r="L54" i="164"/>
  <c r="Q60" i="151"/>
  <c r="E54" i="164"/>
  <c r="E66" i="151"/>
  <c r="E67" i="151"/>
  <c r="E65" i="151"/>
  <c r="E68" i="151"/>
  <c r="G55" i="164"/>
  <c r="J55" i="164"/>
  <c r="E61" i="151"/>
  <c r="Q61" i="151"/>
  <c r="L55" i="164"/>
  <c r="E60" i="151"/>
  <c r="R62" i="161" l="1"/>
  <c r="P62" i="161"/>
  <c r="U60" i="163"/>
  <c r="T60" i="163"/>
  <c r="R61" i="161"/>
  <c r="P61" i="161"/>
  <c r="U61" i="163"/>
  <c r="T61" i="163"/>
  <c r="U56" i="163"/>
  <c r="T56" i="163"/>
  <c r="R56" i="161"/>
  <c r="P56" i="161"/>
  <c r="R63" i="161"/>
  <c r="P63" i="161"/>
  <c r="U62" i="163"/>
  <c r="T62" i="163"/>
  <c r="G58" i="164"/>
  <c r="G56" i="164" s="1"/>
  <c r="O55" i="163"/>
  <c r="O54" i="163" s="1"/>
  <c r="O52" i="163" s="1"/>
  <c r="E55" i="163"/>
  <c r="T55" i="163" s="1"/>
  <c r="AS68" i="151"/>
  <c r="CS68" i="151" s="1"/>
  <c r="AS65" i="151"/>
  <c r="CS65" i="151" s="1"/>
  <c r="E64" i="151"/>
  <c r="E62" i="151" s="1"/>
  <c r="AS66" i="151"/>
  <c r="CS66" i="151" s="1"/>
  <c r="Q59" i="151"/>
  <c r="Q57" i="151" s="1"/>
  <c r="I55" i="163"/>
  <c r="I54" i="163" s="1"/>
  <c r="I52" i="163" s="1"/>
  <c r="I59" i="163"/>
  <c r="I57" i="163" s="1"/>
  <c r="R60" i="161"/>
  <c r="L59" i="161"/>
  <c r="P59" i="161" s="1"/>
  <c r="R55" i="161"/>
  <c r="L54" i="161"/>
  <c r="P54" i="161" s="1"/>
  <c r="AS61" i="151"/>
  <c r="AY61" i="151"/>
  <c r="AS67" i="151"/>
  <c r="CS67" i="151" s="1"/>
  <c r="G59" i="163"/>
  <c r="G57" i="163" s="1"/>
  <c r="AS60" i="151"/>
  <c r="AY60" i="151"/>
  <c r="E59" i="151"/>
  <c r="E57" i="151" s="1"/>
  <c r="Q64" i="151"/>
  <c r="Q62" i="151" s="1"/>
  <c r="L53" i="164"/>
  <c r="L51" i="164" s="1"/>
  <c r="J58" i="164"/>
  <c r="J56" i="164" s="1"/>
  <c r="E63" i="163"/>
  <c r="N59" i="161"/>
  <c r="N57" i="161" s="1"/>
  <c r="N54" i="161"/>
  <c r="N52" i="161" s="1"/>
  <c r="K83" i="89"/>
  <c r="L55" i="89"/>
  <c r="L54" i="89" s="1"/>
  <c r="L52" i="89" s="1"/>
  <c r="M62" i="89"/>
  <c r="M61" i="89"/>
  <c r="M63" i="89"/>
  <c r="M56" i="89"/>
  <c r="L60" i="89"/>
  <c r="L59" i="89" s="1"/>
  <c r="L57" i="89" s="1"/>
  <c r="U63" i="163" l="1"/>
  <c r="T63" i="163"/>
  <c r="CS60" i="151"/>
  <c r="CS61" i="151"/>
  <c r="AS59" i="151"/>
  <c r="AS57" i="151" s="1"/>
  <c r="AY59" i="151"/>
  <c r="H55" i="164"/>
  <c r="H53" i="164" s="1"/>
  <c r="H51" i="164" s="1"/>
  <c r="H27" i="164"/>
  <c r="H26" i="164" s="1"/>
  <c r="H23" i="164" s="1"/>
  <c r="H22" i="164" s="1"/>
  <c r="H59" i="164"/>
  <c r="H58" i="164" s="1"/>
  <c r="H56" i="164" s="1"/>
  <c r="AS64" i="151"/>
  <c r="AS62" i="151" s="1"/>
  <c r="G27" i="164"/>
  <c r="G26" i="164" s="1"/>
  <c r="F55" i="164"/>
  <c r="F53" i="164" s="1"/>
  <c r="F51" i="164" s="1"/>
  <c r="E59" i="164"/>
  <c r="E58" i="164" s="1"/>
  <c r="E56" i="164" s="1"/>
  <c r="U55" i="163"/>
  <c r="E54" i="163"/>
  <c r="T54" i="163" s="1"/>
  <c r="J54" i="164"/>
  <c r="J53" i="164" s="1"/>
  <c r="J51" i="164" s="1"/>
  <c r="E55" i="164"/>
  <c r="E53" i="164" s="1"/>
  <c r="E51" i="164" s="1"/>
  <c r="G54" i="164"/>
  <c r="G53" i="164" s="1"/>
  <c r="G51" i="164" s="1"/>
  <c r="I55" i="164"/>
  <c r="I53" i="164" s="1"/>
  <c r="I51" i="164" s="1"/>
  <c r="I27" i="164"/>
  <c r="I26" i="164" s="1"/>
  <c r="I23" i="164" s="1"/>
  <c r="I22" i="164" s="1"/>
  <c r="L57" i="161"/>
  <c r="R59" i="161"/>
  <c r="AY64" i="151"/>
  <c r="I59" i="164"/>
  <c r="I58" i="164" s="1"/>
  <c r="I56" i="164" s="1"/>
  <c r="W83" i="89"/>
  <c r="V83" i="89"/>
  <c r="K82" i="89"/>
  <c r="L52" i="161"/>
  <c r="P52" i="161" s="1"/>
  <c r="R54" i="161"/>
  <c r="E27" i="164"/>
  <c r="E26" i="164" s="1"/>
  <c r="L59" i="164"/>
  <c r="L58" i="164" s="1"/>
  <c r="L56" i="164" s="1"/>
  <c r="F27" i="164"/>
  <c r="F26" i="164" s="1"/>
  <c r="F23" i="164" s="1"/>
  <c r="F22" i="164" s="1"/>
  <c r="F59" i="164"/>
  <c r="F58" i="164" s="1"/>
  <c r="F56" i="164" s="1"/>
  <c r="E59" i="163"/>
  <c r="T59" i="163" s="1"/>
  <c r="N63" i="89"/>
  <c r="N61" i="89"/>
  <c r="M60" i="89"/>
  <c r="M59" i="89" s="1"/>
  <c r="M57" i="89" s="1"/>
  <c r="N56" i="89"/>
  <c r="N62" i="89"/>
  <c r="M55" i="89"/>
  <c r="M54" i="89" s="1"/>
  <c r="M52" i="89" s="1"/>
  <c r="R57" i="161" l="1"/>
  <c r="P57" i="161"/>
  <c r="AY62" i="151"/>
  <c r="CS62" i="151" s="1"/>
  <c r="CS64" i="151"/>
  <c r="AY57" i="151"/>
  <c r="CS57" i="151" s="1"/>
  <c r="CS59" i="151"/>
  <c r="U54" i="163"/>
  <c r="E52" i="163"/>
  <c r="T52" i="163" s="1"/>
  <c r="R52" i="161"/>
  <c r="K80" i="89"/>
  <c r="W82" i="89"/>
  <c r="V82" i="89"/>
  <c r="U59" i="163"/>
  <c r="E57" i="163"/>
  <c r="N55" i="89"/>
  <c r="N54" i="89" s="1"/>
  <c r="N52" i="89" s="1"/>
  <c r="N60" i="89"/>
  <c r="N59" i="89" s="1"/>
  <c r="N57" i="89" s="1"/>
  <c r="C26" i="89"/>
  <c r="C27" i="89"/>
  <c r="C28" i="89"/>
  <c r="C34" i="89"/>
  <c r="C35" i="89"/>
  <c r="C36" i="89"/>
  <c r="C37" i="89"/>
  <c r="C38" i="89"/>
  <c r="C39" i="89"/>
  <c r="C40" i="89"/>
  <c r="C41" i="89"/>
  <c r="C42" i="89"/>
  <c r="C43" i="89"/>
  <c r="C44" i="89"/>
  <c r="C45" i="89"/>
  <c r="C46" i="89"/>
  <c r="C47" i="89"/>
  <c r="C48" i="89"/>
  <c r="C51" i="89"/>
  <c r="C52" i="89"/>
  <c r="C53" i="89"/>
  <c r="C54" i="89"/>
  <c r="C57" i="89"/>
  <c r="C58" i="89"/>
  <c r="C59" i="89"/>
  <c r="C64" i="89"/>
  <c r="C65" i="89"/>
  <c r="C66" i="89"/>
  <c r="C67" i="89"/>
  <c r="C68" i="89"/>
  <c r="C69" i="89"/>
  <c r="C70" i="89"/>
  <c r="C71" i="89"/>
  <c r="C72" i="89"/>
  <c r="C73" i="89"/>
  <c r="C74" i="89"/>
  <c r="C75" i="89"/>
  <c r="C76" i="89"/>
  <c r="C80" i="89"/>
  <c r="C81" i="89"/>
  <c r="C82" i="89"/>
  <c r="C84" i="89"/>
  <c r="C86" i="89"/>
  <c r="C87" i="89"/>
  <c r="C88" i="89"/>
  <c r="U57" i="163" l="1"/>
  <c r="T57" i="163"/>
  <c r="V80" i="89"/>
  <c r="W80" i="89"/>
  <c r="U52" i="163"/>
  <c r="O56" i="89"/>
  <c r="O63" i="89"/>
  <c r="O61" i="89"/>
  <c r="O62" i="89"/>
  <c r="K63" i="89" l="1"/>
  <c r="K61" i="89"/>
  <c r="K56" i="89"/>
  <c r="K62" i="89"/>
  <c r="C87" i="164"/>
  <c r="B87" i="164"/>
  <c r="A87" i="164"/>
  <c r="C88" i="161"/>
  <c r="B88" i="161"/>
  <c r="A88" i="161"/>
  <c r="B88" i="89"/>
  <c r="A88" i="89"/>
  <c r="C87" i="162"/>
  <c r="B87" i="162"/>
  <c r="A87" i="162"/>
  <c r="V56" i="89" l="1"/>
  <c r="W56" i="89"/>
  <c r="V61" i="89"/>
  <c r="W61" i="89"/>
  <c r="V62" i="89"/>
  <c r="W62" i="89"/>
  <c r="U87" i="162"/>
  <c r="W63" i="89"/>
  <c r="V63" i="89"/>
  <c r="O60" i="89"/>
  <c r="O59" i="89" s="1"/>
  <c r="O57" i="89" s="1"/>
  <c r="O55" i="89"/>
  <c r="O54" i="89" s="1"/>
  <c r="O52" i="89" s="1"/>
  <c r="N87" i="162" l="1"/>
  <c r="N86" i="162" s="1"/>
  <c r="L87" i="162"/>
  <c r="L86" i="162" s="1"/>
  <c r="R87" i="162"/>
  <c r="R86" i="162" s="1"/>
  <c r="K60" i="89"/>
  <c r="K55" i="89"/>
  <c r="W55" i="89" l="1"/>
  <c r="K54" i="89"/>
  <c r="V55" i="89"/>
  <c r="W60" i="89"/>
  <c r="K59" i="89"/>
  <c r="V60" i="89"/>
  <c r="I85" i="79"/>
  <c r="J85" i="79" l="1"/>
  <c r="K52" i="89"/>
  <c r="W54" i="89"/>
  <c r="V54" i="89"/>
  <c r="K57" i="89"/>
  <c r="W59" i="89"/>
  <c r="V59" i="89"/>
  <c r="G85" i="79" l="1"/>
  <c r="I87" i="164"/>
  <c r="I86" i="164" s="1"/>
  <c r="E87" i="164"/>
  <c r="E86" i="164" s="1"/>
  <c r="G87" i="164"/>
  <c r="G86" i="164" s="1"/>
  <c r="W57" i="89"/>
  <c r="V57" i="89"/>
  <c r="W52" i="89"/>
  <c r="V52" i="89"/>
  <c r="F87" i="164"/>
  <c r="F86" i="164" s="1"/>
  <c r="H87" i="164"/>
  <c r="H86" i="164" s="1"/>
  <c r="F85" i="79"/>
  <c r="A22" i="164"/>
  <c r="B22" i="164"/>
  <c r="C22" i="164"/>
  <c r="A23" i="164"/>
  <c r="B23" i="164"/>
  <c r="C23" i="164"/>
  <c r="A26" i="164"/>
  <c r="B26" i="164"/>
  <c r="C26" i="164"/>
  <c r="A27" i="164"/>
  <c r="B27" i="164"/>
  <c r="C27" i="164"/>
  <c r="A34" i="164"/>
  <c r="B34" i="164"/>
  <c r="C34" i="164"/>
  <c r="A35" i="164"/>
  <c r="B35" i="164"/>
  <c r="C35" i="164"/>
  <c r="A36" i="164"/>
  <c r="B36" i="164"/>
  <c r="C36" i="164"/>
  <c r="A37" i="164"/>
  <c r="B37" i="164"/>
  <c r="C37" i="164"/>
  <c r="A38" i="164"/>
  <c r="B38" i="164"/>
  <c r="C38" i="164"/>
  <c r="A39" i="164"/>
  <c r="B39" i="164"/>
  <c r="C39" i="164"/>
  <c r="A40" i="164"/>
  <c r="B40" i="164"/>
  <c r="C40" i="164"/>
  <c r="A41" i="164"/>
  <c r="B41" i="164"/>
  <c r="C41" i="164"/>
  <c r="A42" i="164"/>
  <c r="B42" i="164"/>
  <c r="C42" i="164"/>
  <c r="A43" i="164"/>
  <c r="B43" i="164"/>
  <c r="C43" i="164"/>
  <c r="A44" i="164"/>
  <c r="B44" i="164"/>
  <c r="C44" i="164"/>
  <c r="A45" i="164"/>
  <c r="B45" i="164"/>
  <c r="C45" i="164"/>
  <c r="A46" i="164"/>
  <c r="B46" i="164"/>
  <c r="C46" i="164"/>
  <c r="A47" i="164"/>
  <c r="B47" i="164"/>
  <c r="C47" i="164"/>
  <c r="A50" i="164"/>
  <c r="B50" i="164"/>
  <c r="C50" i="164"/>
  <c r="A51" i="164"/>
  <c r="B51" i="164"/>
  <c r="C51" i="164"/>
  <c r="A52" i="164"/>
  <c r="B52" i="164"/>
  <c r="C52" i="164"/>
  <c r="A53" i="164"/>
  <c r="B53" i="164"/>
  <c r="C53" i="164"/>
  <c r="A56" i="164"/>
  <c r="B56" i="164"/>
  <c r="C56" i="164"/>
  <c r="A57" i="164"/>
  <c r="B57" i="164"/>
  <c r="C57" i="164"/>
  <c r="A58" i="164"/>
  <c r="B58" i="164"/>
  <c r="C58" i="164"/>
  <c r="A63" i="164"/>
  <c r="B63" i="164"/>
  <c r="C63" i="164"/>
  <c r="A64" i="164"/>
  <c r="B64" i="164"/>
  <c r="C64" i="164"/>
  <c r="A65" i="164"/>
  <c r="B65" i="164"/>
  <c r="C65" i="164"/>
  <c r="A66" i="164"/>
  <c r="B66" i="164"/>
  <c r="C66" i="164"/>
  <c r="A67" i="164"/>
  <c r="B67" i="164"/>
  <c r="C67" i="164"/>
  <c r="A68" i="164"/>
  <c r="B68" i="164"/>
  <c r="C68" i="164"/>
  <c r="A69" i="164"/>
  <c r="B69" i="164"/>
  <c r="C69" i="164"/>
  <c r="A70" i="164"/>
  <c r="B70" i="164"/>
  <c r="C70" i="164"/>
  <c r="A71" i="164"/>
  <c r="B71" i="164"/>
  <c r="C71" i="164"/>
  <c r="A72" i="164"/>
  <c r="B72" i="164"/>
  <c r="C72" i="164"/>
  <c r="A73" i="164"/>
  <c r="B73" i="164"/>
  <c r="C73" i="164"/>
  <c r="A74" i="164"/>
  <c r="B74" i="164"/>
  <c r="C74" i="164"/>
  <c r="A75" i="164"/>
  <c r="B75" i="164"/>
  <c r="C75" i="164"/>
  <c r="A79" i="164"/>
  <c r="B79" i="164"/>
  <c r="C79" i="164"/>
  <c r="A80" i="164"/>
  <c r="B80" i="164"/>
  <c r="C80" i="164"/>
  <c r="A81" i="164"/>
  <c r="B81" i="164"/>
  <c r="C81" i="164"/>
  <c r="A83" i="164"/>
  <c r="B83" i="164"/>
  <c r="C83" i="164"/>
  <c r="A85" i="164"/>
  <c r="B85" i="164"/>
  <c r="C85" i="164"/>
  <c r="A86" i="164"/>
  <c r="B86" i="164"/>
  <c r="C86" i="164"/>
  <c r="A21" i="164"/>
  <c r="C21" i="164"/>
  <c r="B21" i="164"/>
  <c r="A21" i="79"/>
  <c r="B21" i="79"/>
  <c r="C21" i="79"/>
  <c r="A22" i="79"/>
  <c r="B22" i="79"/>
  <c r="C22" i="79"/>
  <c r="A25" i="79"/>
  <c r="B25" i="79"/>
  <c r="C25" i="79"/>
  <c r="A26" i="79"/>
  <c r="B26" i="79"/>
  <c r="C26" i="79"/>
  <c r="A32" i="79"/>
  <c r="B32" i="79"/>
  <c r="C32" i="79"/>
  <c r="A33" i="79"/>
  <c r="B33" i="79"/>
  <c r="C33" i="79"/>
  <c r="A34" i="79"/>
  <c r="B34" i="79"/>
  <c r="C34" i="79"/>
  <c r="A35" i="79"/>
  <c r="B35" i="79"/>
  <c r="C35" i="79"/>
  <c r="A36" i="79"/>
  <c r="B36" i="79"/>
  <c r="C36" i="79"/>
  <c r="A37" i="79"/>
  <c r="B37" i="79"/>
  <c r="C37" i="79"/>
  <c r="A38" i="79"/>
  <c r="B38" i="79"/>
  <c r="C38" i="79"/>
  <c r="A39" i="79"/>
  <c r="B39" i="79"/>
  <c r="C39" i="79"/>
  <c r="A40" i="79"/>
  <c r="B40" i="79"/>
  <c r="C40" i="79"/>
  <c r="A41" i="79"/>
  <c r="B41" i="79"/>
  <c r="C41" i="79"/>
  <c r="A42" i="79"/>
  <c r="B42" i="79"/>
  <c r="C42" i="79"/>
  <c r="A43" i="79"/>
  <c r="B43" i="79"/>
  <c r="C43" i="79"/>
  <c r="A44" i="79"/>
  <c r="B44" i="79"/>
  <c r="C44" i="79"/>
  <c r="A45" i="79"/>
  <c r="B45" i="79"/>
  <c r="C45" i="79"/>
  <c r="A46" i="79"/>
  <c r="B46" i="79"/>
  <c r="C46" i="79"/>
  <c r="A49" i="79"/>
  <c r="B49" i="79"/>
  <c r="C49" i="79"/>
  <c r="A50" i="79"/>
  <c r="B50" i="79"/>
  <c r="C50" i="79"/>
  <c r="A51" i="79"/>
  <c r="B51" i="79"/>
  <c r="C51" i="79"/>
  <c r="A52" i="79"/>
  <c r="B52" i="79"/>
  <c r="C52" i="79"/>
  <c r="A55" i="79"/>
  <c r="B55" i="79"/>
  <c r="C55" i="79"/>
  <c r="A56" i="79"/>
  <c r="B56" i="79"/>
  <c r="C56" i="79"/>
  <c r="A57" i="79"/>
  <c r="B57" i="79"/>
  <c r="C57" i="79"/>
  <c r="A62" i="79"/>
  <c r="B62" i="79"/>
  <c r="C62" i="79"/>
  <c r="A63" i="79"/>
  <c r="B63" i="79"/>
  <c r="C63" i="79"/>
  <c r="A64" i="79"/>
  <c r="B64" i="79"/>
  <c r="C64" i="79"/>
  <c r="A65" i="79"/>
  <c r="B65" i="79"/>
  <c r="C65" i="79"/>
  <c r="A66" i="79"/>
  <c r="B66" i="79"/>
  <c r="C66" i="79"/>
  <c r="A67" i="79"/>
  <c r="B67" i="79"/>
  <c r="C67" i="79"/>
  <c r="A68" i="79"/>
  <c r="B68" i="79"/>
  <c r="C68" i="79"/>
  <c r="A69" i="79"/>
  <c r="B69" i="79"/>
  <c r="C69" i="79"/>
  <c r="A70" i="79"/>
  <c r="B70" i="79"/>
  <c r="C70" i="79"/>
  <c r="A71" i="79"/>
  <c r="B71" i="79"/>
  <c r="C71" i="79"/>
  <c r="A72" i="79"/>
  <c r="B72" i="79"/>
  <c r="C72" i="79"/>
  <c r="A73" i="79"/>
  <c r="B73" i="79"/>
  <c r="C73" i="79"/>
  <c r="A74" i="79"/>
  <c r="B74" i="79"/>
  <c r="C74" i="79"/>
  <c r="A78" i="79"/>
  <c r="B78" i="79"/>
  <c r="C78" i="79"/>
  <c r="A79" i="79"/>
  <c r="B79" i="79"/>
  <c r="C79" i="79"/>
  <c r="A80" i="79"/>
  <c r="B80" i="79"/>
  <c r="C80" i="79"/>
  <c r="A82" i="79"/>
  <c r="B82" i="79"/>
  <c r="C82" i="79"/>
  <c r="A84" i="79"/>
  <c r="B84" i="79"/>
  <c r="C84" i="79"/>
  <c r="A85" i="79"/>
  <c r="B85" i="79"/>
  <c r="C85" i="79"/>
  <c r="A20" i="79"/>
  <c r="C20" i="79"/>
  <c r="B20" i="79"/>
  <c r="A23" i="163"/>
  <c r="B23" i="163"/>
  <c r="C23" i="163"/>
  <c r="A24" i="163"/>
  <c r="B24" i="163"/>
  <c r="C24" i="163"/>
  <c r="A25" i="163"/>
  <c r="B25" i="163"/>
  <c r="C25" i="163"/>
  <c r="A26" i="163"/>
  <c r="B26" i="163"/>
  <c r="C26" i="163"/>
  <c r="A27" i="163"/>
  <c r="B27" i="163"/>
  <c r="C27" i="163"/>
  <c r="A28" i="163"/>
  <c r="B28" i="163"/>
  <c r="C28" i="163"/>
  <c r="A34" i="163"/>
  <c r="B34" i="163"/>
  <c r="C34" i="163"/>
  <c r="A35" i="163"/>
  <c r="B35" i="163"/>
  <c r="C35" i="163"/>
  <c r="A36" i="163"/>
  <c r="B36" i="163"/>
  <c r="C36" i="163"/>
  <c r="A37" i="163"/>
  <c r="B37" i="163"/>
  <c r="C37" i="163"/>
  <c r="A38" i="163"/>
  <c r="B38" i="163"/>
  <c r="C38" i="163"/>
  <c r="A39" i="163"/>
  <c r="B39" i="163"/>
  <c r="C39" i="163"/>
  <c r="A40" i="163"/>
  <c r="B40" i="163"/>
  <c r="C40" i="163"/>
  <c r="A41" i="163"/>
  <c r="B41" i="163"/>
  <c r="C41" i="163"/>
  <c r="A42" i="163"/>
  <c r="B42" i="163"/>
  <c r="C42" i="163"/>
  <c r="A43" i="163"/>
  <c r="B43" i="163"/>
  <c r="C43" i="163"/>
  <c r="A44" i="163"/>
  <c r="B44" i="163"/>
  <c r="C44" i="163"/>
  <c r="A45" i="163"/>
  <c r="B45" i="163"/>
  <c r="C45" i="163"/>
  <c r="A46" i="163"/>
  <c r="B46" i="163"/>
  <c r="C46" i="163"/>
  <c r="A47" i="163"/>
  <c r="B47" i="163"/>
  <c r="C47" i="163"/>
  <c r="A48" i="163"/>
  <c r="B48" i="163"/>
  <c r="C48" i="163"/>
  <c r="A51" i="163"/>
  <c r="B51" i="163"/>
  <c r="C51" i="163"/>
  <c r="A52" i="163"/>
  <c r="B52" i="163"/>
  <c r="C52" i="163"/>
  <c r="A53" i="163"/>
  <c r="B53" i="163"/>
  <c r="C53" i="163"/>
  <c r="A54" i="163"/>
  <c r="B54" i="163"/>
  <c r="C54" i="163"/>
  <c r="A57" i="163"/>
  <c r="B57" i="163"/>
  <c r="C57" i="163"/>
  <c r="A58" i="163"/>
  <c r="B58" i="163"/>
  <c r="C58" i="163"/>
  <c r="A59" i="163"/>
  <c r="B59" i="163"/>
  <c r="C59" i="163"/>
  <c r="A64" i="163"/>
  <c r="B64" i="163"/>
  <c r="C64" i="163"/>
  <c r="A65" i="163"/>
  <c r="B65" i="163"/>
  <c r="C65" i="163"/>
  <c r="A66" i="163"/>
  <c r="B66" i="163"/>
  <c r="C66" i="163"/>
  <c r="A67" i="163"/>
  <c r="B67" i="163"/>
  <c r="C67" i="163"/>
  <c r="A68" i="163"/>
  <c r="B68" i="163"/>
  <c r="C68" i="163"/>
  <c r="A69" i="163"/>
  <c r="B69" i="163"/>
  <c r="C69" i="163"/>
  <c r="A70" i="163"/>
  <c r="B70" i="163"/>
  <c r="C70" i="163"/>
  <c r="A71" i="163"/>
  <c r="B71" i="163"/>
  <c r="C71" i="163"/>
  <c r="A72" i="163"/>
  <c r="B72" i="163"/>
  <c r="C72" i="163"/>
  <c r="A73" i="163"/>
  <c r="B73" i="163"/>
  <c r="C73" i="163"/>
  <c r="A74" i="163"/>
  <c r="B74" i="163"/>
  <c r="C74" i="163"/>
  <c r="A75" i="163"/>
  <c r="B75" i="163"/>
  <c r="C75" i="163"/>
  <c r="A76" i="163"/>
  <c r="B76" i="163"/>
  <c r="C76" i="163"/>
  <c r="A80" i="163"/>
  <c r="B80" i="163"/>
  <c r="C80" i="163"/>
  <c r="A81" i="163"/>
  <c r="B81" i="163"/>
  <c r="C81" i="163"/>
  <c r="A82" i="163"/>
  <c r="B82" i="163"/>
  <c r="C82" i="163"/>
  <c r="A84" i="163"/>
  <c r="B84" i="163"/>
  <c r="C84" i="163"/>
  <c r="A86" i="163"/>
  <c r="B86" i="163"/>
  <c r="C86" i="163"/>
  <c r="A87" i="163"/>
  <c r="B87" i="163"/>
  <c r="C87" i="163"/>
  <c r="A22" i="163"/>
  <c r="C22" i="163"/>
  <c r="B22" i="163"/>
  <c r="A23" i="161"/>
  <c r="B23" i="161"/>
  <c r="C23" i="161"/>
  <c r="A24" i="161"/>
  <c r="B24" i="161"/>
  <c r="C24" i="161"/>
  <c r="A27" i="161"/>
  <c r="B27" i="161"/>
  <c r="C27" i="161"/>
  <c r="A28" i="161"/>
  <c r="B28" i="161"/>
  <c r="C28" i="161"/>
  <c r="A34" i="161"/>
  <c r="B34" i="161"/>
  <c r="C34" i="161"/>
  <c r="A35" i="161"/>
  <c r="B35" i="161"/>
  <c r="C35" i="161"/>
  <c r="A36" i="161"/>
  <c r="B36" i="161"/>
  <c r="C36" i="161"/>
  <c r="A37" i="161"/>
  <c r="B37" i="161"/>
  <c r="C37" i="161"/>
  <c r="A38" i="161"/>
  <c r="B38" i="161"/>
  <c r="C38" i="161"/>
  <c r="A39" i="161"/>
  <c r="B39" i="161"/>
  <c r="C39" i="161"/>
  <c r="A40" i="161"/>
  <c r="B40" i="161"/>
  <c r="C40" i="161"/>
  <c r="A41" i="161"/>
  <c r="B41" i="161"/>
  <c r="C41" i="161"/>
  <c r="A42" i="161"/>
  <c r="B42" i="161"/>
  <c r="C42" i="161"/>
  <c r="A43" i="161"/>
  <c r="B43" i="161"/>
  <c r="C43" i="161"/>
  <c r="A44" i="161"/>
  <c r="B44" i="161"/>
  <c r="C44" i="161"/>
  <c r="A45" i="161"/>
  <c r="B45" i="161"/>
  <c r="C45" i="161"/>
  <c r="A46" i="161"/>
  <c r="B46" i="161"/>
  <c r="C46" i="161"/>
  <c r="A47" i="161"/>
  <c r="B47" i="161"/>
  <c r="C47" i="161"/>
  <c r="A48" i="161"/>
  <c r="B48" i="161"/>
  <c r="C48" i="161"/>
  <c r="A51" i="161"/>
  <c r="B51" i="161"/>
  <c r="C51" i="161"/>
  <c r="A52" i="161"/>
  <c r="B52" i="161"/>
  <c r="C52" i="161"/>
  <c r="A53" i="161"/>
  <c r="B53" i="161"/>
  <c r="C53" i="161"/>
  <c r="A54" i="161"/>
  <c r="B54" i="161"/>
  <c r="C54" i="161"/>
  <c r="A57" i="161"/>
  <c r="B57" i="161"/>
  <c r="C57" i="161"/>
  <c r="A58" i="161"/>
  <c r="B58" i="161"/>
  <c r="C58" i="161"/>
  <c r="A59" i="161"/>
  <c r="B59" i="161"/>
  <c r="C59" i="161"/>
  <c r="A64" i="161"/>
  <c r="B64" i="161"/>
  <c r="C64" i="161"/>
  <c r="A65" i="161"/>
  <c r="B65" i="161"/>
  <c r="C65" i="161"/>
  <c r="A66" i="161"/>
  <c r="B66" i="161"/>
  <c r="C66" i="161"/>
  <c r="A67" i="161"/>
  <c r="B67" i="161"/>
  <c r="C67" i="161"/>
  <c r="A68" i="161"/>
  <c r="B68" i="161"/>
  <c r="C68" i="161"/>
  <c r="A69" i="161"/>
  <c r="B69" i="161"/>
  <c r="C69" i="161"/>
  <c r="A70" i="161"/>
  <c r="B70" i="161"/>
  <c r="C70" i="161"/>
  <c r="A71" i="161"/>
  <c r="B71" i="161"/>
  <c r="C71" i="161"/>
  <c r="A72" i="161"/>
  <c r="B72" i="161"/>
  <c r="C72" i="161"/>
  <c r="A73" i="161"/>
  <c r="B73" i="161"/>
  <c r="C73" i="161"/>
  <c r="A74" i="161"/>
  <c r="B74" i="161"/>
  <c r="C74" i="161"/>
  <c r="A75" i="161"/>
  <c r="B75" i="161"/>
  <c r="C75" i="161"/>
  <c r="A76" i="161"/>
  <c r="B76" i="161"/>
  <c r="C76" i="161"/>
  <c r="A80" i="161"/>
  <c r="B80" i="161"/>
  <c r="C80" i="161"/>
  <c r="A81" i="161"/>
  <c r="B81" i="161"/>
  <c r="C81" i="161"/>
  <c r="A82" i="161"/>
  <c r="B82" i="161"/>
  <c r="C82" i="161"/>
  <c r="A84" i="161"/>
  <c r="B84" i="161"/>
  <c r="C84" i="161"/>
  <c r="A86" i="161"/>
  <c r="B86" i="161"/>
  <c r="C86" i="161"/>
  <c r="A87" i="161"/>
  <c r="B87" i="161"/>
  <c r="C87" i="161"/>
  <c r="A22" i="161"/>
  <c r="C22" i="161"/>
  <c r="B22" i="161"/>
  <c r="A22" i="89"/>
  <c r="B22" i="89"/>
  <c r="C22" i="89"/>
  <c r="A23" i="89"/>
  <c r="B23" i="89"/>
  <c r="C23" i="89"/>
  <c r="A24" i="89"/>
  <c r="B24" i="89"/>
  <c r="C24" i="89"/>
  <c r="A25" i="89"/>
  <c r="B25" i="89"/>
  <c r="C25" i="89"/>
  <c r="A26" i="89"/>
  <c r="B26" i="89"/>
  <c r="A27" i="89"/>
  <c r="B27" i="89"/>
  <c r="A28" i="89"/>
  <c r="B28" i="89"/>
  <c r="A34" i="89"/>
  <c r="B34" i="89"/>
  <c r="A35" i="89"/>
  <c r="B35" i="89"/>
  <c r="A36" i="89"/>
  <c r="B36" i="89"/>
  <c r="A37" i="89"/>
  <c r="B37" i="89"/>
  <c r="A38" i="89"/>
  <c r="B38" i="89"/>
  <c r="A39" i="89"/>
  <c r="B39" i="89"/>
  <c r="A40" i="89"/>
  <c r="B40" i="89"/>
  <c r="A41" i="89"/>
  <c r="B41" i="89"/>
  <c r="A42" i="89"/>
  <c r="B42" i="89"/>
  <c r="A43" i="89"/>
  <c r="B43" i="89"/>
  <c r="A44" i="89"/>
  <c r="B44" i="89"/>
  <c r="A45" i="89"/>
  <c r="B45" i="89"/>
  <c r="A46" i="89"/>
  <c r="B46" i="89"/>
  <c r="A47" i="89"/>
  <c r="B47" i="89"/>
  <c r="A48" i="89"/>
  <c r="B48" i="89"/>
  <c r="A51" i="89"/>
  <c r="B51" i="89"/>
  <c r="A52" i="89"/>
  <c r="B52" i="89"/>
  <c r="A53" i="89"/>
  <c r="B53" i="89"/>
  <c r="A54" i="89"/>
  <c r="B54" i="89"/>
  <c r="A57" i="89"/>
  <c r="B57" i="89"/>
  <c r="A58" i="89"/>
  <c r="B58" i="89"/>
  <c r="A59" i="89"/>
  <c r="B59" i="89"/>
  <c r="A64" i="89"/>
  <c r="B64" i="89"/>
  <c r="A65" i="89"/>
  <c r="B65" i="89"/>
  <c r="A66" i="89"/>
  <c r="B66" i="89"/>
  <c r="A67" i="89"/>
  <c r="B67" i="89"/>
  <c r="A68" i="89"/>
  <c r="B68" i="89"/>
  <c r="A69" i="89"/>
  <c r="B69" i="89"/>
  <c r="A70" i="89"/>
  <c r="B70" i="89"/>
  <c r="A71" i="89"/>
  <c r="B71" i="89"/>
  <c r="A72" i="89"/>
  <c r="B72" i="89"/>
  <c r="A73" i="89"/>
  <c r="B73" i="89"/>
  <c r="A74" i="89"/>
  <c r="B74" i="89"/>
  <c r="A75" i="89"/>
  <c r="B75" i="89"/>
  <c r="A76" i="89"/>
  <c r="B76" i="89"/>
  <c r="A80" i="89"/>
  <c r="B80" i="89"/>
  <c r="A81" i="89"/>
  <c r="B81" i="89"/>
  <c r="A82" i="89"/>
  <c r="B82" i="89"/>
  <c r="A84" i="89"/>
  <c r="B84" i="89"/>
  <c r="A86" i="89"/>
  <c r="B86" i="89"/>
  <c r="A87" i="89"/>
  <c r="B87" i="89"/>
  <c r="U65" i="162" l="1"/>
  <c r="L87" i="164"/>
  <c r="L86" i="164" s="1"/>
  <c r="J87" i="164"/>
  <c r="J86" i="164" s="1"/>
  <c r="U27" i="162"/>
  <c r="N65" i="162" l="1"/>
  <c r="N64" i="162" s="1"/>
  <c r="N63" i="162" s="1"/>
  <c r="N50" i="162" s="1"/>
  <c r="R65" i="162"/>
  <c r="R64" i="162" s="1"/>
  <c r="R63" i="162" s="1"/>
  <c r="R50" i="162" s="1"/>
  <c r="L65" i="162"/>
  <c r="L64" i="162" s="1"/>
  <c r="L63" i="162" s="1"/>
  <c r="L50" i="162" s="1"/>
  <c r="J27" i="164"/>
  <c r="J26" i="164" s="1"/>
  <c r="J23" i="164" s="1"/>
  <c r="J22" i="164" s="1"/>
  <c r="N27" i="162"/>
  <c r="N26" i="162" s="1"/>
  <c r="N23" i="162" s="1"/>
  <c r="N22" i="162" s="1"/>
  <c r="L27" i="162"/>
  <c r="L26" i="162" s="1"/>
  <c r="L23" i="162" s="1"/>
  <c r="L22" i="162" s="1"/>
  <c r="R27" i="162"/>
  <c r="R26" i="162" s="1"/>
  <c r="R23" i="162" s="1"/>
  <c r="R22" i="162" s="1"/>
  <c r="L27" i="164"/>
  <c r="L26" i="164" s="1"/>
  <c r="L23" i="164" s="1"/>
  <c r="L22" i="164" s="1"/>
  <c r="L21" i="162" l="1"/>
  <c r="R21" i="162"/>
  <c r="N21" i="162"/>
  <c r="A22" i="162" l="1"/>
  <c r="B22" i="162"/>
  <c r="C22" i="162"/>
  <c r="A23" i="162"/>
  <c r="B23" i="162"/>
  <c r="C23" i="162"/>
  <c r="A26" i="162"/>
  <c r="B26" i="162"/>
  <c r="C26" i="162"/>
  <c r="A27" i="162"/>
  <c r="B27" i="162"/>
  <c r="A33" i="162"/>
  <c r="B33" i="162"/>
  <c r="C33" i="162"/>
  <c r="A34" i="162"/>
  <c r="B34" i="162"/>
  <c r="C34" i="162"/>
  <c r="A35" i="162"/>
  <c r="B35" i="162"/>
  <c r="C35" i="162"/>
  <c r="A36" i="162"/>
  <c r="B36" i="162"/>
  <c r="C36" i="162"/>
  <c r="A37" i="162"/>
  <c r="B37" i="162"/>
  <c r="C37" i="162"/>
  <c r="A38" i="162"/>
  <c r="B38" i="162"/>
  <c r="C38" i="162"/>
  <c r="A39" i="162"/>
  <c r="B39" i="162"/>
  <c r="C39" i="162"/>
  <c r="A40" i="162"/>
  <c r="B40" i="162"/>
  <c r="C40" i="162"/>
  <c r="A41" i="162"/>
  <c r="B41" i="162"/>
  <c r="C41" i="162"/>
  <c r="A42" i="162"/>
  <c r="B42" i="162"/>
  <c r="C42" i="162"/>
  <c r="A43" i="162"/>
  <c r="B43" i="162"/>
  <c r="C43" i="162"/>
  <c r="A44" i="162"/>
  <c r="B44" i="162"/>
  <c r="C44" i="162"/>
  <c r="A45" i="162"/>
  <c r="B45" i="162"/>
  <c r="C45" i="162"/>
  <c r="A46" i="162"/>
  <c r="B46" i="162"/>
  <c r="C46" i="162"/>
  <c r="A47" i="162"/>
  <c r="B47" i="162"/>
  <c r="C47" i="162"/>
  <c r="A50" i="162"/>
  <c r="B50" i="162"/>
  <c r="C50" i="162"/>
  <c r="A51" i="162"/>
  <c r="B51" i="162"/>
  <c r="C51" i="162"/>
  <c r="A52" i="162"/>
  <c r="B52" i="162"/>
  <c r="C52" i="162"/>
  <c r="A53" i="162"/>
  <c r="B53" i="162"/>
  <c r="C53" i="162"/>
  <c r="A56" i="162"/>
  <c r="B56" i="162"/>
  <c r="C56" i="162"/>
  <c r="A57" i="162"/>
  <c r="B57" i="162"/>
  <c r="C57" i="162"/>
  <c r="A58" i="162"/>
  <c r="B58" i="162"/>
  <c r="C58" i="162"/>
  <c r="A63" i="162"/>
  <c r="B63" i="162"/>
  <c r="C63" i="162"/>
  <c r="A64" i="162"/>
  <c r="B64" i="162"/>
  <c r="C64" i="162"/>
  <c r="A65" i="162"/>
  <c r="B65" i="162"/>
  <c r="A66" i="162"/>
  <c r="B66" i="162"/>
  <c r="C66" i="162"/>
  <c r="A67" i="162"/>
  <c r="B67" i="162"/>
  <c r="C67" i="162"/>
  <c r="A68" i="162"/>
  <c r="B68" i="162"/>
  <c r="C68" i="162"/>
  <c r="A69" i="162"/>
  <c r="B69" i="162"/>
  <c r="C69" i="162"/>
  <c r="A70" i="162"/>
  <c r="B70" i="162"/>
  <c r="C70" i="162"/>
  <c r="A71" i="162"/>
  <c r="B71" i="162"/>
  <c r="C71" i="162"/>
  <c r="A72" i="162"/>
  <c r="B72" i="162"/>
  <c r="C72" i="162"/>
  <c r="A73" i="162"/>
  <c r="B73" i="162"/>
  <c r="C73" i="162"/>
  <c r="A74" i="162"/>
  <c r="B74" i="162"/>
  <c r="C74" i="162"/>
  <c r="A75" i="162"/>
  <c r="B75" i="162"/>
  <c r="C75" i="162"/>
  <c r="A79" i="162"/>
  <c r="B79" i="162"/>
  <c r="C79" i="162"/>
  <c r="A80" i="162"/>
  <c r="B80" i="162"/>
  <c r="C80" i="162"/>
  <c r="A81" i="162"/>
  <c r="B81" i="162"/>
  <c r="C81" i="162"/>
  <c r="A83" i="162"/>
  <c r="B83" i="162"/>
  <c r="C83" i="162"/>
  <c r="A85" i="162"/>
  <c r="B85" i="162"/>
  <c r="C85" i="162"/>
  <c r="A86" i="162"/>
  <c r="B86" i="162"/>
  <c r="C86" i="162"/>
  <c r="A21" i="162"/>
  <c r="C21" i="162"/>
  <c r="B21" i="162"/>
  <c r="C27" i="162" l="1"/>
  <c r="C65" i="162"/>
  <c r="T66" i="89" l="1"/>
  <c r="T65" i="89" s="1"/>
  <c r="T64" i="89" s="1"/>
  <c r="T51" i="89" s="1"/>
  <c r="S66" i="89"/>
  <c r="S65" i="89" s="1"/>
  <c r="S64" i="89" s="1"/>
  <c r="S51" i="89" s="1"/>
  <c r="S22" i="89" s="1"/>
  <c r="T28" i="89"/>
  <c r="T27" i="89" s="1"/>
  <c r="T24" i="89" s="1"/>
  <c r="T23" i="89" s="1"/>
  <c r="T22" i="89" l="1"/>
  <c r="P66" i="89"/>
  <c r="P65" i="89" s="1"/>
  <c r="P64" i="89" s="1"/>
  <c r="P51" i="89" s="1"/>
  <c r="P28" i="89"/>
  <c r="P27" i="89" s="1"/>
  <c r="P24" i="89" s="1"/>
  <c r="P23" i="89" s="1"/>
  <c r="P22" i="89" l="1"/>
  <c r="I63" i="79" l="1"/>
  <c r="I25" i="79"/>
  <c r="I22" i="79" l="1"/>
  <c r="I62" i="79"/>
  <c r="G63" i="79"/>
  <c r="G62" i="79" s="1"/>
  <c r="G49" i="79" s="1"/>
  <c r="J63" i="79"/>
  <c r="J62" i="79" s="1"/>
  <c r="J49" i="79" s="1"/>
  <c r="J25" i="79"/>
  <c r="J22" i="79" s="1"/>
  <c r="J21" i="79" s="1"/>
  <c r="F25" i="79"/>
  <c r="F22" i="79" s="1"/>
  <c r="F21" i="79" s="1"/>
  <c r="F63" i="79"/>
  <c r="F62" i="79" s="1"/>
  <c r="F49" i="79" s="1"/>
  <c r="G25" i="79"/>
  <c r="G22" i="79" s="1"/>
  <c r="G21" i="79" s="1"/>
  <c r="H66" i="163"/>
  <c r="H65" i="163" s="1"/>
  <c r="H64" i="163" s="1"/>
  <c r="H51" i="163" s="1"/>
  <c r="F66" i="163"/>
  <c r="F65" i="163" s="1"/>
  <c r="F64" i="163" s="1"/>
  <c r="F51" i="163" s="1"/>
  <c r="I49" i="79" l="1"/>
  <c r="I21" i="79"/>
  <c r="F20" i="79"/>
  <c r="L66" i="163"/>
  <c r="L65" i="163" s="1"/>
  <c r="L64" i="163" s="1"/>
  <c r="L51" i="163" s="1"/>
  <c r="Q66" i="163"/>
  <c r="Q65" i="163" s="1"/>
  <c r="Q64" i="163" s="1"/>
  <c r="Q51" i="163" s="1"/>
  <c r="G20" i="79"/>
  <c r="J20" i="79"/>
  <c r="E28" i="163"/>
  <c r="E66" i="163"/>
  <c r="H28" i="163"/>
  <c r="H27" i="163" s="1"/>
  <c r="T66" i="163" l="1"/>
  <c r="I20" i="79"/>
  <c r="M28" i="163"/>
  <c r="M27" i="163" s="1"/>
  <c r="M24" i="163" s="1"/>
  <c r="M23" i="163" s="1"/>
  <c r="I65" i="164"/>
  <c r="I64" i="164" s="1"/>
  <c r="I63" i="164" s="1"/>
  <c r="I50" i="164" s="1"/>
  <c r="I21" i="164" s="1"/>
  <c r="U66" i="163"/>
  <c r="E65" i="163"/>
  <c r="T65" i="163" s="1"/>
  <c r="M66" i="163"/>
  <c r="M65" i="163" s="1"/>
  <c r="M64" i="163" s="1"/>
  <c r="M51" i="163" s="1"/>
  <c r="G66" i="163"/>
  <c r="G65" i="163" s="1"/>
  <c r="G64" i="163" s="1"/>
  <c r="G51" i="163" s="1"/>
  <c r="O28" i="163"/>
  <c r="O27" i="163" s="1"/>
  <c r="O24" i="163" s="1"/>
  <c r="O23" i="163" s="1"/>
  <c r="H65" i="164"/>
  <c r="H64" i="164" s="1"/>
  <c r="H63" i="164" s="1"/>
  <c r="H50" i="164" s="1"/>
  <c r="H21" i="164" s="1"/>
  <c r="O66" i="163"/>
  <c r="O65" i="163" s="1"/>
  <c r="O64" i="163" s="1"/>
  <c r="O51" i="163" s="1"/>
  <c r="Q71" i="151"/>
  <c r="J28" i="163"/>
  <c r="J27" i="163" s="1"/>
  <c r="I66" i="163"/>
  <c r="I65" i="163" s="1"/>
  <c r="I64" i="163" s="1"/>
  <c r="I51" i="163" s="1"/>
  <c r="E27" i="163"/>
  <c r="E71" i="151"/>
  <c r="Q28" i="163"/>
  <c r="Q27" i="163" s="1"/>
  <c r="Q24" i="163" s="1"/>
  <c r="Q23" i="163" s="1"/>
  <c r="Q22" i="163" s="1"/>
  <c r="I28" i="163"/>
  <c r="I27" i="163" s="1"/>
  <c r="I24" i="163" s="1"/>
  <c r="I23" i="163" s="1"/>
  <c r="L28" i="163"/>
  <c r="L27" i="163" s="1"/>
  <c r="F65" i="164"/>
  <c r="F64" i="164" s="1"/>
  <c r="F63" i="164" s="1"/>
  <c r="F50" i="164" s="1"/>
  <c r="F21" i="164" s="1"/>
  <c r="J66" i="163"/>
  <c r="J65" i="163" s="1"/>
  <c r="J64" i="163" s="1"/>
  <c r="J51" i="163" s="1"/>
  <c r="F28" i="163"/>
  <c r="F27" i="163" s="1"/>
  <c r="G28" i="163"/>
  <c r="G27" i="163" s="1"/>
  <c r="G24" i="163" s="1"/>
  <c r="G23" i="163" s="1"/>
  <c r="J66" i="161"/>
  <c r="J28" i="161"/>
  <c r="L28" i="161"/>
  <c r="L27" i="161" s="1"/>
  <c r="L24" i="161" s="1"/>
  <c r="L23" i="161" s="1"/>
  <c r="T27" i="163" l="1"/>
  <c r="P28" i="161"/>
  <c r="T28" i="163"/>
  <c r="Q70" i="151"/>
  <c r="Q69" i="151" s="1"/>
  <c r="Q56" i="151" s="1"/>
  <c r="Q27" i="151" s="1"/>
  <c r="AY71" i="151"/>
  <c r="AY70" i="151" s="1"/>
  <c r="G22" i="163"/>
  <c r="O22" i="163"/>
  <c r="R28" i="161"/>
  <c r="J27" i="161"/>
  <c r="P27" i="161" s="1"/>
  <c r="E65" i="164"/>
  <c r="E64" i="164" s="1"/>
  <c r="E63" i="164" s="1"/>
  <c r="E50" i="164" s="1"/>
  <c r="I22" i="163"/>
  <c r="N66" i="161"/>
  <c r="N65" i="161" s="1"/>
  <c r="N64" i="161" s="1"/>
  <c r="N51" i="161" s="1"/>
  <c r="L66" i="161"/>
  <c r="L65" i="161" s="1"/>
  <c r="L64" i="161" s="1"/>
  <c r="L51" i="161" s="1"/>
  <c r="L22" i="161" s="1"/>
  <c r="U27" i="163"/>
  <c r="U65" i="163"/>
  <c r="E64" i="163"/>
  <c r="T64" i="163" s="1"/>
  <c r="M22" i="163"/>
  <c r="J65" i="164"/>
  <c r="J64" i="164" s="1"/>
  <c r="J63" i="164" s="1"/>
  <c r="J50" i="164" s="1"/>
  <c r="J21" i="164" s="1"/>
  <c r="G65" i="164"/>
  <c r="G64" i="164" s="1"/>
  <c r="G63" i="164" s="1"/>
  <c r="G50" i="164" s="1"/>
  <c r="R66" i="161"/>
  <c r="J65" i="161"/>
  <c r="P65" i="161" s="1"/>
  <c r="L65" i="164"/>
  <c r="L64" i="164" s="1"/>
  <c r="L63" i="164" s="1"/>
  <c r="L50" i="164" s="1"/>
  <c r="L21" i="164" s="1"/>
  <c r="AS71" i="151"/>
  <c r="E70" i="151"/>
  <c r="E69" i="151" s="1"/>
  <c r="E56" i="151" s="1"/>
  <c r="E27" i="151" s="1"/>
  <c r="U28" i="163"/>
  <c r="P66" i="161" l="1"/>
  <c r="AY69" i="151"/>
  <c r="AS70" i="151"/>
  <c r="AS69" i="151" s="1"/>
  <c r="AS56" i="151" s="1"/>
  <c r="AS27" i="151" s="1"/>
  <c r="CS71" i="151"/>
  <c r="R27" i="161"/>
  <c r="J24" i="161"/>
  <c r="P24" i="161" s="1"/>
  <c r="N28" i="161"/>
  <c r="N27" i="161" s="1"/>
  <c r="N24" i="161" s="1"/>
  <c r="N23" i="161" s="1"/>
  <c r="N22" i="161" s="1"/>
  <c r="R65" i="161"/>
  <c r="J64" i="161"/>
  <c r="P64" i="161" s="1"/>
  <c r="U64" i="163"/>
  <c r="E51" i="163"/>
  <c r="L66" i="89"/>
  <c r="L65" i="89" s="1"/>
  <c r="L64" i="89" s="1"/>
  <c r="L51" i="89" s="1"/>
  <c r="L28" i="89"/>
  <c r="L27" i="89" s="1"/>
  <c r="U51" i="163" l="1"/>
  <c r="T51" i="163"/>
  <c r="CS70" i="151"/>
  <c r="AY56" i="151"/>
  <c r="CS69" i="151"/>
  <c r="R24" i="161"/>
  <c r="J23" i="161"/>
  <c r="P23" i="161" s="1"/>
  <c r="R64" i="161"/>
  <c r="J51" i="161"/>
  <c r="M66" i="89"/>
  <c r="M65" i="89" s="1"/>
  <c r="M64" i="89" s="1"/>
  <c r="M51" i="89" s="1"/>
  <c r="M28" i="89"/>
  <c r="M27" i="89" s="1"/>
  <c r="R51" i="161" l="1"/>
  <c r="P51" i="161"/>
  <c r="AY27" i="151"/>
  <c r="CS56" i="151"/>
  <c r="R23" i="161"/>
  <c r="J22" i="161"/>
  <c r="N66" i="89"/>
  <c r="N65" i="89" s="1"/>
  <c r="N64" i="89" s="1"/>
  <c r="N51" i="89" s="1"/>
  <c r="N28" i="89"/>
  <c r="N27" i="89" s="1"/>
  <c r="R22" i="161" l="1"/>
  <c r="P22" i="161"/>
  <c r="O66" i="89"/>
  <c r="O65" i="89" s="1"/>
  <c r="O64" i="89" s="1"/>
  <c r="O51" i="89" s="1"/>
  <c r="O28" i="89"/>
  <c r="O27" i="89" s="1"/>
  <c r="K66" i="89" l="1"/>
  <c r="K28" i="89"/>
  <c r="K27" i="89" l="1"/>
  <c r="V28" i="89"/>
  <c r="W28" i="89"/>
  <c r="V66" i="89"/>
  <c r="K65" i="89"/>
  <c r="W66" i="89"/>
  <c r="K64" i="89" l="1"/>
  <c r="W65" i="89"/>
  <c r="V65" i="89"/>
  <c r="W27" i="89"/>
  <c r="V27" i="89"/>
  <c r="W64" i="89" l="1"/>
  <c r="V64" i="89"/>
  <c r="K51" i="89"/>
  <c r="V51" i="89" l="1"/>
  <c r="W51" i="89"/>
  <c r="E25" i="163" l="1"/>
  <c r="E24" i="163" l="1"/>
  <c r="F25" i="163"/>
  <c r="F24" i="163" s="1"/>
  <c r="F23" i="163" s="1"/>
  <c r="F22" i="163" s="1"/>
  <c r="E23" i="163" l="1"/>
  <c r="H25" i="163"/>
  <c r="H24" i="163" s="1"/>
  <c r="H23" i="163" s="1"/>
  <c r="H22" i="163" s="1"/>
  <c r="J25" i="163"/>
  <c r="J24" i="163" s="1"/>
  <c r="J23" i="163" s="1"/>
  <c r="J22" i="163" s="1"/>
  <c r="E22" i="163" l="1"/>
  <c r="E24" i="164"/>
  <c r="E23" i="164" s="1"/>
  <c r="E22" i="164" s="1"/>
  <c r="E21" i="164" s="1"/>
  <c r="G24" i="164"/>
  <c r="G23" i="164" s="1"/>
  <c r="G22" i="164" s="1"/>
  <c r="G21" i="164" s="1"/>
  <c r="L25" i="89" l="1"/>
  <c r="L24" i="89" s="1"/>
  <c r="L23" i="89" s="1"/>
  <c r="L22" i="89" s="1"/>
  <c r="M25" i="89" l="1"/>
  <c r="M24" i="89" s="1"/>
  <c r="M23" i="89" s="1"/>
  <c r="M22" i="89" s="1"/>
  <c r="N25" i="89" l="1"/>
  <c r="N24" i="89" s="1"/>
  <c r="N23" i="89" s="1"/>
  <c r="N22" i="89" s="1"/>
  <c r="O25" i="89" l="1"/>
  <c r="O24" i="89" s="1"/>
  <c r="O23" i="89" s="1"/>
  <c r="O22" i="89" s="1"/>
  <c r="K25" i="89" l="1"/>
  <c r="V25" i="89" s="1"/>
  <c r="W25" i="89" l="1"/>
  <c r="K24" i="89"/>
  <c r="K23" i="89" l="1"/>
  <c r="V24" i="89"/>
  <c r="W24" i="89"/>
  <c r="K22" i="89" l="1"/>
  <c r="V22" i="89" s="1"/>
  <c r="W23" i="89"/>
  <c r="V23" i="89"/>
  <c r="W22" i="89" l="1"/>
  <c r="L25" i="163"/>
  <c r="T25" i="163" s="1"/>
  <c r="L24" i="163" l="1"/>
  <c r="T24" i="163" s="1"/>
  <c r="U25" i="163"/>
  <c r="L23" i="163" l="1"/>
  <c r="T23" i="163" s="1"/>
  <c r="U24" i="163"/>
  <c r="L22" i="163" l="1"/>
  <c r="U23" i="163"/>
  <c r="T22" i="163" l="1"/>
  <c r="U22" i="163"/>
</calcChain>
</file>

<file path=xl/sharedStrings.xml><?xml version="1.0" encoding="utf-8"?>
<sst xmlns="http://schemas.openxmlformats.org/spreadsheetml/2006/main" count="4235" uniqueCount="242">
  <si>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</si>
  <si>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</si>
  <si>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</si>
  <si>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</si>
  <si>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</si>
  <si>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</si>
  <si>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</si>
  <si>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</t>
  </si>
  <si>
    <t>км КЛ</t>
  </si>
  <si>
    <t>Полная сметная стоимость инвестиционного проекта в соответствии с утвержденной проектной документацией</t>
  </si>
  <si>
    <t>Объем финансирования, млн рублей (с НДС)</t>
  </si>
  <si>
    <t>Отклонение от плана финансирования</t>
  </si>
  <si>
    <t>Причины отклонений</t>
  </si>
  <si>
    <t>млн рублей
 (с НДС)</t>
  </si>
  <si>
    <t>%</t>
  </si>
  <si>
    <t>план</t>
  </si>
  <si>
    <t>факт</t>
  </si>
  <si>
    <t>млн рублей
 (без НДС)</t>
  </si>
  <si>
    <t>Причины неисполнения плана</t>
  </si>
  <si>
    <t>План</t>
  </si>
  <si>
    <t>Факт</t>
  </si>
  <si>
    <t>км ВЛ
 1-цеп</t>
  </si>
  <si>
    <t>км ВЛ
 2-цеп</t>
  </si>
  <si>
    <t>Другое</t>
  </si>
  <si>
    <t xml:space="preserve">         фирменное наименование субъекта электроэнергетики</t>
  </si>
  <si>
    <t>период реализации инвестиционной программы</t>
  </si>
  <si>
    <t>в базисном уровне цен, млн рублей (с НДС)</t>
  </si>
  <si>
    <t>в прогнозных ценах соответствующих лет</t>
  </si>
  <si>
    <t>Ввод объектов (мощностей) в эксплуатацию</t>
  </si>
  <si>
    <t>млн рублей (без НДС)</t>
  </si>
  <si>
    <t>федерального бюджета</t>
  </si>
  <si>
    <t>бюджетов субъектов Российской Федерации</t>
  </si>
  <si>
    <t>иных источников финансирования</t>
  </si>
  <si>
    <t>Общий фактический объем финансирования, в том числе за счет:</t>
  </si>
  <si>
    <t xml:space="preserve"> № пп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</si>
  <si>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</si>
  <si>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</si>
  <si>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 Наименование инвестиционного проекта (группы инвестиционных проектов)</t>
  </si>
  <si>
    <t>№ пп</t>
  </si>
  <si>
    <t xml:space="preserve">                                реквизиты решения органа 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</si>
  <si>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          фирменное наименование субъекта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</si>
  <si>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</si>
  <si>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</si>
  <si>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</si>
  <si>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</si>
  <si>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основные средства</t>
  </si>
  <si>
    <t>нематериальные активы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</si>
  <si>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</si>
  <si>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</si>
  <si>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                        период реализации инвестиционной программы</t>
  </si>
  <si>
    <t>средств, полученных от оказания услуг по регулируемым государством ценам (тарифам)</t>
  </si>
  <si>
    <t>в базисном уровне цен, млн рублей</t>
  </si>
  <si>
    <t xml:space="preserve">об исполнении инвестиционной программы </t>
  </si>
  <si>
    <t>Раздел 2. Отчет об исполнении плана освоения капитальных вложений</t>
  </si>
  <si>
    <t>Принятие основных средств и нематериальных активов к бухгалтерскому учету</t>
  </si>
  <si>
    <t>Отклонение от плана</t>
  </si>
  <si>
    <t>Раздел 4. Отчет о постановке объектов электросетевого хозяйства под напряжение</t>
  </si>
  <si>
    <t>Постановка объектов электроэнергетики под напряжение</t>
  </si>
  <si>
    <t>Раздел 5. Отчет о вводе объектов (мощностей) в эксплуатацию</t>
  </si>
  <si>
    <t xml:space="preserve">Оценка полной стоимости инвестиционного проекта в прогнозных ценах соответствующих лет, млн рублей 
(с НДС) </t>
  </si>
  <si>
    <t>Общий объем финансирования, в том числе за счет:</t>
  </si>
  <si>
    <t>Отклонение от плана освоения</t>
  </si>
  <si>
    <t>от «__» _____ 2016 г. №___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</si>
  <si>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</si>
  <si>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</si>
  <si>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</si>
  <si>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</si>
  <si>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</si>
  <si>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</si>
  <si>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</si>
  <si>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</si>
  <si>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</si>
  <si>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</si>
  <si>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</si>
  <si>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</si>
  <si>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</si>
  <si>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</si>
  <si>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</si>
  <si>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</si>
  <si>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</si>
  <si>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</si>
  <si>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</si>
  <si>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</si>
  <si>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</si>
  <si>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</si>
  <si>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</si>
  <si>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</si>
  <si>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</si>
  <si>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</si>
  <si>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 рублей 
(с НДС) 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</si>
  <si>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</si>
  <si>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км ЛЭП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</si>
  <si>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</si>
  <si>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соотвествии с договором 
о предоставлении мощности</t>
  </si>
  <si>
    <t>Форма 1. Отчет об исполнении плана финансирования  инвестиционной программы</t>
  </si>
  <si>
    <t xml:space="preserve">Отчет </t>
  </si>
  <si>
    <t>Освоение капитальных вложений в прогнозных ценах соответствующих лет, млн рублей  (без НДС)</t>
  </si>
  <si>
    <t xml:space="preserve">Раздел 3. Отчет о вводе основных средств </t>
  </si>
  <si>
    <t>Раздел 6. Отчет о выводе мощностей из эксплуатации</t>
  </si>
  <si>
    <t>Диспетчерское наименование</t>
  </si>
  <si>
    <t>Вывод объектов инвестиционной деятельности (мощностей) из эксплуатации</t>
  </si>
  <si>
    <t>Раздел 7. Отчет о достижении количественных показателей инвестиционной программы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</si>
  <si>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</si>
  <si>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</si>
  <si>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</si>
  <si>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</si>
  <si>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</si>
  <si>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</si>
  <si>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7</t>
  </si>
  <si>
    <t xml:space="preserve">                                                                период реализации инвестиционной программы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</si>
  <si>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</si>
  <si>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</si>
  <si>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</si>
  <si>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</si>
  <si>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</si>
  <si>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</si>
  <si>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</si>
  <si>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</si>
  <si>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</si>
  <si>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</si>
  <si>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</si>
  <si>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</si>
  <si>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</si>
  <si>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</si>
  <si>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</si>
  <si>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</si>
  <si>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Утвержденный план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</si>
  <si>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</si>
  <si>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</si>
  <si>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</si>
  <si>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</si>
  <si>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</si>
  <si>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</si>
  <si>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</si>
  <si>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</si>
  <si>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</si>
  <si>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</si>
  <si>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</si>
  <si>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</si>
  <si>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</si>
  <si>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</si>
  <si>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</si>
  <si>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</si>
  <si>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</si>
  <si>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</si>
  <si>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</si>
  <si>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</si>
  <si>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</si>
  <si>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</si>
  <si>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нд</t>
  </si>
  <si>
    <t>АО «Чеченэнерго»</t>
  </si>
  <si>
    <t>Плановые значения показателей  приведены в соответствии с инвестиционной программой АО "Чеченэнерго" на период 2016-2022,</t>
  </si>
  <si>
    <t>утвержденной  приказом Минэнерго России от 22.12.2016 № 1384</t>
  </si>
  <si>
    <t>0,00</t>
  </si>
  <si>
    <t xml:space="preserve">Фактический объем освоения капитальных вложений на 01.01.2017, млн рублей 
(без НДС) </t>
  </si>
  <si>
    <t xml:space="preserve">Остаток освоения капитальных вложений 
на 01.01.2017,  млн рублей (без НДС) </t>
  </si>
  <si>
    <t xml:space="preserve">Остаток освоения капитальных вложений 
на 01.01.2018,  млн рублей 
(без НДС) </t>
  </si>
  <si>
    <t>Год раскрытия информации: 2018 год</t>
  </si>
  <si>
    <t>об исполнении инвестиционной программы за год 2017</t>
  </si>
  <si>
    <t>Отчет за 2017 год</t>
  </si>
  <si>
    <t>на период                            2017 год</t>
  </si>
  <si>
    <t>Утвержденные плановые значения показателей приведены в соответствии с приказом Минэнерго России от 15.11.2017 № 19@</t>
  </si>
  <si>
    <t xml:space="preserve">                        реквизиты решения органа исполнительной власти, утвердившего инвестиционную программу</t>
  </si>
  <si>
    <t xml:space="preserve">Фактический объем финансирования на 01.01.2017, млн рублей 
(с НДС) </t>
  </si>
  <si>
    <t xml:space="preserve">Остаток финансирования капитальных вложений 
на 01.01.2017 в прогнозных ценах соответствующих лет,  млн рублей (с НДС) </t>
  </si>
  <si>
    <t xml:space="preserve">Остаток финансирования капитальных вложений 
на 01.01. 2018 в прогнозных ценах соответствующих лет,  млн рублей 
(с НДС)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</si>
  <si>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в 2017 году</t>
  </si>
  <si>
    <t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 ;</t>
  </si>
  <si>
    <t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 ;</t>
  </si>
  <si>
    <t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 ;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</si>
  <si>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</si>
  <si>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</si>
  <si>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</si>
  <si>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</si>
  <si>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</si>
  <si>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</si>
  <si>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</si>
  <si>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</si>
  <si>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</si>
  <si>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</si>
  <si>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</si>
  <si>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</si>
  <si>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</si>
  <si>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</si>
  <si>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</si>
  <si>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</si>
  <si>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</si>
  <si>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</si>
  <si>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</si>
  <si>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</si>
  <si>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</si>
  <si>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</si>
  <si>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</si>
  <si>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</si>
  <si>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</si>
  <si>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</si>
  <si>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</si>
  <si>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 
Предложение по корректировке утвержденного плана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</si>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</sst>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5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9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8" fillId="0" borderId="0"/>
    <xf numFmtId="0" fontId="37" fillId="0" borderId="0"/>
    <xf numFmtId="0" fontId="37" fillId="0" borderId="0"/>
    <xf numFmtId="164" fontId="8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4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4" fillId="0" borderId="0"/>
    <xf numFmtId="0" fontId="9" fillId="0" borderId="0"/>
    <xf numFmtId="9" fontId="3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9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2" fillId="0" borderId="0"/>
    <xf numFmtId="0" fontId="1" fillId="0" borderId="0"/>
  </cellStyleXfs>
  <cellXfs count="188">
    <xf numFmtId="0" fontId="0" fillId="0" borderId="0" xfId="0"/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165" fontId="10" fillId="0" borderId="1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/>
    </xf>
    <xf numFmtId="0" fontId="9" fillId="0" borderId="0" xfId="37" applyFont="1" applyFill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10" fillId="0" borderId="0" xfId="46" applyFont="1" applyFill="1" applyBorder="1" applyAlignment="1"/>
    <xf numFmtId="0" fontId="30" fillId="0" borderId="0" xfId="45" applyFont="1" applyFill="1" applyBorder="1" applyAlignment="1">
      <alignment vertical="center"/>
    </xf>
    <xf numFmtId="0" fontId="10" fillId="0" borderId="0" xfId="37" applyFont="1" applyFill="1"/>
    <xf numFmtId="0" fontId="9" fillId="0" borderId="0" xfId="0" applyFont="1" applyFill="1" applyAlignment="1"/>
    <xf numFmtId="0" fontId="34" fillId="0" borderId="0" xfId="45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center" vertical="center" wrapText="1"/>
    </xf>
    <xf numFmtId="0" fontId="10" fillId="0" borderId="0" xfId="37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textRotation="90" wrapText="1"/>
    </xf>
    <xf numFmtId="0" fontId="44" fillId="0" borderId="0" xfId="0" applyFont="1" applyFill="1" applyAlignment="1"/>
    <xf numFmtId="0" fontId="38" fillId="0" borderId="0" xfId="0" applyFont="1" applyFill="1" applyAlignment="1"/>
    <xf numFmtId="0" fontId="10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45" applyFont="1" applyFill="1" applyBorder="1" applyAlignment="1">
      <alignment horizontal="center" vertical="center" wrapText="1"/>
    </xf>
    <xf numFmtId="0" fontId="44" fillId="0" borderId="0" xfId="37" applyFont="1" applyFill="1" applyAlignment="1">
      <alignment wrapText="1"/>
    </xf>
    <xf numFmtId="0" fontId="35" fillId="0" borderId="0" xfId="55" applyFont="1" applyFill="1"/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7" xfId="0" applyFont="1" applyFill="1" applyBorder="1" applyAlignment="1">
      <alignment horizontal="center" vertical="center" textRotation="90" wrapText="1"/>
    </xf>
    <xf numFmtId="0" fontId="9" fillId="0" borderId="10" xfId="37" applyFont="1" applyFill="1" applyBorder="1" applyAlignment="1">
      <alignment vertical="center" textRotation="90" wrapText="1"/>
    </xf>
    <xf numFmtId="2" fontId="10" fillId="0" borderId="10" xfId="0" applyNumberFormat="1" applyFont="1" applyFill="1" applyBorder="1" applyAlignment="1">
      <alignment horizontal="center" vertical="center" wrapText="1"/>
    </xf>
    <xf numFmtId="1" fontId="10" fillId="0" borderId="10" xfId="0" applyNumberFormat="1" applyFont="1" applyFill="1" applyBorder="1" applyAlignment="1">
      <alignment horizontal="center" vertical="center" wrapText="1"/>
    </xf>
    <xf numFmtId="2" fontId="36" fillId="0" borderId="10" xfId="0" applyNumberFormat="1" applyFont="1" applyFill="1" applyBorder="1" applyAlignment="1">
      <alignment horizontal="center" vertical="center" wrapText="1"/>
    </xf>
    <xf numFmtId="9" fontId="9" fillId="0" borderId="10" xfId="37" applyNumberFormat="1" applyFont="1" applyFill="1" applyBorder="1" applyAlignment="1">
      <alignment horizontal="center" vertical="center" wrapText="1"/>
    </xf>
    <xf numFmtId="0" fontId="44" fillId="0" borderId="0" xfId="37" applyFont="1" applyFill="1" applyAlignment="1">
      <alignment horizont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2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30" fillId="0" borderId="1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textRotation="90" wrapText="1"/>
    </xf>
    <xf numFmtId="0" fontId="10" fillId="0" borderId="10" xfId="37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2" fontId="35" fillId="0" borderId="10" xfId="0" applyNumberFormat="1" applyFont="1" applyFill="1" applyBorder="1" applyAlignment="1">
      <alignment horizontal="center" vertical="center" wrapText="1"/>
    </xf>
    <xf numFmtId="2" fontId="9" fillId="0" borderId="10" xfId="37" applyNumberFormat="1" applyFont="1" applyFill="1" applyBorder="1" applyAlignment="1">
      <alignment horizontal="center" vertical="center" wrapText="1"/>
    </xf>
    <xf numFmtId="0" fontId="35" fillId="0" borderId="10" xfId="55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  <xf numFmtId="0" fontId="46" fillId="0" borderId="0" xfId="55" applyFont="1" applyFill="1"/>
    <xf numFmtId="0" fontId="38" fillId="0" borderId="0" xfId="37" applyFont="1" applyFill="1" applyAlignment="1">
      <alignment horizontal="right" vertical="center"/>
    </xf>
    <xf numFmtId="0" fontId="38" fillId="0" borderId="0" xfId="37" applyFont="1" applyFill="1" applyAlignment="1">
      <alignment horizontal="right"/>
    </xf>
    <xf numFmtId="0" fontId="35" fillId="0" borderId="0" xfId="55" applyFont="1" applyFill="1" applyAlignment="1">
      <alignment horizontal="center" vertical="center"/>
    </xf>
    <xf numFmtId="165" fontId="10" fillId="0" borderId="10" xfId="109" applyNumberFormat="1" applyFont="1" applyFill="1" applyBorder="1" applyAlignment="1">
      <alignment horizontal="center" vertical="center" wrapText="1"/>
    </xf>
    <xf numFmtId="2" fontId="10" fillId="0" borderId="10" xfId="109" applyNumberFormat="1" applyFont="1" applyFill="1" applyBorder="1" applyAlignment="1">
      <alignment horizontal="center" vertical="center" wrapText="1"/>
    </xf>
    <xf numFmtId="0" fontId="9" fillId="0" borderId="0" xfId="55" applyFont="1" applyFill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 wrapText="1"/>
    </xf>
    <xf numFmtId="0" fontId="39" fillId="0" borderId="0" xfId="55" applyFont="1" applyFill="1" applyAlignment="1">
      <alignment vertical="center"/>
    </xf>
    <xf numFmtId="0" fontId="35" fillId="0" borderId="0" xfId="55" applyFont="1" applyFill="1" applyAlignment="1">
      <alignment vertical="center"/>
    </xf>
    <xf numFmtId="0" fontId="42" fillId="0" borderId="0" xfId="55" applyFont="1" applyFill="1" applyAlignment="1">
      <alignment vertical="center"/>
    </xf>
    <xf numFmtId="0" fontId="9" fillId="0" borderId="0" xfId="0" applyFont="1" applyFill="1"/>
    <xf numFmtId="165" fontId="9" fillId="0" borderId="0" xfId="0" applyNumberFormat="1" applyFont="1" applyFill="1" applyBorder="1" applyAlignment="1">
      <alignment horizontal="center" vertical="center" wrapText="1"/>
    </xf>
    <xf numFmtId="0" fontId="10" fillId="0" borderId="0" xfId="46" applyFont="1" applyFill="1" applyAlignment="1"/>
    <xf numFmtId="1" fontId="9" fillId="0" borderId="10" xfId="0" applyNumberFormat="1" applyFont="1" applyFill="1" applyBorder="1" applyAlignment="1">
      <alignment horizontal="center" vertical="center" wrapText="1"/>
    </xf>
    <xf numFmtId="0" fontId="36" fillId="0" borderId="0" xfId="55" applyFont="1" applyFill="1" applyBorder="1" applyAlignment="1">
      <alignment horizontal="center" vertical="center" wrapText="1"/>
    </xf>
    <xf numFmtId="0" fontId="46" fillId="0" borderId="0" xfId="55" applyFont="1" applyFill="1" applyBorder="1"/>
    <xf numFmtId="0" fontId="40" fillId="0" borderId="0" xfId="55" applyFont="1" applyFill="1" applyAlignment="1">
      <alignment horizontal="left" vertical="center"/>
    </xf>
    <xf numFmtId="0" fontId="43" fillId="0" borderId="0" xfId="55" applyFont="1" applyFill="1" applyAlignment="1">
      <alignment horizontal="center" vertical="center"/>
    </xf>
    <xf numFmtId="0" fontId="41" fillId="0" borderId="0" xfId="55" applyFont="1" applyFill="1" applyAlignment="1">
      <alignment horizontal="center" vertical="center"/>
    </xf>
    <xf numFmtId="0" fontId="43" fillId="0" borderId="0" xfId="55" applyFont="1" applyFill="1" applyBorder="1" applyAlignment="1">
      <alignment horizontal="center" vertical="center"/>
    </xf>
    <xf numFmtId="0" fontId="46" fillId="0" borderId="0" xfId="55" applyFont="1" applyFill="1" applyAlignment="1">
      <alignment vertical="center"/>
    </xf>
    <xf numFmtId="0" fontId="47" fillId="0" borderId="0" xfId="55" applyFont="1" applyFill="1"/>
    <xf numFmtId="0" fontId="35" fillId="0" borderId="10" xfId="55" applyFont="1" applyFill="1" applyBorder="1" applyAlignment="1">
      <alignment horizontal="center" vertical="center"/>
    </xf>
    <xf numFmtId="0" fontId="35" fillId="0" borderId="10" xfId="55" applyFont="1" applyFill="1" applyBorder="1" applyAlignment="1">
      <alignment horizontal="center"/>
    </xf>
    <xf numFmtId="2" fontId="10" fillId="24" borderId="10" xfId="109" applyNumberFormat="1" applyFont="1" applyFill="1" applyBorder="1" applyAlignment="1">
      <alignment horizontal="center" vertical="center" wrapText="1"/>
    </xf>
    <xf numFmtId="165" fontId="9" fillId="0" borderId="10" xfId="109" applyNumberFormat="1" applyFont="1" applyFill="1" applyBorder="1" applyAlignment="1">
      <alignment horizontal="center" vertical="center" wrapText="1"/>
    </xf>
    <xf numFmtId="0" fontId="36" fillId="24" borderId="10" xfId="55" applyNumberFormat="1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165" fontId="36" fillId="0" borderId="10" xfId="111" applyNumberFormat="1" applyFont="1" applyFill="1" applyBorder="1" applyAlignment="1">
      <alignment horizontal="center" vertical="center"/>
    </xf>
    <xf numFmtId="9" fontId="10" fillId="0" borderId="10" xfId="37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2" fontId="36" fillId="0" borderId="10" xfId="108" applyNumberFormat="1" applyFont="1" applyFill="1" applyBorder="1" applyAlignment="1">
      <alignment horizontal="center" vertical="center" wrapText="1"/>
    </xf>
    <xf numFmtId="2" fontId="35" fillId="0" borderId="10" xfId="112" applyNumberFormat="1" applyFont="1" applyFill="1" applyBorder="1" applyAlignment="1">
      <alignment horizontal="center" vertical="center" wrapText="1"/>
    </xf>
    <xf numFmtId="2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2" fontId="10" fillId="0" borderId="10" xfId="37" applyNumberFormat="1" applyFont="1" applyFill="1" applyBorder="1" applyAlignment="1">
      <alignment horizontal="center" vertical="center" wrapText="1"/>
    </xf>
    <xf numFmtId="2" fontId="9" fillId="0" borderId="10" xfId="109" applyNumberFormat="1" applyFont="1" applyFill="1" applyBorder="1" applyAlignment="1">
      <alignment horizontal="center" vertical="center" wrapText="1"/>
    </xf>
    <xf numFmtId="2" fontId="36" fillId="0" borderId="10" xfId="111" applyNumberFormat="1" applyFont="1" applyFill="1" applyBorder="1" applyAlignment="1">
      <alignment horizontal="center" vertical="center"/>
    </xf>
    <xf numFmtId="0" fontId="43" fillId="0" borderId="0" xfId="55" applyFont="1" applyFill="1" applyAlignment="1">
      <alignment horizontal="center" vertical="center"/>
    </xf>
    <xf numFmtId="0" fontId="43" fillId="0" borderId="0" xfId="55" applyFont="1" applyFill="1" applyBorder="1" applyAlignment="1">
      <alignment horizontal="center" vertical="center"/>
    </xf>
    <xf numFmtId="2" fontId="10" fillId="24" borderId="10" xfId="109" applyNumberFormat="1" applyFont="1" applyFill="1" applyBorder="1" applyAlignment="1">
      <alignment horizontal="center" vertical="top" wrapText="1"/>
    </xf>
    <xf numFmtId="2" fontId="9" fillId="25" borderId="10" xfId="109" applyNumberFormat="1" applyFont="1" applyFill="1" applyBorder="1" applyAlignment="1">
      <alignment horizontal="center" vertical="center" wrapText="1"/>
    </xf>
    <xf numFmtId="2" fontId="46" fillId="0" borderId="0" xfId="55" applyNumberFormat="1" applyFont="1" applyFill="1"/>
    <xf numFmtId="0" fontId="51" fillId="26" borderId="28" xfId="55" applyFont="1" applyFill="1" applyBorder="1" applyAlignment="1">
      <alignment horizontal="center" vertical="center" textRotation="90" wrapText="1"/>
    </xf>
    <xf numFmtId="0" fontId="51" fillId="26" borderId="10" xfId="55" applyFont="1" applyFill="1" applyBorder="1" applyAlignment="1">
      <alignment horizontal="center" vertical="center" textRotation="90" wrapText="1"/>
    </xf>
    <xf numFmtId="0" fontId="51" fillId="26" borderId="29" xfId="55" applyFont="1" applyFill="1" applyBorder="1" applyAlignment="1">
      <alignment horizontal="center" vertical="center" textRotation="90" wrapText="1"/>
    </xf>
    <xf numFmtId="49" fontId="10" fillId="26" borderId="28" xfId="55" applyNumberFormat="1" applyFont="1" applyFill="1" applyBorder="1" applyAlignment="1">
      <alignment horizontal="center" vertical="center"/>
    </xf>
    <xf numFmtId="49" fontId="10" fillId="26" borderId="10" xfId="55" applyNumberFormat="1" applyFont="1" applyFill="1" applyBorder="1" applyAlignment="1">
      <alignment horizontal="center" vertical="center"/>
    </xf>
    <xf numFmtId="49" fontId="10" fillId="26" borderId="29" xfId="55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/>
    </xf>
    <xf numFmtId="0" fontId="44" fillId="0" borderId="0" xfId="37" applyFont="1" applyFill="1" applyAlignment="1">
      <alignment horizont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9" fillId="0" borderId="13" xfId="0" applyFont="1" applyFill="1" applyBorder="1"/>
    <xf numFmtId="0" fontId="44" fillId="0" borderId="21" xfId="37" applyFont="1" applyFill="1" applyBorder="1" applyAlignment="1">
      <alignment horizontal="center"/>
    </xf>
    <xf numFmtId="0" fontId="10" fillId="0" borderId="16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center" vertical="center" wrapText="1"/>
    </xf>
    <xf numFmtId="0" fontId="10" fillId="0" borderId="20" xfId="37" applyFont="1" applyFill="1" applyBorder="1" applyAlignment="1">
      <alignment horizontal="center" vertical="center" wrapText="1"/>
    </xf>
    <xf numFmtId="0" fontId="10" fillId="0" borderId="14" xfId="37" applyFont="1" applyFill="1" applyBorder="1" applyAlignment="1">
      <alignment horizontal="center" vertical="center" wrapText="1"/>
    </xf>
    <xf numFmtId="0" fontId="10" fillId="0" borderId="21" xfId="37" applyFont="1" applyFill="1" applyBorder="1" applyAlignment="1">
      <alignment horizontal="center" vertical="center" wrapText="1"/>
    </xf>
    <xf numFmtId="0" fontId="10" fillId="0" borderId="19" xfId="37" applyFont="1" applyFill="1" applyBorder="1" applyAlignment="1">
      <alignment horizontal="center" vertical="center" wrapText="1"/>
    </xf>
    <xf numFmtId="0" fontId="50" fillId="0" borderId="0" xfId="55" applyFont="1" applyFill="1" applyAlignment="1">
      <alignment horizontal="center" vertical="center"/>
    </xf>
    <xf numFmtId="0" fontId="9" fillId="0" borderId="0" xfId="55" applyFont="1" applyFill="1" applyAlignment="1">
      <alignment horizontal="center" vertical="center"/>
    </xf>
    <xf numFmtId="0" fontId="10" fillId="0" borderId="22" xfId="37" applyFont="1" applyFill="1" applyBorder="1" applyAlignment="1">
      <alignment horizontal="center" vertical="center" wrapText="1"/>
    </xf>
    <xf numFmtId="0" fontId="44" fillId="0" borderId="0" xfId="55" applyFont="1" applyFill="1" applyAlignment="1">
      <alignment horizontal="center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35" fillId="0" borderId="0" xfId="55" applyFont="1" applyFill="1" applyAlignment="1">
      <alignment horizontal="center" vertical="center"/>
    </xf>
    <xf numFmtId="2" fontId="10" fillId="0" borderId="12" xfId="37" applyNumberFormat="1" applyFont="1" applyFill="1" applyBorder="1" applyAlignment="1">
      <alignment horizontal="center" vertical="center" wrapText="1"/>
    </xf>
    <xf numFmtId="0" fontId="10" fillId="0" borderId="23" xfId="37" applyFont="1" applyFill="1" applyBorder="1" applyAlignment="1">
      <alignment horizontal="center" vertical="center" wrapText="1"/>
    </xf>
    <xf numFmtId="0" fontId="10" fillId="0" borderId="21" xfId="37" applyFont="1" applyFill="1" applyBorder="1" applyAlignment="1">
      <alignment horizontal="center"/>
    </xf>
    <xf numFmtId="0" fontId="42" fillId="0" borderId="0" xfId="55" applyFont="1" applyFill="1" applyAlignment="1">
      <alignment horizontal="center" vertical="center"/>
    </xf>
    <xf numFmtId="0" fontId="43" fillId="0" borderId="0" xfId="55" applyFont="1" applyFill="1" applyAlignment="1">
      <alignment horizontal="center" vertical="center"/>
    </xf>
    <xf numFmtId="2" fontId="9" fillId="0" borderId="12" xfId="37" applyNumberFormat="1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9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2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10" fillId="0" borderId="21" xfId="46" applyFont="1" applyFill="1" applyBorder="1" applyAlignment="1">
      <alignment horizontal="center" wrapText="1"/>
    </xf>
    <xf numFmtId="0" fontId="10" fillId="0" borderId="16" xfId="37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center" vertical="center"/>
    </xf>
    <xf numFmtId="0" fontId="10" fillId="0" borderId="20" xfId="37" applyFont="1" applyFill="1" applyBorder="1" applyAlignment="1">
      <alignment horizontal="center" vertical="center"/>
    </xf>
    <xf numFmtId="0" fontId="10" fillId="0" borderId="22" xfId="37" applyFont="1" applyFill="1" applyBorder="1" applyAlignment="1">
      <alignment horizontal="center" vertical="center"/>
    </xf>
    <xf numFmtId="0" fontId="10" fillId="0" borderId="0" xfId="37" applyFont="1" applyFill="1" applyBorder="1" applyAlignment="1">
      <alignment horizontal="center" vertical="center"/>
    </xf>
    <xf numFmtId="0" fontId="10" fillId="0" borderId="23" xfId="37" applyFont="1" applyFill="1" applyBorder="1" applyAlignment="1">
      <alignment horizontal="center" vertical="center"/>
    </xf>
    <xf numFmtId="0" fontId="10" fillId="0" borderId="14" xfId="37" applyFont="1" applyFill="1" applyBorder="1" applyAlignment="1">
      <alignment horizontal="center" vertical="center"/>
    </xf>
    <xf numFmtId="0" fontId="10" fillId="0" borderId="21" xfId="37" applyFont="1" applyFill="1" applyBorder="1" applyAlignment="1">
      <alignment horizontal="center" vertical="center"/>
    </xf>
    <xf numFmtId="0" fontId="10" fillId="0" borderId="19" xfId="37" applyFont="1" applyFill="1" applyBorder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2" fontId="10" fillId="0" borderId="10" xfId="37" applyNumberFormat="1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2" fontId="9" fillId="0" borderId="10" xfId="37" applyNumberFormat="1" applyFont="1" applyFill="1" applyBorder="1" applyAlignment="1">
      <alignment horizontal="center" wrapText="1"/>
    </xf>
    <xf numFmtId="0" fontId="9" fillId="0" borderId="10" xfId="37" applyFont="1" applyFill="1" applyBorder="1" applyAlignment="1">
      <alignment horizontal="center" wrapText="1"/>
    </xf>
    <xf numFmtId="2" fontId="33" fillId="0" borderId="12" xfId="45" applyNumberFormat="1" applyFont="1" applyFill="1" applyBorder="1" applyAlignment="1">
      <alignment horizontal="center" vertical="center" wrapText="1"/>
    </xf>
    <xf numFmtId="0" fontId="10" fillId="26" borderId="10" xfId="55" applyFont="1" applyFill="1" applyBorder="1" applyAlignment="1">
      <alignment horizontal="center" vertical="center" textRotation="90" wrapText="1"/>
    </xf>
    <xf numFmtId="0" fontId="43" fillId="0" borderId="21" xfId="55" applyFont="1" applyFill="1" applyBorder="1" applyAlignment="1">
      <alignment horizontal="center" vertical="center"/>
    </xf>
    <xf numFmtId="0" fontId="36" fillId="0" borderId="0" xfId="55" applyFont="1" applyFill="1" applyBorder="1" applyAlignment="1">
      <alignment horizontal="center" vertical="center" wrapText="1"/>
    </xf>
    <xf numFmtId="0" fontId="43" fillId="0" borderId="0" xfId="55" applyFont="1" applyFill="1" applyBorder="1" applyAlignment="1">
      <alignment horizontal="center" vertical="center"/>
    </xf>
    <xf numFmtId="0" fontId="36" fillId="0" borderId="10" xfId="55" applyFont="1" applyFill="1" applyBorder="1" applyAlignment="1">
      <alignment horizontal="center" vertical="center" wrapText="1"/>
    </xf>
    <xf numFmtId="0" fontId="10" fillId="26" borderId="25" xfId="55" applyFont="1" applyFill="1" applyBorder="1" applyAlignment="1">
      <alignment horizontal="center" vertical="center" wrapText="1"/>
    </xf>
    <xf numFmtId="0" fontId="10" fillId="26" borderId="26" xfId="55" applyFont="1" applyFill="1" applyBorder="1" applyAlignment="1">
      <alignment horizontal="center" vertical="center" wrapText="1"/>
    </xf>
    <xf numFmtId="0" fontId="10" fillId="26" borderId="27" xfId="55" applyFont="1" applyFill="1" applyBorder="1" applyAlignment="1">
      <alignment horizontal="center" vertical="center" wrapText="1"/>
    </xf>
    <xf numFmtId="0" fontId="10" fillId="26" borderId="28" xfId="55" applyFont="1" applyFill="1" applyBorder="1" applyAlignment="1">
      <alignment horizontal="center" vertical="center" wrapText="1"/>
    </xf>
    <xf numFmtId="0" fontId="10" fillId="26" borderId="10" xfId="55" applyFont="1" applyFill="1" applyBorder="1" applyAlignment="1">
      <alignment horizontal="center" vertical="center" wrapText="1"/>
    </xf>
    <xf numFmtId="0" fontId="10" fillId="26" borderId="28" xfId="55" applyFont="1" applyFill="1" applyBorder="1" applyAlignment="1">
      <alignment horizontal="center" vertical="center" textRotation="90" wrapText="1"/>
    </xf>
    <xf numFmtId="0" fontId="3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26" borderId="29" xfId="55" applyFont="1" applyFill="1" applyBorder="1" applyAlignment="1">
      <alignment horizontal="center" vertical="center" textRotation="90" wrapText="1"/>
    </xf>
    <xf numFmtId="0" fontId="10" fillId="26" borderId="29" xfId="55" applyFont="1" applyFill="1" applyBorder="1" applyAlignment="1">
      <alignment horizontal="center" vertical="center" wrapText="1"/>
    </xf>
  </cellXfs>
  <cellStyles count="113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1 2" xfId="109"/>
    <cellStyle name="Обычный 12" xfId="110"/>
    <cellStyle name="Обычный 12 2" xfId="48"/>
    <cellStyle name="Обычный 18" xfId="111"/>
    <cellStyle name="Обычный 18 2" xfId="108"/>
    <cellStyle name="Обычный 2" xfId="36"/>
    <cellStyle name="Обычный 3" xfId="37"/>
    <cellStyle name="Обычный 3 2" xfId="57"/>
    <cellStyle name="Обычный 3 2 2 2" xfId="49"/>
    <cellStyle name="Обычный 3 21" xfId="103"/>
    <cellStyle name="Обычный 3 4" xfId="107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3" xfId="102"/>
    <cellStyle name="Обычный 7" xfId="55"/>
    <cellStyle name="Обычный 7 2" xfId="59"/>
    <cellStyle name="Обычный 7 3" xfId="112"/>
    <cellStyle name="Обычный 8" xfId="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 2 2 2" xfId="51"/>
    <cellStyle name="Финансовый 3" xfId="5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3;&#1069;%204%20&#1082;&#1074;%202017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dyanceva-EA\AppData\Local\Microsoft\Windows\Temporary%20Internet%20Files\Content.Outlook\JKZM4YJO\&#1063;&#1069;%204%20&#1082;&#1074;%202017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Отчет финансирование источники"/>
      <sheetName val="10 Квартал финансирование"/>
      <sheetName val="11 Квартал финансирование ист"/>
      <sheetName val="12 Квартал освоение"/>
      <sheetName val="13 Квартал осн этапы"/>
      <sheetName val="14 Квартал Принятие ОС"/>
      <sheetName val="15 Квартал постановка под напр"/>
      <sheetName val="16 Квартал ввод мощности"/>
      <sheetName val="17 Квартал вывод "/>
      <sheetName val="18 Квартал о тех состоянии"/>
    </sheetNames>
    <sheetDataSet>
      <sheetData sheetId="0">
        <row r="9">
          <cell r="B9" t="str">
            <v>1</v>
          </cell>
          <cell r="C9" t="str">
            <v>Чеченская Республика</v>
          </cell>
          <cell r="D9" t="str">
            <v>Г</v>
          </cell>
        </row>
        <row r="10">
          <cell r="B10" t="str">
            <v>1.1</v>
          </cell>
          <cell r="C10" t="str">
            <v>Технологическое присоединение, всего, в том числе:</v>
          </cell>
          <cell r="D10" t="str">
            <v>Г</v>
          </cell>
        </row>
        <row r="11">
          <cell r="B11" t="str">
            <v>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</row>
        <row r="12">
          <cell r="B12" t="str">
            <v>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Г</v>
          </cell>
          <cell r="N12">
            <v>2020</v>
          </cell>
          <cell r="GE12">
            <v>8.7000000000000011</v>
          </cell>
          <cell r="GF12">
            <v>0</v>
          </cell>
        </row>
        <row r="13">
          <cell r="B13" t="str">
            <v>1.1.1.2</v>
          </cell>
          <cell r="C13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3" t="str">
            <v>Г</v>
          </cell>
          <cell r="N13">
            <v>2017</v>
          </cell>
          <cell r="GE13">
            <v>0</v>
          </cell>
          <cell r="GF13">
            <v>0</v>
          </cell>
        </row>
        <row r="14">
          <cell r="B14" t="str">
            <v>1.1.1.3</v>
          </cell>
          <cell r="C14" t="str">
            <v>Технологическое присоединение энергопринимающих устройств потребителей свыше 150 кВт, всего, в том числе:</v>
          </cell>
          <cell r="D14" t="str">
            <v>Г</v>
          </cell>
        </row>
        <row r="15">
          <cell r="B15" t="str">
            <v>1.1.1.3</v>
          </cell>
          <cell r="C15" t="str">
    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    </cell>
          <cell r="D15" t="str">
            <v>G_prj_109108_50015</v>
          </cell>
          <cell r="N15">
            <v>2017</v>
          </cell>
          <cell r="GE15">
            <v>0.113</v>
          </cell>
          <cell r="GF15">
            <v>0</v>
          </cell>
        </row>
        <row r="16">
          <cell r="B16" t="str">
            <v>1.1.1.3</v>
          </cell>
          <cell r="C16" t="str">
    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    </cell>
          <cell r="D16" t="str">
            <v>G_Che21</v>
          </cell>
          <cell r="N16">
            <v>2017</v>
          </cell>
          <cell r="GE16">
            <v>6.48</v>
          </cell>
          <cell r="GF16">
            <v>50</v>
          </cell>
        </row>
        <row r="17">
          <cell r="B17" t="str">
            <v>1.1.1.3</v>
          </cell>
          <cell r="C17" t="str">
    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    </cell>
          <cell r="D17" t="str">
            <v>G_Che22</v>
          </cell>
          <cell r="N17">
            <v>2017</v>
          </cell>
          <cell r="GE17">
            <v>3.1920000000000002</v>
          </cell>
          <cell r="GF17">
            <v>32</v>
          </cell>
        </row>
        <row r="18">
          <cell r="B18" t="str">
            <v>1.1.1.3</v>
          </cell>
          <cell r="C18" t="str">
    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    </cell>
          <cell r="D18" t="str">
            <v>G_Che81</v>
          </cell>
          <cell r="N18">
            <v>2017</v>
          </cell>
          <cell r="GE18">
            <v>4.51</v>
          </cell>
          <cell r="GF18">
            <v>0</v>
          </cell>
        </row>
        <row r="19">
          <cell r="B19" t="str">
            <v>1.1.1.3</v>
          </cell>
          <cell r="C19" t="str">
    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    </cell>
          <cell r="D19" t="str">
            <v>F_prj_109108_47931</v>
          </cell>
          <cell r="N19">
            <v>2017</v>
          </cell>
          <cell r="GE19">
            <v>0.52300000000000002</v>
          </cell>
          <cell r="GF19">
            <v>0</v>
          </cell>
        </row>
        <row r="20">
          <cell r="B20" t="str">
            <v>1.1.1.3</v>
          </cell>
          <cell r="C20" t="str">
    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    </cell>
          <cell r="D20" t="str">
            <v>F_prj_109108_47932</v>
          </cell>
          <cell r="N20">
            <v>2017</v>
          </cell>
          <cell r="GE20">
            <v>0.53</v>
          </cell>
          <cell r="GF20">
            <v>0</v>
          </cell>
        </row>
        <row r="21">
          <cell r="B21" t="str">
            <v>1.1.2</v>
          </cell>
          <cell r="C21" t="str">
            <v>Технологическое присоединение объектов электросетевого хозяйства, всего, в том числе:</v>
          </cell>
          <cell r="D21" t="str">
            <v>Г</v>
          </cell>
        </row>
        <row r="22">
          <cell r="B22" t="str">
            <v>1.1.2.1</v>
          </cell>
          <cell r="C2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2" t="str">
            <v>Г</v>
          </cell>
        </row>
        <row r="23">
          <cell r="B23" t="str">
            <v>1.1.2.2</v>
          </cell>
          <cell r="C23" t="str">
            <v>Технологическое присоединение к электрическим сетям иных сетевых организаций, всего, в том числе:</v>
          </cell>
          <cell r="D23" t="str">
            <v>Г</v>
          </cell>
        </row>
        <row r="24">
          <cell r="B24" t="str">
            <v>1.1.3</v>
          </cell>
          <cell r="C24" t="str">
            <v xml:space="preserve">Технологическое присоединение объектов по производству электрической энергии всего, в том числе: </v>
          </cell>
          <cell r="D24" t="str">
            <v>Г</v>
          </cell>
        </row>
        <row r="25">
          <cell r="B25" t="str">
            <v>1.1.3.1</v>
          </cell>
          <cell r="C25" t="str">
            <v>Наименование объекта по производству электрической энергии, всего, в том числе: Грозненская ТЭС</v>
          </cell>
          <cell r="D25" t="str">
            <v>Г</v>
          </cell>
        </row>
        <row r="26">
          <cell r="B26" t="str">
            <v>1.1.3.1</v>
          </cell>
          <cell r="C2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6" t="str">
            <v>Г</v>
          </cell>
        </row>
        <row r="27">
          <cell r="B27" t="str">
            <v>1.1.3.1</v>
          </cell>
          <cell r="C2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7" t="str">
            <v>Г</v>
          </cell>
        </row>
        <row r="28">
          <cell r="B28" t="str">
            <v>1.1.3.1</v>
          </cell>
          <cell r="C2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28" t="str">
            <v>Г</v>
          </cell>
        </row>
        <row r="29">
          <cell r="B29" t="str">
            <v>1.1.3.2</v>
          </cell>
          <cell r="C29" t="str">
            <v>Наименование объекта по производству электрической энергии, всего, в том числе:</v>
          </cell>
          <cell r="D29" t="str">
            <v>Г</v>
          </cell>
        </row>
        <row r="30">
          <cell r="B30" t="str">
            <v>1.1.3.2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30" t="str">
            <v>Г</v>
          </cell>
        </row>
        <row r="31">
          <cell r="B31" t="str">
            <v>1.1.3.2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31" t="str">
            <v>Г</v>
          </cell>
        </row>
        <row r="32">
          <cell r="B32" t="str">
            <v>1.1.3.2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32" t="str">
            <v>Г</v>
          </cell>
        </row>
        <row r="33">
          <cell r="B33" t="str">
            <v>1.1.4</v>
          </cell>
          <cell r="C3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3" t="str">
            <v>Г</v>
          </cell>
        </row>
        <row r="34">
          <cell r="B34" t="str">
            <v>1.1.4.1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34" t="str">
            <v>Г</v>
          </cell>
        </row>
        <row r="35">
          <cell r="B35" t="str">
            <v>1.1.4.2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35" t="str">
            <v>Г</v>
          </cell>
        </row>
        <row r="36">
          <cell r="B36" t="str">
            <v>1.1.4.2</v>
          </cell>
          <cell r="C36" t="str">
    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    </cell>
          <cell r="D36" t="str">
            <v>F_prj_109108_47928</v>
          </cell>
          <cell r="N36">
            <v>2018</v>
          </cell>
          <cell r="GE36">
            <v>0</v>
          </cell>
          <cell r="GF36">
            <v>0</v>
          </cell>
        </row>
        <row r="37">
          <cell r="B37" t="str">
            <v>1.1.4.2</v>
          </cell>
          <cell r="C37" t="str">
    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    </cell>
          <cell r="D37" t="str">
            <v>F_prj_109108_47930</v>
          </cell>
          <cell r="N37">
            <v>2018</v>
          </cell>
          <cell r="GE37">
            <v>0</v>
          </cell>
          <cell r="GF37">
            <v>0</v>
          </cell>
        </row>
        <row r="38">
          <cell r="B38" t="str">
            <v>1.2</v>
          </cell>
          <cell r="C38" t="str">
            <v>Реконструкция, модернизация, техническое перевооружение всего, в том числе:</v>
          </cell>
          <cell r="D38" t="str">
            <v>Г</v>
          </cell>
        </row>
        <row r="39">
          <cell r="B39" t="str">
            <v>1.2.1</v>
          </cell>
          <cell r="C39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39" t="str">
            <v>Г</v>
          </cell>
        </row>
        <row r="40">
          <cell r="B40" t="str">
            <v>1.2.1.1</v>
          </cell>
          <cell r="C40" t="str">
            <v>Реконструкция трансформаторных и иных подстанций, всего, в том числе:</v>
          </cell>
          <cell r="D40" t="str">
            <v>Г</v>
          </cell>
        </row>
        <row r="41">
          <cell r="B41" t="str">
            <v>1.2.1.2</v>
          </cell>
          <cell r="C41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41" t="str">
            <v>Г</v>
          </cell>
        </row>
        <row r="42">
          <cell r="B42" t="str">
            <v>1.2.1.2</v>
          </cell>
          <cell r="C42" t="str">
            <v>Оснащение устройствами автоматической частотной разгрузки на ПС 110/35/10 кВ "Самашки"</v>
          </cell>
          <cell r="D42" t="str">
            <v>F_prj_109108_48226</v>
          </cell>
          <cell r="N42">
            <v>2017</v>
          </cell>
          <cell r="CL42">
            <v>0</v>
          </cell>
          <cell r="CP42">
            <v>1.1606898800000001</v>
          </cell>
          <cell r="GE42">
            <v>0</v>
          </cell>
          <cell r="GF42">
            <v>0</v>
          </cell>
        </row>
        <row r="43">
          <cell r="B43" t="str">
            <v>1.2.1.2</v>
          </cell>
          <cell r="C43" t="str">
            <v>Оснащение устройствами автоматической частотной разгрузки на ПС 110/35/6 кВ "Гудермес"</v>
          </cell>
          <cell r="D43" t="str">
            <v>F_prj_109108_48227</v>
          </cell>
          <cell r="N43">
            <v>2017</v>
          </cell>
          <cell r="CL43">
            <v>0</v>
          </cell>
          <cell r="CP43">
            <v>1.1606898800000001</v>
          </cell>
          <cell r="GE43">
            <v>0</v>
          </cell>
          <cell r="GF43">
            <v>0</v>
          </cell>
        </row>
        <row r="44">
          <cell r="B44" t="str">
            <v>1.2.2</v>
          </cell>
          <cell r="C44" t="str">
            <v>Реконструкция, модернизация, техническое перевооружение линий электропередачи, всего, в том числе:</v>
          </cell>
          <cell r="D44" t="str">
            <v>Г</v>
          </cell>
        </row>
        <row r="45">
          <cell r="B45" t="str">
            <v>1.2.2.1</v>
          </cell>
          <cell r="C45" t="str">
            <v>Реконструкция линий электропередачи, всего, в том числе:</v>
          </cell>
          <cell r="D45" t="str">
            <v>Г</v>
          </cell>
        </row>
        <row r="46">
          <cell r="B46" t="str">
            <v>1.2.2.2</v>
          </cell>
          <cell r="C46" t="str">
            <v>Модернизация, техническое перевооружение линий электропередачи, всего, в том числе:</v>
          </cell>
          <cell r="D46" t="str">
            <v>Г</v>
          </cell>
        </row>
        <row r="47">
          <cell r="B47" t="str">
            <v>1.2.2.2</v>
          </cell>
          <cell r="C47" t="str">
            <v>Техническое перевооружение ВЛ-0,4 кВ, Ф-3, ПС «№ 84» с монтажом опор и подвеской провода</v>
          </cell>
          <cell r="D47" t="str">
            <v>F_prj_109108_48373</v>
          </cell>
          <cell r="N47">
            <v>2017</v>
          </cell>
          <cell r="CL47">
            <v>6.1630000000000003</v>
          </cell>
          <cell r="GE47">
            <v>6.1630000000000003</v>
          </cell>
          <cell r="GF47">
            <v>0</v>
          </cell>
        </row>
        <row r="48">
          <cell r="B48" t="str">
            <v>1.2.2.2</v>
          </cell>
          <cell r="C48" t="str">
            <v>Техническое перевооружение ВЛ-0,4кВ Ф-6, ПС «Холодильник» с монтажом опор и подвеской провода</v>
          </cell>
          <cell r="D48" t="str">
            <v>F_prj_109108_48374</v>
          </cell>
          <cell r="N48">
            <v>2017</v>
          </cell>
          <cell r="CL48">
            <v>6.52</v>
          </cell>
          <cell r="GE48">
            <v>6.52</v>
          </cell>
          <cell r="GF48">
            <v>0</v>
          </cell>
        </row>
        <row r="49">
          <cell r="B49" t="str">
            <v>1.2.2.2</v>
          </cell>
          <cell r="C49" t="str">
            <v>Техническое перевооружение ВЛ-0,4 кВ, Ф-19, ПС «Горец» с монтажом опор и подвеской провода</v>
          </cell>
          <cell r="D49" t="str">
            <v>F_prj_109108_48375</v>
          </cell>
          <cell r="N49">
            <v>2017</v>
          </cell>
          <cell r="CL49">
            <v>5.29</v>
          </cell>
          <cell r="GE49">
            <v>5.29</v>
          </cell>
          <cell r="GF49">
            <v>0</v>
          </cell>
        </row>
        <row r="50">
          <cell r="B50" t="str">
            <v>1.2.2.2</v>
          </cell>
          <cell r="C50" t="str">
            <v>Техническое перевооружение ВЛ-0,4 кВ, Ф-1 ПС Красноармейская с монтажом опор и подвеской провода</v>
          </cell>
          <cell r="D50" t="str">
            <v>F_prj_109108_48376</v>
          </cell>
          <cell r="N50">
            <v>2017</v>
          </cell>
          <cell r="CL50">
            <v>8.2230000000000008</v>
          </cell>
          <cell r="GE50">
            <v>8.2230000000000008</v>
          </cell>
          <cell r="GF50">
            <v>0</v>
          </cell>
        </row>
        <row r="51">
          <cell r="B51" t="str">
            <v>1.2.3</v>
          </cell>
          <cell r="C51" t="str">
            <v>Развитие и модернизация учета электрической энергии (мощности), всего, в том числе:</v>
          </cell>
          <cell r="D51" t="str">
            <v>Г</v>
          </cell>
        </row>
        <row r="52">
          <cell r="B52" t="str">
            <v>1.2.3.1</v>
          </cell>
          <cell r="C52" t="str">
            <v>«Установка приборов учета, класс напряжения 0,22 (0,4) кВ, всего, в том числе:»</v>
          </cell>
          <cell r="D52" t="str">
            <v>Г</v>
          </cell>
        </row>
        <row r="53">
          <cell r="B53" t="str">
            <v>1.2.3.1</v>
          </cell>
          <cell r="C53" t="str">
            <v>АИИСКУЭ ОРЭ для ОАО "Чеченэнерго" (погашение КЗ)</v>
          </cell>
          <cell r="D53" t="str">
            <v>F_prj_109108_48000</v>
          </cell>
          <cell r="N53">
            <v>2018</v>
          </cell>
          <cell r="CL53">
            <v>0</v>
          </cell>
          <cell r="GE53">
            <v>0</v>
          </cell>
          <cell r="GF53">
            <v>0</v>
          </cell>
        </row>
        <row r="54">
          <cell r="B54" t="str">
            <v>1.2.3.2</v>
          </cell>
          <cell r="C54" t="str">
            <v>«Установка приборов учета, класс напряжения 6 (10) кВ, всего, в том числе:»</v>
          </cell>
          <cell r="D54" t="str">
            <v>Г</v>
          </cell>
        </row>
        <row r="55">
          <cell r="B55" t="str">
            <v>1.2.3.3</v>
          </cell>
          <cell r="C55" t="str">
            <v>«Установка приборов учета, класс напряжения 35 кВ, всего, в том числе:»</v>
          </cell>
          <cell r="D55" t="str">
            <v>Г</v>
          </cell>
        </row>
        <row r="56">
          <cell r="B56" t="str">
            <v>1.2.3.4</v>
          </cell>
          <cell r="C56" t="str">
            <v>«Установка приборов учета, класс напряжения 110 кВ и выше, всего, в том числе:»</v>
          </cell>
          <cell r="D56" t="str">
            <v>Г</v>
          </cell>
        </row>
        <row r="57">
          <cell r="B57" t="str">
            <v>1.2.3.5</v>
          </cell>
          <cell r="C57" t="str">
            <v>«Включение приборов учета в систему сбора и передачи данных, класс напряжения 0,22 (0,4) кВ, всего, в том числе:»</v>
          </cell>
          <cell r="D57" t="str">
            <v>Г</v>
          </cell>
        </row>
        <row r="58">
          <cell r="B58" t="str">
            <v>1.2.3.6</v>
          </cell>
          <cell r="C58" t="str">
            <v>«Включение приборов учета в систему сбора и передачи данных, класс напряжения 6 (10) кВ, всего, в том числе:»</v>
          </cell>
          <cell r="D58" t="str">
            <v>Г</v>
          </cell>
        </row>
        <row r="59">
          <cell r="B59" t="str">
            <v>1.2.3.7</v>
          </cell>
          <cell r="C59" t="str">
            <v>«Включение приборов учета в систему сбора и передачи данных, класс напряжения 35 кВ, всего, в том числе:»</v>
          </cell>
          <cell r="D59" t="str">
            <v>Г</v>
          </cell>
        </row>
        <row r="60">
          <cell r="B60" t="str">
            <v>1.2.3.8</v>
          </cell>
          <cell r="C60" t="str">
            <v>«Включение приборов учета в систему сбора и передачи данных, класс напряжения 110 кВ и выше, всего, в том числе:»</v>
          </cell>
          <cell r="D60" t="str">
            <v>Г</v>
          </cell>
        </row>
        <row r="61">
          <cell r="B61" t="str">
            <v>1.2.4</v>
          </cell>
          <cell r="C61" t="str">
            <v>Реконструкция, модернизация, техническое перевооружение прочих объектов основных средств, всего, в том числе:</v>
          </cell>
          <cell r="D61" t="str">
            <v>Г</v>
          </cell>
        </row>
        <row r="62">
          <cell r="B62" t="str">
            <v>1.2.4.1</v>
          </cell>
          <cell r="C62" t="str">
            <v>Реконструкция прочих объектов основных средств, всего, в том числе:</v>
          </cell>
          <cell r="D62" t="str">
            <v>Г</v>
          </cell>
        </row>
        <row r="63">
          <cell r="B63" t="str">
            <v>1.2.4.2</v>
          </cell>
          <cell r="C63" t="str">
            <v>Модернизация, техническое перевооружение прочих объектов основных средств, всего, в том числе:</v>
          </cell>
          <cell r="D63" t="str">
            <v>Г</v>
          </cell>
        </row>
        <row r="64">
          <cell r="B64" t="str">
            <v>1.2.4.2</v>
          </cell>
          <cell r="C64" t="str">
            <v>Модернизация системы сбора и передачи информации 1-ая очередь АО "Чеченэнерго" на  ПС "Восточная"</v>
          </cell>
          <cell r="D64" t="str">
            <v>F_prj_109108_49013</v>
          </cell>
          <cell r="N64">
            <v>2017</v>
          </cell>
          <cell r="CL64">
            <v>0</v>
          </cell>
          <cell r="GE64">
            <v>0</v>
          </cell>
          <cell r="GF64">
            <v>0</v>
          </cell>
        </row>
        <row r="65">
          <cell r="B65" t="str">
            <v>1.2.4.2</v>
          </cell>
          <cell r="C65" t="str">
            <v>Модернизация системы сбора и передачи информации 1-ая очередь АО "Чеченэнерго" на  ПС 110 кВ Гудермес-Тяговая</v>
          </cell>
          <cell r="D65" t="str">
            <v>G_Che4</v>
          </cell>
          <cell r="N65">
            <v>2017</v>
          </cell>
          <cell r="CL65">
            <v>0</v>
          </cell>
          <cell r="GE65">
            <v>0</v>
          </cell>
          <cell r="GF65">
            <v>0</v>
          </cell>
        </row>
        <row r="66">
          <cell r="B66" t="str">
            <v>1.2.4.2</v>
          </cell>
          <cell r="C66" t="str">
            <v>Модернизация системы сбора и передачи информации 1-ая очередь АО "Чеченэнерго" на ПС 110 кВ Ойсунгур</v>
          </cell>
          <cell r="D66" t="str">
            <v>G_Che5</v>
          </cell>
          <cell r="N66">
            <v>2017</v>
          </cell>
          <cell r="CL66">
            <v>0</v>
          </cell>
          <cell r="GE66">
            <v>0</v>
          </cell>
          <cell r="GF66">
            <v>0</v>
          </cell>
        </row>
        <row r="67">
          <cell r="B67" t="str">
            <v>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67" t="str">
            <v>Г</v>
          </cell>
        </row>
        <row r="68">
          <cell r="B68" t="str">
            <v>1.3.1</v>
          </cell>
          <cell r="C6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68" t="str">
            <v>Г</v>
          </cell>
        </row>
        <row r="69">
          <cell r="B69" t="str">
            <v>1.3.2</v>
          </cell>
          <cell r="C6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69" t="str">
            <v>Г</v>
          </cell>
        </row>
        <row r="70">
          <cell r="B70" t="str">
            <v>1.3.2</v>
          </cell>
          <cell r="C70" t="str">
            <v xml:space="preserve">Строительство ПС 110/35/10 кВ "Курчалой 110 с заходами ВЛ 110 кВ </v>
          </cell>
          <cell r="D70" t="str">
            <v>G_Che2</v>
          </cell>
          <cell r="N70">
            <v>2017</v>
          </cell>
          <cell r="CL70">
            <v>95.46</v>
          </cell>
          <cell r="GE70">
            <v>95.46</v>
          </cell>
          <cell r="GF70">
            <v>50</v>
          </cell>
        </row>
        <row r="71">
          <cell r="B71" t="str">
            <v>1.4</v>
          </cell>
          <cell r="C71" t="str">
            <v>Прочее новое строительство объектов электросетевого хозяйства, всего, в том числе:</v>
          </cell>
          <cell r="D71" t="str">
            <v>Г</v>
          </cell>
        </row>
        <row r="72">
          <cell r="B72" t="str">
            <v>1.4</v>
          </cell>
          <cell r="C72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72" t="str">
            <v>F_prj_109108_5385</v>
          </cell>
          <cell r="N72">
            <v>2023</v>
          </cell>
          <cell r="CL72">
            <v>0</v>
          </cell>
          <cell r="GE72">
            <v>0</v>
          </cell>
          <cell r="GF72">
            <v>0</v>
          </cell>
        </row>
        <row r="73">
          <cell r="B73" t="str">
            <v>1.5</v>
          </cell>
          <cell r="C73" t="str">
            <v>Покупка земельных участков для целей реализации инвестиционных проектов, всего, в том числе:</v>
          </cell>
          <cell r="D73" t="str">
            <v>Г</v>
          </cell>
        </row>
        <row r="74">
          <cell r="B74" t="str">
            <v>1.6</v>
          </cell>
          <cell r="C74" t="str">
            <v>Прочие инвестиционные проекты, всего, в том числе:</v>
          </cell>
          <cell r="D74" t="str">
            <v>Г</v>
          </cell>
        </row>
        <row r="75">
          <cell r="B75" t="str">
            <v>1.6</v>
          </cell>
          <cell r="C75" t="str">
            <v>Приобретение Автогидроподъемника АГП-20Т на базе ГАЗ-3309-2 ед</v>
          </cell>
          <cell r="D75" t="str">
            <v>G_Che8</v>
          </cell>
          <cell r="N75">
            <v>2018</v>
          </cell>
          <cell r="CL75">
            <v>0</v>
          </cell>
          <cell r="GE75">
            <v>0</v>
          </cell>
          <cell r="GF75">
            <v>0</v>
          </cell>
        </row>
        <row r="76">
          <cell r="B76" t="str">
            <v>1.6</v>
          </cell>
          <cell r="C76" t="str">
            <v>Приобретение "Маршрутизатор Сisco 2911 3port-10/100/1000 Mb-Flash 512 Md-DRAM Склад №4"</v>
          </cell>
          <cell r="D76" t="str">
            <v>H_Che123_17</v>
          </cell>
          <cell r="N76">
            <v>2017</v>
          </cell>
          <cell r="CL76">
            <v>0</v>
          </cell>
          <cell r="CP76">
            <v>8.4118644067796622E-2</v>
          </cell>
          <cell r="GE76">
            <v>0</v>
          </cell>
          <cell r="GF76">
            <v>0</v>
          </cell>
        </row>
        <row r="77">
          <cell r="B77" t="str">
            <v>1.6</v>
          </cell>
          <cell r="C77" t="str">
            <v>Приобретение"Комплект тепловизора TESTO 885-2 с телеобъективом( /I1(измерение темпиратуры до 1200 С)) Склад №4"</v>
          </cell>
          <cell r="D77" t="str">
            <v>H_Che124_17</v>
          </cell>
          <cell r="N77">
            <v>2017</v>
          </cell>
          <cell r="CL77">
            <v>0</v>
          </cell>
          <cell r="CP77">
            <v>1.2524322033898307</v>
          </cell>
          <cell r="GE77">
            <v>0</v>
          </cell>
          <cell r="GF77">
            <v>0</v>
          </cell>
        </row>
        <row r="78">
          <cell r="B78" t="str">
            <v>1.6</v>
          </cell>
          <cell r="C78" t="str">
            <v>Приобретение оборудования, требующего монтажа для обслуживания сетей, прочее оборудование</v>
          </cell>
          <cell r="D78" t="str">
            <v>G_Che2_16</v>
          </cell>
          <cell r="N78">
            <v>2017</v>
          </cell>
          <cell r="CL78">
            <v>0</v>
          </cell>
          <cell r="CP78">
            <v>25.818002</v>
          </cell>
          <cell r="GE78">
            <v>0</v>
          </cell>
          <cell r="GF78">
            <v>0</v>
          </cell>
        </row>
        <row r="79">
          <cell r="B79" t="str">
            <v>1.6</v>
          </cell>
          <cell r="C79" t="str">
    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    </cell>
          <cell r="D79" t="str">
            <v>G_Che19</v>
          </cell>
          <cell r="N79">
            <v>2023</v>
          </cell>
          <cell r="CL79">
            <v>0</v>
          </cell>
          <cell r="GE79">
            <v>0</v>
          </cell>
          <cell r="GF79">
            <v>0</v>
          </cell>
        </row>
        <row r="80">
          <cell r="B80" t="str">
            <v>1.6</v>
          </cell>
          <cell r="C80" t="str">
            <v>Приобретение полноприводного автомобиля с двухрядной кабиной и бортовым кузовом-20 ед.</v>
          </cell>
          <cell r="D80" t="str">
            <v>H_Che90</v>
          </cell>
          <cell r="N80">
            <v>2017</v>
          </cell>
          <cell r="CL80">
            <v>0</v>
          </cell>
          <cell r="CP80">
            <v>10.828220399999999</v>
          </cell>
          <cell r="GE80">
            <v>0</v>
          </cell>
          <cell r="GF80">
            <v>0</v>
          </cell>
        </row>
        <row r="81">
          <cell r="B81" t="str">
            <v>1.6</v>
          </cell>
          <cell r="C81" t="str">
            <v>Приобретение полноприводного фургона с двухрядной кабиной-20 ед.</v>
          </cell>
          <cell r="D81" t="str">
            <v>H_Che92</v>
          </cell>
          <cell r="N81">
            <v>2017</v>
          </cell>
          <cell r="CL81">
            <v>0</v>
          </cell>
          <cell r="CP81">
            <v>11.3112712</v>
          </cell>
          <cell r="GE81">
            <v>0</v>
          </cell>
          <cell r="GF81">
            <v>0</v>
          </cell>
        </row>
        <row r="82">
          <cell r="B82" t="str">
            <v>1.6</v>
          </cell>
          <cell r="C82" t="str">
            <v>Приобретение фургона с двухрядной кабиной-3 ед.</v>
          </cell>
          <cell r="D82" t="str">
            <v>H_Che93</v>
          </cell>
          <cell r="N82">
            <v>2017</v>
          </cell>
          <cell r="CL82">
            <v>0</v>
          </cell>
          <cell r="CP82">
            <v>3.0780508499999999</v>
          </cell>
          <cell r="GE82">
            <v>0</v>
          </cell>
          <cell r="GF82">
            <v>0</v>
          </cell>
        </row>
        <row r="83">
          <cell r="B83" t="str">
            <v>1.6</v>
          </cell>
          <cell r="C83" t="str">
            <v>Приобретение микроавтобуса пассажирского-5 ед.</v>
          </cell>
          <cell r="D83" t="str">
            <v>H_Che94</v>
          </cell>
          <cell r="N83">
            <v>2017</v>
          </cell>
          <cell r="CL83">
            <v>0</v>
          </cell>
          <cell r="CP83">
            <v>6.1168643999999999</v>
          </cell>
          <cell r="GE83">
            <v>0</v>
          </cell>
          <cell r="GF83">
            <v>0</v>
          </cell>
        </row>
        <row r="84">
          <cell r="B84" t="str">
            <v>1.6</v>
          </cell>
          <cell r="C84" t="str">
            <v>Приобретение крана стрелового автомобильного 50т-1 ед.</v>
          </cell>
          <cell r="D84" t="str">
            <v>H_Che95</v>
          </cell>
          <cell r="N84">
            <v>2018</v>
          </cell>
          <cell r="CL84">
            <v>0</v>
          </cell>
          <cell r="GE84">
            <v>0</v>
          </cell>
          <cell r="GF84">
            <v>0</v>
          </cell>
        </row>
        <row r="85">
          <cell r="B85" t="str">
            <v>1.6</v>
          </cell>
          <cell r="C85" t="str">
            <v>Приобретение крана стрелового автомобильного 25т-2 ед.</v>
          </cell>
          <cell r="D85" t="str">
            <v>H_Che96</v>
          </cell>
          <cell r="N85">
            <v>2017</v>
          </cell>
          <cell r="CL85">
            <v>0</v>
          </cell>
          <cell r="CP85">
            <v>14.829423729999998</v>
          </cell>
          <cell r="GE85">
            <v>0</v>
          </cell>
          <cell r="GF85">
            <v>0</v>
          </cell>
        </row>
        <row r="86">
          <cell r="B86" t="str">
            <v>1.6</v>
          </cell>
          <cell r="C86" t="str">
            <v>Приобретение автомобиля с буро-крановой установки-4 ед.</v>
          </cell>
          <cell r="D86" t="str">
            <v>H_Che97</v>
          </cell>
          <cell r="N86">
            <v>2018</v>
          </cell>
          <cell r="CL86">
            <v>0</v>
          </cell>
          <cell r="GE86">
            <v>0</v>
          </cell>
          <cell r="GF86">
            <v>0</v>
          </cell>
        </row>
        <row r="87">
          <cell r="B87" t="str">
            <v>1.6</v>
          </cell>
          <cell r="C87" t="str">
            <v>Приобретение цепного траншейного экскаватора-2 ед.</v>
          </cell>
          <cell r="D87" t="str">
            <v>H_Che98</v>
          </cell>
          <cell r="N87">
            <v>2017</v>
          </cell>
          <cell r="CL87">
            <v>0</v>
          </cell>
          <cell r="CP87">
            <v>7.9</v>
          </cell>
          <cell r="GE87">
            <v>0</v>
          </cell>
          <cell r="GF87">
            <v>0</v>
          </cell>
        </row>
        <row r="88">
          <cell r="B88" t="str">
            <v>1.6</v>
          </cell>
          <cell r="C88" t="str">
            <v>Приобретение бурильной машины-4 ед.</v>
          </cell>
          <cell r="D88" t="str">
            <v>H_Che99</v>
          </cell>
          <cell r="N88">
            <v>2018</v>
          </cell>
          <cell r="CL88">
            <v>0</v>
          </cell>
          <cell r="GE88">
            <v>0</v>
          </cell>
          <cell r="GF88">
            <v>0</v>
          </cell>
        </row>
        <row r="89">
          <cell r="B89" t="str">
            <v>1.6</v>
          </cell>
          <cell r="C89" t="str">
            <v>Приобретение гусеничной бурильно-крановой машины-1 ед.</v>
          </cell>
          <cell r="D89" t="str">
            <v>H_Che100</v>
          </cell>
          <cell r="N89">
            <v>2018</v>
          </cell>
          <cell r="CL89">
            <v>0</v>
          </cell>
          <cell r="GE89">
            <v>0</v>
          </cell>
          <cell r="GF89">
            <v>0</v>
          </cell>
        </row>
        <row r="90">
          <cell r="B90" t="str">
            <v>1.6</v>
          </cell>
          <cell r="C90" t="str">
            <v>Приобретение автогидроподъемника 14 м-2 ед.</v>
          </cell>
          <cell r="D90" t="str">
            <v>H_Che101</v>
          </cell>
          <cell r="N90">
            <v>2018</v>
          </cell>
          <cell r="CL90">
            <v>0</v>
          </cell>
          <cell r="GE90">
            <v>0</v>
          </cell>
          <cell r="GF90">
            <v>0</v>
          </cell>
        </row>
        <row r="91">
          <cell r="B91" t="str">
            <v>1.6</v>
          </cell>
          <cell r="C91" t="str">
            <v>Приобретение автогидроподъемника 20 м с 2-х рядной кабиной-3 ед.</v>
          </cell>
          <cell r="D91" t="str">
            <v>H_Che102</v>
          </cell>
          <cell r="N91">
            <v>2018</v>
          </cell>
          <cell r="CL91">
            <v>0</v>
          </cell>
          <cell r="GE91">
            <v>0</v>
          </cell>
          <cell r="GF91">
            <v>0</v>
          </cell>
        </row>
        <row r="92">
          <cell r="B92" t="str">
            <v>1.6</v>
          </cell>
          <cell r="C92" t="str">
            <v>Приобретение автогидроподъемника 20 м-2 ед.</v>
          </cell>
          <cell r="D92" t="str">
            <v>H_Che103</v>
          </cell>
          <cell r="N92">
            <v>2018</v>
          </cell>
          <cell r="CL92">
            <v>0</v>
          </cell>
          <cell r="GE92">
            <v>0</v>
          </cell>
          <cell r="GF92">
            <v>0</v>
          </cell>
        </row>
        <row r="93">
          <cell r="B93" t="str">
            <v>1.6</v>
          </cell>
          <cell r="C93" t="str">
            <v>Приобретение электротехнической лаборатории 10 кВ на базе ГАЗ-3309-1 ед.</v>
          </cell>
          <cell r="D93" t="str">
            <v>H_Che104</v>
          </cell>
          <cell r="N93">
            <v>2018</v>
          </cell>
          <cell r="CL93">
            <v>0</v>
          </cell>
          <cell r="GE93">
            <v>0</v>
          </cell>
          <cell r="GF93">
            <v>0</v>
          </cell>
        </row>
        <row r="94">
          <cell r="B94" t="str">
            <v>1.6</v>
          </cell>
          <cell r="C94" t="str">
            <v>Приобретение электротехнической лаборатории 10 кВ на базе ГАЗ-33023-1 ед.</v>
          </cell>
          <cell r="D94" t="str">
            <v>H_Che105</v>
          </cell>
          <cell r="N94">
            <v>2018</v>
          </cell>
          <cell r="CL94">
            <v>0</v>
          </cell>
          <cell r="GE94">
            <v>0</v>
          </cell>
          <cell r="GF94">
            <v>0</v>
          </cell>
        </row>
        <row r="95">
          <cell r="B95" t="str">
            <v>1.6</v>
          </cell>
          <cell r="C95" t="str">
            <v>Приобретение электротехнической лаборатории 35 кВ на базе ГАЗ-3309-1 ед.</v>
          </cell>
          <cell r="D95" t="str">
            <v>H_Che106</v>
          </cell>
          <cell r="N95">
            <v>2018</v>
          </cell>
          <cell r="CL95">
            <v>0</v>
          </cell>
          <cell r="GE95">
            <v>0</v>
          </cell>
          <cell r="GF95">
            <v>0</v>
          </cell>
        </row>
        <row r="96">
          <cell r="B96" t="str">
            <v>1.6</v>
          </cell>
          <cell r="C96" t="str">
            <v>Приобретение электротехнической лаборатории 35 кВ на базе ГАЗ-33088-1 ед.</v>
          </cell>
          <cell r="D96" t="str">
            <v>H_Che107</v>
          </cell>
          <cell r="N96">
            <v>2018</v>
          </cell>
          <cell r="CL96">
            <v>0</v>
          </cell>
          <cell r="GE96">
            <v>0</v>
          </cell>
          <cell r="GF96">
            <v>0</v>
          </cell>
        </row>
        <row r="97">
          <cell r="B97" t="str">
            <v>1.6</v>
          </cell>
          <cell r="C97" t="str">
            <v>Приобретение электротехнической лаборатории ЛВИ на базе ГАЗ-2705-1 ед.</v>
          </cell>
          <cell r="D97" t="str">
            <v>H_Che108</v>
          </cell>
          <cell r="N97">
            <v>2017</v>
          </cell>
          <cell r="CL97">
            <v>0</v>
          </cell>
          <cell r="CP97">
            <v>0</v>
          </cell>
          <cell r="GE97">
            <v>0</v>
          </cell>
          <cell r="GF97">
            <v>0</v>
          </cell>
        </row>
        <row r="98">
          <cell r="B98" t="str">
            <v>1.6</v>
          </cell>
          <cell r="C98" t="str">
            <v>Приобретение автомастерской-4 ед.</v>
          </cell>
          <cell r="D98" t="str">
            <v>H_Che109</v>
          </cell>
          <cell r="N98">
            <v>2018</v>
          </cell>
          <cell r="CL98">
            <v>0</v>
          </cell>
          <cell r="GE98">
            <v>0</v>
          </cell>
          <cell r="GF98">
            <v>0</v>
          </cell>
        </row>
        <row r="99">
          <cell r="B99" t="str">
            <v>1.6</v>
          </cell>
          <cell r="C99" t="str">
            <v>Приобретение траншейного экскаватора-погрузчика-2 ед.</v>
          </cell>
          <cell r="D99" t="str">
            <v>H_Che110</v>
          </cell>
          <cell r="N99">
            <v>2017</v>
          </cell>
          <cell r="CL99">
            <v>0</v>
          </cell>
          <cell r="CP99">
            <v>7.0839999999999996</v>
          </cell>
          <cell r="GE99">
            <v>0</v>
          </cell>
          <cell r="GF99">
            <v>0</v>
          </cell>
        </row>
        <row r="100">
          <cell r="B100" t="str">
            <v>1.6</v>
          </cell>
          <cell r="C100" t="str">
            <v>Приобретение универсального экскаватора-бульдозера-2 ед.</v>
          </cell>
          <cell r="D100" t="str">
            <v>H_Che111</v>
          </cell>
          <cell r="N100">
            <v>2017</v>
          </cell>
          <cell r="CL100">
            <v>0</v>
          </cell>
          <cell r="CP100">
            <v>5.05</v>
          </cell>
          <cell r="GE100">
            <v>0</v>
          </cell>
          <cell r="GF100">
            <v>0</v>
          </cell>
        </row>
        <row r="101">
          <cell r="B101" t="str">
            <v>1.6</v>
          </cell>
          <cell r="C101" t="str">
            <v>Приобретение бульдозера гусеничного-1 ед.</v>
          </cell>
          <cell r="D101" t="str">
            <v>H_Che112</v>
          </cell>
          <cell r="N101">
            <v>2017</v>
          </cell>
          <cell r="CL101">
            <v>0</v>
          </cell>
          <cell r="CP101">
            <v>7.54</v>
          </cell>
          <cell r="GE101">
            <v>0</v>
          </cell>
          <cell r="GF101">
            <v>0</v>
          </cell>
        </row>
        <row r="102">
          <cell r="B102" t="str">
            <v>1.6</v>
          </cell>
          <cell r="C102" t="str">
            <v>Приобретение передвижного дизельного генератора N=50кВт-1 ед.</v>
          </cell>
          <cell r="D102" t="str">
            <v>H_Che113</v>
          </cell>
          <cell r="N102">
            <v>2017</v>
          </cell>
          <cell r="CL102">
            <v>0</v>
          </cell>
          <cell r="CP102">
            <v>0.45458982999999997</v>
          </cell>
          <cell r="GE102">
            <v>0</v>
          </cell>
          <cell r="GF102">
            <v>0</v>
          </cell>
        </row>
        <row r="103">
          <cell r="B103" t="str">
            <v>1.6</v>
          </cell>
          <cell r="C103" t="str">
            <v>Приобретение передвижного дизельного компрессора-1 ед.</v>
          </cell>
          <cell r="D103" t="str">
            <v>H_Che114</v>
          </cell>
          <cell r="N103">
            <v>2017</v>
          </cell>
          <cell r="CL103">
            <v>0</v>
          </cell>
          <cell r="CP103">
            <v>0.73855932000000002</v>
          </cell>
          <cell r="GE103">
            <v>0</v>
          </cell>
          <cell r="GF103">
            <v>0</v>
          </cell>
        </row>
        <row r="104">
          <cell r="B104" t="str">
            <v>1.6</v>
          </cell>
          <cell r="C104" t="str">
            <v>Приобретение автоцистерны 10м3-1 ед.</v>
          </cell>
          <cell r="D104" t="str">
            <v>H_Che115</v>
          </cell>
          <cell r="N104">
            <v>2018</v>
          </cell>
          <cell r="CL104">
            <v>0</v>
          </cell>
          <cell r="GE104">
            <v>0</v>
          </cell>
          <cell r="GF104">
            <v>0</v>
          </cell>
        </row>
        <row r="105">
          <cell r="B105" t="str">
            <v>1.6</v>
          </cell>
          <cell r="C105" t="str">
            <v>Приобретение опоровоза на шасси КАМАЗ-65224-3971-43-1ед.</v>
          </cell>
          <cell r="D105" t="str">
            <v>H_Che116</v>
          </cell>
          <cell r="N105">
            <v>2018</v>
          </cell>
          <cell r="CL105">
            <v>0</v>
          </cell>
          <cell r="GE105">
            <v>0</v>
          </cell>
          <cell r="GF105">
            <v>0</v>
          </cell>
        </row>
        <row r="106">
          <cell r="B106" t="str">
            <v>1.6</v>
          </cell>
          <cell r="C106" t="str">
            <v>Приобретение тягача с краново-манипуляторной установкой-1 ед.</v>
          </cell>
          <cell r="D106" t="str">
            <v>H_Che117</v>
          </cell>
          <cell r="N106">
            <v>2018</v>
          </cell>
          <cell r="CL106">
            <v>0</v>
          </cell>
          <cell r="GE106">
            <v>0</v>
          </cell>
          <cell r="GF106">
            <v>0</v>
          </cell>
        </row>
        <row r="107">
          <cell r="B107" t="str">
            <v>1.6</v>
          </cell>
          <cell r="C107" t="str">
            <v>Приобретение полноприводного бортового автомобиля с краново-манипуляторной установкой-1 ед.</v>
          </cell>
          <cell r="D107" t="str">
            <v>H_Che118</v>
          </cell>
          <cell r="N107">
            <v>2017</v>
          </cell>
          <cell r="CL107">
            <v>0</v>
          </cell>
          <cell r="CP107">
            <v>6.23</v>
          </cell>
          <cell r="GE107">
            <v>0</v>
          </cell>
          <cell r="GF107">
            <v>0</v>
          </cell>
        </row>
        <row r="108">
          <cell r="B108" t="str">
            <v>1.6</v>
          </cell>
          <cell r="C108" t="str">
            <v>Приобретение бортового автомобиля с краново-манипуляторной установкой-1 ед.</v>
          </cell>
          <cell r="D108" t="str">
            <v>H_Che119</v>
          </cell>
          <cell r="N108">
            <v>2018</v>
          </cell>
          <cell r="CL108">
            <v>0</v>
          </cell>
          <cell r="GE108">
            <v>0</v>
          </cell>
          <cell r="GF108">
            <v>0</v>
          </cell>
        </row>
        <row r="109">
          <cell r="B109" t="str">
            <v>1.6</v>
          </cell>
          <cell r="C109" t="str">
            <v>Приобретение измельчителя-2 ед.</v>
          </cell>
          <cell r="D109" t="str">
            <v>H_Che120</v>
          </cell>
          <cell r="N109">
            <v>2018</v>
          </cell>
          <cell r="CL109">
            <v>0</v>
          </cell>
          <cell r="GE109">
            <v>0</v>
          </cell>
          <cell r="GF109">
            <v>0</v>
          </cell>
        </row>
        <row r="110">
          <cell r="B110" t="str">
            <v>1.6</v>
          </cell>
          <cell r="C110" t="str">
            <v>Приобретение установки цеолитовой-маслонагревателя-3 ед.</v>
          </cell>
          <cell r="D110" t="str">
            <v>H_Che121</v>
          </cell>
          <cell r="N110">
            <v>2017</v>
          </cell>
          <cell r="CL110">
            <v>0</v>
          </cell>
          <cell r="CP110">
            <v>1.2629999999999999</v>
          </cell>
          <cell r="GE110">
            <v>0</v>
          </cell>
          <cell r="GF110">
            <v>0</v>
          </cell>
        </row>
        <row r="111">
          <cell r="B111" t="str">
            <v>1.6</v>
          </cell>
          <cell r="C111" t="str">
            <v>Приобретение мобильной установки для регенерации отработанного трансформаторного масла-1 ед.</v>
          </cell>
          <cell r="D111" t="str">
            <v>H_Che122</v>
          </cell>
          <cell r="N111">
            <v>2017</v>
          </cell>
          <cell r="CL111">
            <v>0</v>
          </cell>
          <cell r="CP111">
            <v>1.35</v>
          </cell>
          <cell r="GE111">
            <v>0</v>
          </cell>
          <cell r="GF111">
            <v>0</v>
          </cell>
        </row>
        <row r="112">
          <cell r="B112" t="str">
            <v>1.6</v>
          </cell>
          <cell r="C112" t="str">
            <v>База Наурских РЭС</v>
          </cell>
          <cell r="D112" t="str">
            <v>D_Che91_17</v>
          </cell>
          <cell r="N112">
            <v>2017</v>
          </cell>
          <cell r="CL112">
            <v>0</v>
          </cell>
          <cell r="CP112">
            <v>3.8957799999999998</v>
          </cell>
          <cell r="GE112">
            <v>0</v>
          </cell>
          <cell r="GF112">
            <v>0</v>
          </cell>
        </row>
      </sheetData>
      <sheetData sheetId="1" refreshError="1"/>
      <sheetData sheetId="2">
        <row r="25">
          <cell r="A25" t="str">
            <v>1</v>
          </cell>
          <cell r="B25" t="str">
            <v>Чеченская Республика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D28" t="str">
            <v>нд</v>
          </cell>
          <cell r="E28" t="str">
            <v>нд</v>
          </cell>
          <cell r="F28" t="str">
            <v>нд</v>
          </cell>
          <cell r="G28" t="str">
            <v>нд</v>
          </cell>
          <cell r="H28">
            <v>19.174230640000008</v>
          </cell>
          <cell r="I28">
            <v>11.378561739999999</v>
          </cell>
          <cell r="J28">
            <v>7.7956689000000088</v>
          </cell>
          <cell r="U28">
            <v>7.7644194300000091</v>
          </cell>
          <cell r="X28" t="str">
            <v>Начисление з/п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D29" t="str">
            <v>нд</v>
          </cell>
          <cell r="E29" t="str">
            <v>нд</v>
          </cell>
          <cell r="F29" t="str">
            <v>нд</v>
          </cell>
          <cell r="G29" t="str">
            <v>нд</v>
          </cell>
          <cell r="H29">
            <v>0.1166961</v>
          </cell>
          <cell r="I29">
            <v>0.1166961</v>
          </cell>
          <cell r="J29">
            <v>0</v>
          </cell>
          <cell r="U29">
            <v>0</v>
          </cell>
          <cell r="X29" t="str">
            <v>Начисление з/п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1.1.1.3</v>
          </cell>
          <cell r="B31" t="str">
    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    </cell>
          <cell r="C31" t="str">
            <v>G_prj_109108_50015</v>
          </cell>
          <cell r="D31" t="str">
            <v>нд</v>
          </cell>
          <cell r="E31">
            <v>0.26796999999999999</v>
          </cell>
          <cell r="F31" t="str">
            <v>12.2015</v>
          </cell>
          <cell r="G31">
            <v>1.3640232747075001</v>
          </cell>
          <cell r="H31">
            <v>0.26796995000000001</v>
          </cell>
          <cell r="I31">
            <v>0.25457144999999998</v>
          </cell>
          <cell r="J31">
            <v>1.3398500000000035E-2</v>
          </cell>
          <cell r="U31">
            <v>1.3398500000000035E-2</v>
          </cell>
        </row>
        <row r="32">
          <cell r="A32" t="str">
            <v>1.1.1.3</v>
          </cell>
          <cell r="B32" t="str">
    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    </cell>
          <cell r="C32" t="str">
            <v>G_Che21</v>
          </cell>
          <cell r="D32">
            <v>96.991159999999994</v>
          </cell>
          <cell r="E32">
            <v>572.38584000000003</v>
          </cell>
          <cell r="F32" t="str">
            <v>01.2017</v>
          </cell>
          <cell r="G32">
            <v>593.12561118239398</v>
          </cell>
          <cell r="H32">
            <v>488.11538400000001</v>
          </cell>
          <cell r="I32">
            <v>269.90569900561002</v>
          </cell>
          <cell r="J32">
            <v>218.20968499438999</v>
          </cell>
          <cell r="U32">
            <v>80.899648674389994</v>
          </cell>
          <cell r="X32" t="str">
            <v>Финансирование за счет средств финансовой поддержки ПАО "Россети" согласно плану развития АО "Чеченэнерго"</v>
          </cell>
        </row>
        <row r="33">
          <cell r="A33" t="str">
            <v>1.1.1.3</v>
          </cell>
          <cell r="B33" t="str">
    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    </cell>
          <cell r="C33" t="str">
            <v>G_Che22</v>
          </cell>
          <cell r="D33">
            <v>62.601833999999997</v>
          </cell>
          <cell r="E33">
            <v>361.08216800000002</v>
          </cell>
          <cell r="F33" t="str">
            <v>12.2014</v>
          </cell>
          <cell r="G33">
            <v>435.475825773037</v>
          </cell>
          <cell r="H33">
            <v>348.08350000000002</v>
          </cell>
          <cell r="I33">
            <v>162.03691279000003</v>
          </cell>
          <cell r="J33">
            <v>186.04658720999998</v>
          </cell>
          <cell r="U33">
            <v>14.207538649999975</v>
          </cell>
          <cell r="X33" t="str">
            <v>Финансирование за счет средств финансовой поддержки ПАО "Россети" согласно плану развития АО "Чеченэнерго"</v>
          </cell>
        </row>
        <row r="34">
          <cell r="A34" t="str">
            <v>1.1.1.3</v>
          </cell>
          <cell r="B34" t="str">
    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    </cell>
          <cell r="C34" t="str">
            <v>G_Che81</v>
          </cell>
          <cell r="D34" t="str">
            <v>нд</v>
          </cell>
          <cell r="E34" t="str">
            <v>нд</v>
          </cell>
          <cell r="F34" t="str">
            <v>нд</v>
          </cell>
          <cell r="G34" t="str">
            <v>нд</v>
          </cell>
          <cell r="H34">
            <v>11.858441447000001</v>
          </cell>
          <cell r="I34">
            <v>0</v>
          </cell>
          <cell r="J34">
            <v>11.858441447000001</v>
          </cell>
          <cell r="U34">
            <v>0</v>
          </cell>
          <cell r="X34" t="str">
            <v>Погашение просроченной КЗ за счет средств Заказчика за осуществение мероприятий по ТП.</v>
          </cell>
        </row>
        <row r="35">
          <cell r="A35" t="str">
            <v>1.1.1.3</v>
          </cell>
          <cell r="B35" t="str">
    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    </cell>
          <cell r="C35" t="str">
            <v>F_prj_109108_47931</v>
          </cell>
          <cell r="D35" t="str">
            <v>нд</v>
          </cell>
          <cell r="E35">
            <v>0.65003</v>
          </cell>
          <cell r="F35" t="str">
            <v>10.2015</v>
          </cell>
          <cell r="G35">
            <v>1.7179912895385701</v>
          </cell>
          <cell r="H35">
            <v>0.63719999999999999</v>
          </cell>
          <cell r="I35">
            <v>0.61633199999999999</v>
          </cell>
          <cell r="J35">
            <v>2.0867999999999998E-2</v>
          </cell>
          <cell r="U35">
            <v>2.0867999999999998E-2</v>
          </cell>
        </row>
        <row r="36">
          <cell r="A36" t="str">
            <v>1.1.1.3</v>
          </cell>
          <cell r="B36" t="str">
    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    </cell>
          <cell r="C36" t="str">
            <v>F_prj_109108_47932</v>
          </cell>
          <cell r="D36" t="str">
            <v>нд</v>
          </cell>
          <cell r="E36">
            <v>0.50783</v>
          </cell>
          <cell r="F36" t="str">
            <v>10.2015</v>
          </cell>
          <cell r="G36">
            <v>1.48240124611449</v>
          </cell>
          <cell r="H36">
            <v>0.50739999999999985</v>
          </cell>
          <cell r="I36">
            <v>0.50739999999999985</v>
          </cell>
          <cell r="J36">
            <v>0</v>
          </cell>
          <cell r="U36">
            <v>0</v>
          </cell>
        </row>
        <row r="37">
          <cell r="A37" t="str">
            <v>1.1.2</v>
          </cell>
          <cell r="B37" t="str">
            <v>Технологическое присоединение объектов электросетевого хозяйства, всего, в том числе:</v>
          </cell>
          <cell r="C37" t="str">
            <v>Г</v>
          </cell>
        </row>
        <row r="38">
          <cell r="A38" t="str">
            <v>1.1.2.1</v>
          </cell>
          <cell r="B3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8" t="str">
            <v>Г</v>
          </cell>
        </row>
        <row r="39">
          <cell r="A39" t="str">
            <v>1.1.2.2</v>
          </cell>
          <cell r="B39" t="str">
            <v>Технологическое присоединение к электрическим сетям иных сетевых организаций, всего, в том числе:</v>
          </cell>
          <cell r="C39" t="str">
            <v>Г</v>
          </cell>
        </row>
        <row r="40">
          <cell r="A40" t="str">
            <v>1.1.3</v>
          </cell>
          <cell r="B40" t="str">
            <v xml:space="preserve">Технологическое присоединение объектов по производству электрической энергии всего, в том числе: </v>
          </cell>
          <cell r="C40" t="str">
            <v>Г</v>
          </cell>
        </row>
        <row r="41">
          <cell r="A41" t="str">
            <v>1.1.3.1</v>
          </cell>
          <cell r="B41" t="str">
            <v>Наименование объекта по производству электрической энергии, всего, в том числе: Грозненская ТЭС</v>
          </cell>
          <cell r="C41" t="str">
            <v>Г</v>
          </cell>
        </row>
        <row r="42">
          <cell r="A42" t="str">
            <v>1.1.3.1</v>
          </cell>
          <cell r="B4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1.1.3.1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1.1.3.1</v>
          </cell>
          <cell r="B4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4" t="str">
            <v>Г</v>
          </cell>
        </row>
        <row r="45">
          <cell r="A45" t="str">
            <v>1.1.3.2</v>
          </cell>
          <cell r="B45" t="str">
            <v>Наименование объекта по производству электрической энергии, всего, в том числе:</v>
          </cell>
          <cell r="C45" t="str">
            <v>Г</v>
          </cell>
        </row>
        <row r="46">
          <cell r="A46" t="str">
            <v>1.1.3.2</v>
          </cell>
          <cell r="B4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6" t="str">
            <v>Г</v>
          </cell>
        </row>
        <row r="47">
          <cell r="A47" t="str">
            <v>1.1.3.2</v>
          </cell>
          <cell r="B4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7" t="str">
            <v>Г</v>
          </cell>
        </row>
        <row r="48">
          <cell r="A48" t="str">
            <v>1.1.3.2</v>
          </cell>
          <cell r="B4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8" t="str">
            <v>Г</v>
          </cell>
        </row>
        <row r="49">
          <cell r="A49" t="str">
            <v>1.1.4</v>
          </cell>
          <cell r="B4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9" t="str">
            <v>Г</v>
          </cell>
        </row>
        <row r="50">
          <cell r="A50" t="str">
            <v>1.1.4.1</v>
          </cell>
          <cell r="B5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0" t="str">
            <v>Г</v>
          </cell>
        </row>
        <row r="51">
          <cell r="A51" t="str">
            <v>1.1.4.2</v>
          </cell>
          <cell r="B5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1" t="str">
            <v>Г</v>
          </cell>
        </row>
        <row r="52">
          <cell r="A52" t="str">
            <v>1.1.4.2</v>
          </cell>
          <cell r="B52" t="str">
    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    </cell>
          <cell r="C52" t="str">
            <v>F_prj_109108_47928</v>
          </cell>
          <cell r="D52" t="str">
            <v>нд</v>
          </cell>
          <cell r="E52">
            <v>3.0006999999999999E-2</v>
          </cell>
          <cell r="F52" t="str">
            <v>12.2015</v>
          </cell>
          <cell r="G52" t="str">
            <v>нд</v>
          </cell>
          <cell r="H52">
            <v>3.00074E-2</v>
          </cell>
          <cell r="I52">
            <v>0</v>
          </cell>
          <cell r="J52">
            <v>3.00074E-2</v>
          </cell>
          <cell r="U52">
            <v>3.00074E-2</v>
          </cell>
        </row>
        <row r="53">
          <cell r="A53" t="str">
            <v>1.1.4.2</v>
          </cell>
          <cell r="B53" t="str">
    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    </cell>
          <cell r="C53" t="str">
            <v>F_prj_109108_47930</v>
          </cell>
          <cell r="D53" t="str">
            <v>нд</v>
          </cell>
          <cell r="E53">
            <v>1.874E-2</v>
          </cell>
          <cell r="F53" t="str">
            <v>12.2015</v>
          </cell>
          <cell r="G53" t="str">
            <v>нд</v>
          </cell>
          <cell r="H53">
            <v>1.8746659999999998E-2</v>
          </cell>
          <cell r="I53">
            <v>0</v>
          </cell>
          <cell r="J53">
            <v>1.8746659999999998E-2</v>
          </cell>
          <cell r="U53">
            <v>1.8746659999999998E-2</v>
          </cell>
        </row>
        <row r="54">
          <cell r="A54" t="str">
            <v>1.2</v>
          </cell>
          <cell r="B54" t="str">
            <v>Реконструкция, модернизация, техническое перевооружение всего, в том числе:</v>
          </cell>
          <cell r="C54" t="str">
            <v>Г</v>
          </cell>
        </row>
        <row r="55">
          <cell r="A55" t="str">
            <v>1.2.1</v>
          </cell>
          <cell r="B55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55" t="str">
            <v>Г</v>
          </cell>
        </row>
        <row r="56">
          <cell r="A56" t="str">
            <v>1.2.1.1</v>
          </cell>
          <cell r="B56" t="str">
            <v>Реконструкция трансформаторных и иных подстанций, всего, в том числе:</v>
          </cell>
          <cell r="C56" t="str">
            <v>Г</v>
          </cell>
        </row>
        <row r="57">
          <cell r="A57" t="str">
            <v>1.2.1.2</v>
          </cell>
          <cell r="B5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7" t="str">
            <v>Г</v>
          </cell>
        </row>
        <row r="58">
          <cell r="A58" t="str">
            <v>1.2.1.2</v>
          </cell>
          <cell r="B58" t="str">
            <v>Оснащение устройствами автоматической частотной разгрузки на ПС 110/35/10 кВ "Самашки"</v>
          </cell>
          <cell r="C58" t="str">
            <v>F_prj_109108_48226</v>
          </cell>
          <cell r="D58" t="str">
            <v>нд</v>
          </cell>
          <cell r="E58" t="str">
            <v>нд</v>
          </cell>
          <cell r="F58" t="str">
            <v>нд</v>
          </cell>
          <cell r="G58" t="str">
            <v>нд</v>
          </cell>
          <cell r="H58">
            <v>1.4750000000000001</v>
          </cell>
          <cell r="I58">
            <v>2.2204460492503131E-16</v>
          </cell>
          <cell r="J58">
            <v>1.4749999999999999</v>
          </cell>
          <cell r="U58">
            <v>1.4749999999999999</v>
          </cell>
        </row>
        <row r="59">
          <cell r="A59" t="str">
            <v>1.2.1.2</v>
          </cell>
          <cell r="B59" t="str">
            <v>Оснащение устройствами автоматической частотной разгрузки на ПС 110/35/6 кВ "Гудермес"</v>
          </cell>
          <cell r="C59" t="str">
            <v>F_prj_109108_48227</v>
          </cell>
          <cell r="D59" t="str">
            <v>нд</v>
          </cell>
          <cell r="E59" t="str">
            <v>нд</v>
          </cell>
          <cell r="F59" t="str">
            <v>нд</v>
          </cell>
          <cell r="G59" t="str">
            <v>нд</v>
          </cell>
          <cell r="H59">
            <v>1.4750000000000001</v>
          </cell>
          <cell r="I59">
            <v>2.2204460492503131E-16</v>
          </cell>
          <cell r="J59">
            <v>1.4749999999999999</v>
          </cell>
          <cell r="U59">
            <v>1.4749999999999999</v>
          </cell>
        </row>
        <row r="60">
          <cell r="A60" t="str">
            <v>1.2.2</v>
          </cell>
          <cell r="B60" t="str">
            <v>Реконструкция, модернизация, техническое перевооружение линий электропередачи, всего, в том числе:</v>
          </cell>
          <cell r="C60" t="str">
            <v>Г</v>
          </cell>
        </row>
        <row r="61">
          <cell r="A61" t="str">
            <v>1.2.2.1</v>
          </cell>
          <cell r="B61" t="str">
            <v>Реконструкция линий электропередачи, всего, в том числе:</v>
          </cell>
          <cell r="C61" t="str">
            <v>Г</v>
          </cell>
        </row>
        <row r="62">
          <cell r="A62" t="str">
            <v>1.2.2.2</v>
          </cell>
          <cell r="B62" t="str">
            <v>Модернизация, техническое перевооружение линий электропередачи, всего, в том числе:</v>
          </cell>
          <cell r="C62" t="str">
            <v>Г</v>
          </cell>
        </row>
        <row r="63">
          <cell r="A63" t="str">
            <v>1.2.2.2</v>
          </cell>
          <cell r="B63" t="str">
            <v>Техническое перевооружение ВЛ-0,4 кВ, Ф-3, ПС «№ 84» с монтажом опор и подвеской провода</v>
          </cell>
          <cell r="C63" t="str">
            <v>F_prj_109108_48373</v>
          </cell>
          <cell r="D63" t="str">
            <v>нд</v>
          </cell>
          <cell r="E63" t="str">
            <v>нд</v>
          </cell>
          <cell r="F63" t="str">
            <v>нд</v>
          </cell>
          <cell r="G63" t="str">
            <v>нд</v>
          </cell>
          <cell r="H63">
            <v>5.4832499600000002</v>
          </cell>
          <cell r="I63">
            <v>0</v>
          </cell>
          <cell r="J63">
            <v>5.4832499600000002</v>
          </cell>
          <cell r="U63">
            <v>5.4832499600000002</v>
          </cell>
        </row>
        <row r="64">
          <cell r="A64" t="str">
            <v>1.2.2.2</v>
          </cell>
          <cell r="B64" t="str">
            <v>Техническое перевооружение ВЛ-0,4кВ Ф-6, ПС «Холодильник» с монтажом опор и подвеской провода</v>
          </cell>
          <cell r="C64" t="str">
            <v>F_prj_109108_48374</v>
          </cell>
          <cell r="D64" t="str">
            <v>нд</v>
          </cell>
          <cell r="E64" t="str">
            <v>нд</v>
          </cell>
          <cell r="F64" t="str">
            <v>нд</v>
          </cell>
          <cell r="G64" t="str">
            <v>нд</v>
          </cell>
          <cell r="H64">
            <v>5.1418806799999999</v>
          </cell>
          <cell r="I64">
            <v>0</v>
          </cell>
          <cell r="J64">
            <v>5.1418806799999999</v>
          </cell>
          <cell r="U64">
            <v>5.1418806799999999</v>
          </cell>
        </row>
        <row r="65">
          <cell r="A65" t="str">
            <v>1.2.2.2</v>
          </cell>
          <cell r="B65" t="str">
            <v>Техническое перевооружение ВЛ-0,4 кВ, Ф-19, ПС «Горец» с монтажом опор и подвеской провода</v>
          </cell>
          <cell r="C65" t="str">
            <v>F_prj_109108_48375</v>
          </cell>
          <cell r="D65" t="str">
            <v>нд</v>
          </cell>
          <cell r="E65" t="str">
            <v>нд</v>
          </cell>
          <cell r="F65" t="str">
            <v>нд</v>
          </cell>
          <cell r="G65" t="str">
            <v>нд</v>
          </cell>
          <cell r="H65">
            <v>5.6112634400000001</v>
          </cell>
          <cell r="I65">
            <v>0</v>
          </cell>
          <cell r="J65">
            <v>5.6112634400000001</v>
          </cell>
          <cell r="U65">
            <v>5.6112634400000001</v>
          </cell>
        </row>
        <row r="66">
          <cell r="A66" t="str">
            <v>1.2.2.2</v>
          </cell>
          <cell r="B66" t="str">
            <v>Техническое перевооружение ВЛ-0,4 кВ, Ф-1 ПС Красноармейская с монтажом опор и подвеской провода</v>
          </cell>
          <cell r="C66" t="str">
            <v>F_prj_109108_48376</v>
          </cell>
          <cell r="D66" t="str">
            <v>нд</v>
          </cell>
          <cell r="E66" t="str">
            <v>нд</v>
          </cell>
          <cell r="F66" t="str">
            <v>нд</v>
          </cell>
          <cell r="G66" t="str">
            <v>нд</v>
          </cell>
          <cell r="H66">
            <v>5.8246204199999996</v>
          </cell>
          <cell r="I66">
            <v>0</v>
          </cell>
          <cell r="J66">
            <v>5.8246204199999996</v>
          </cell>
          <cell r="U66">
            <v>5.8246204199999996</v>
          </cell>
        </row>
        <row r="67">
          <cell r="A67" t="str">
            <v>1.2.3</v>
          </cell>
          <cell r="B67" t="str">
            <v>Развитие и модернизация учета электрической энергии (мощности), всего, в том числе:</v>
          </cell>
          <cell r="C67" t="str">
            <v>Г</v>
          </cell>
        </row>
        <row r="68">
          <cell r="A68" t="str">
            <v>1.2.3.1</v>
          </cell>
          <cell r="B68" t="str">
            <v>«Установка приборов учета, класс напряжения 0,22 (0,4) кВ, всего, в том числе:»</v>
          </cell>
          <cell r="C68" t="str">
            <v>Г</v>
          </cell>
        </row>
        <row r="69">
          <cell r="A69" t="str">
            <v>1.2.3.1</v>
          </cell>
          <cell r="B69" t="str">
            <v>АИИСКУЭ ОРЭ для ОАО "Чеченэнерго" (погашение КЗ)</v>
          </cell>
          <cell r="C69" t="str">
            <v>F_prj_109108_48000</v>
          </cell>
          <cell r="D69" t="str">
            <v>нд</v>
          </cell>
          <cell r="E69">
            <v>7.4930000000000003</v>
          </cell>
          <cell r="F69" t="str">
            <v>06.2016</v>
          </cell>
          <cell r="G69" t="str">
            <v>нд</v>
          </cell>
          <cell r="H69">
            <v>7.4658611800000001</v>
          </cell>
          <cell r="I69">
            <v>2.3225907599999998</v>
          </cell>
          <cell r="J69">
            <v>5.1432704200000003</v>
          </cell>
          <cell r="U69">
            <v>0</v>
          </cell>
          <cell r="X69" t="str">
            <v>Взыскание денежных средств по делу №А77-920/2016 от 02.02.2016</v>
          </cell>
        </row>
        <row r="70">
          <cell r="A70" t="str">
            <v>1.2.3.2</v>
          </cell>
          <cell r="B70" t="str">
            <v>«Установка приборов учета, класс напряжения 6 (10) кВ, всего, в том числе:»</v>
          </cell>
          <cell r="C70" t="str">
            <v>Г</v>
          </cell>
        </row>
        <row r="71">
          <cell r="A71" t="str">
            <v>1.2.3.3</v>
          </cell>
          <cell r="B71" t="str">
            <v>«Установка приборов учета, класс напряжения 35 кВ, всего, в том числе:»</v>
          </cell>
          <cell r="C71" t="str">
            <v>Г</v>
          </cell>
        </row>
        <row r="72">
          <cell r="A72" t="str">
            <v>1.2.3.4</v>
          </cell>
          <cell r="B72" t="str">
            <v>«Установка приборов учета, класс напряжения 110 кВ и выше, всего, в том числе:»</v>
          </cell>
          <cell r="C72" t="str">
            <v>Г</v>
          </cell>
        </row>
        <row r="73">
          <cell r="A73" t="str">
            <v>1.2.3.5</v>
          </cell>
          <cell r="B73" t="str">
            <v>«Включение приборов учета в систему сбора и передачи данных, класс напряжения 0,22 (0,4) кВ, всего, в том числе:»</v>
          </cell>
          <cell r="C73" t="str">
            <v>Г</v>
          </cell>
        </row>
        <row r="74">
          <cell r="A74" t="str">
            <v>1.2.3.6</v>
          </cell>
          <cell r="B74" t="str">
            <v>«Включение приборов учета в систему сбора и передачи данных, класс напряжения 6 (10) кВ, всего, в том числе:»</v>
          </cell>
          <cell r="C74" t="str">
            <v>Г</v>
          </cell>
        </row>
        <row r="75">
          <cell r="A75" t="str">
            <v>1.2.3.7</v>
          </cell>
          <cell r="B75" t="str">
            <v>«Включение приборов учета в систему сбора и передачи данных, класс напряжения 35 кВ, всего, в том числе:»</v>
          </cell>
          <cell r="C75" t="str">
            <v>Г</v>
          </cell>
        </row>
        <row r="76">
          <cell r="A76" t="str">
            <v>1.2.3.8</v>
          </cell>
          <cell r="B76" t="str">
            <v>«Включение приборов учета в систему сбора и передачи данных, класс напряжения 110 кВ и выше, всего, в том числе:»</v>
          </cell>
          <cell r="C76" t="str">
            <v>Г</v>
          </cell>
        </row>
        <row r="77">
          <cell r="A77" t="str">
            <v>1.2.4</v>
          </cell>
          <cell r="B77" t="str">
            <v>Реконструкция, модернизация, техническое перевооружение прочих объектов основных средств, всего, в том числе:</v>
          </cell>
          <cell r="C77" t="str">
            <v>Г</v>
          </cell>
        </row>
        <row r="78">
          <cell r="A78" t="str">
            <v>1.2.4.1</v>
          </cell>
          <cell r="B78" t="str">
            <v>Реконструкция прочих объектов основных средств, всего, в том числе:</v>
          </cell>
          <cell r="C78" t="str">
            <v>Г</v>
          </cell>
        </row>
        <row r="79">
          <cell r="A79" t="str">
            <v>1.2.4.2</v>
          </cell>
          <cell r="B79" t="str">
            <v>Модернизация, техническое перевооружение прочих объектов основных средств, всего, в том числе:</v>
          </cell>
          <cell r="C79" t="str">
            <v>Г</v>
          </cell>
        </row>
        <row r="80">
          <cell r="A80" t="str">
            <v>1.2.4.2</v>
          </cell>
          <cell r="B80" t="str">
            <v>Модернизация системы сбора и передачи информации 1-ая очередь АО "Чеченэнерго" на  ПС "Восточная"</v>
          </cell>
          <cell r="C80" t="str">
            <v>F_prj_109108_49013</v>
          </cell>
          <cell r="D80" t="str">
            <v>нд</v>
          </cell>
          <cell r="E80" t="str">
            <v>нд</v>
          </cell>
          <cell r="F80" t="str">
            <v>нд</v>
          </cell>
          <cell r="G80" t="str">
            <v>нд</v>
          </cell>
          <cell r="H80">
            <v>11.799999999999999</v>
          </cell>
          <cell r="I80">
            <v>0</v>
          </cell>
          <cell r="J80">
            <v>11.799999999999999</v>
          </cell>
          <cell r="U80">
            <v>11.799999999999999</v>
          </cell>
        </row>
        <row r="81">
          <cell r="A81" t="str">
            <v>1.2.4.2</v>
          </cell>
          <cell r="B81" t="str">
            <v>Модернизация системы сбора и передачи информации 1-ая очередь АО "Чеченэнерго" на  ПС 110 кВ Гудермес-Тяговая</v>
          </cell>
          <cell r="C81" t="str">
            <v>G_Che4</v>
          </cell>
          <cell r="D81" t="str">
            <v>нд</v>
          </cell>
          <cell r="E81" t="str">
            <v>нд</v>
          </cell>
          <cell r="F81" t="str">
            <v>нд</v>
          </cell>
          <cell r="G81" t="str">
            <v>нд</v>
          </cell>
          <cell r="H81">
            <v>20.059999999999999</v>
          </cell>
          <cell r="I81">
            <v>0</v>
          </cell>
          <cell r="J81">
            <v>20.059999999999999</v>
          </cell>
          <cell r="U81">
            <v>20.059999999999999</v>
          </cell>
        </row>
        <row r="82">
          <cell r="A82" t="str">
            <v>1.2.4.2</v>
          </cell>
          <cell r="B82" t="str">
            <v>Модернизация системы сбора и передачи информации 1-ая очередь АО "Чеченэнерго" на ПС 110 кВ Ойсунгур</v>
          </cell>
          <cell r="C82" t="str">
            <v>G_Che5</v>
          </cell>
          <cell r="D82" t="str">
            <v>нд</v>
          </cell>
          <cell r="E82" t="str">
            <v>нд</v>
          </cell>
          <cell r="F82" t="str">
            <v>нд</v>
          </cell>
          <cell r="G82" t="str">
            <v>нд</v>
          </cell>
          <cell r="H82">
            <v>11.799999999999999</v>
          </cell>
          <cell r="I82">
            <v>0</v>
          </cell>
          <cell r="J82">
            <v>11.799999999999999</v>
          </cell>
          <cell r="U82">
            <v>11.799999999999999</v>
          </cell>
        </row>
        <row r="83">
          <cell r="A83" t="str">
            <v>1.3</v>
          </cell>
          <cell r="B8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3" t="str">
            <v>Г</v>
          </cell>
        </row>
        <row r="84">
          <cell r="A84" t="str">
            <v>1.3.1</v>
          </cell>
          <cell r="B8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4" t="str">
            <v>Г</v>
          </cell>
        </row>
        <row r="85">
          <cell r="A85" t="str">
            <v>1.3.2</v>
          </cell>
          <cell r="B8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5" t="str">
            <v>Г</v>
          </cell>
        </row>
        <row r="86">
          <cell r="A86" t="str">
            <v>1.3.2</v>
          </cell>
          <cell r="B86" t="str">
            <v xml:space="preserve">Строительство ПС 110/35/10 кВ "Курчалой 110 с заходами ВЛ 110 кВ </v>
          </cell>
          <cell r="C86" t="str">
            <v>G_Che2</v>
          </cell>
          <cell r="D86">
            <v>214.28201999999999</v>
          </cell>
          <cell r="E86">
            <v>1369.42209</v>
          </cell>
          <cell r="F86" t="str">
            <v>01.2017</v>
          </cell>
          <cell r="G86">
            <v>1831.22614432611</v>
          </cell>
          <cell r="H86">
            <v>1202.9938999999999</v>
          </cell>
          <cell r="I86">
            <v>-8.9999502961291E-8</v>
          </cell>
          <cell r="J86">
            <v>1202.9939000899994</v>
          </cell>
          <cell r="U86">
            <v>222.7739231499994</v>
          </cell>
          <cell r="X86" t="str">
            <v>Финансирование за счет средств финансовой поддержки ПАО "Россети" согласно плану развития АО "Чеченэнерго", начисление з/п</v>
          </cell>
        </row>
        <row r="87">
          <cell r="A87" t="str">
            <v>1.4</v>
          </cell>
          <cell r="B87" t="str">
            <v>Прочее новое строительство объектов электросетевого хозяйства, всего, в том числе:</v>
          </cell>
          <cell r="C87" t="str">
            <v>Г</v>
          </cell>
        </row>
        <row r="88">
          <cell r="A88" t="str">
            <v>1.4</v>
          </cell>
          <cell r="B88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88" t="str">
            <v>F_prj_109108_5385</v>
          </cell>
          <cell r="D88">
            <v>83.937259999999995</v>
          </cell>
          <cell r="E88">
            <v>545.39022999999997</v>
          </cell>
          <cell r="F88" t="str">
            <v xml:space="preserve">12.2013 </v>
          </cell>
          <cell r="G88" t="str">
            <v>нд</v>
          </cell>
          <cell r="H88">
            <v>422.44692188000005</v>
          </cell>
          <cell r="I88">
            <v>249.65931697000005</v>
          </cell>
          <cell r="J88">
            <v>172.78760491</v>
          </cell>
          <cell r="U88">
            <v>172.76574414999999</v>
          </cell>
          <cell r="X88" t="str">
            <v xml:space="preserve">Заключен договор подряда на выполнение СМР от 21.08.2017. Работы ведутся. Работы планируется завершить согласно утвержденного директивного графика до 28.02.2018. В графике заложено финансирование по увеличенной сметной стоимости согласно Плану развития (Протокол Совета директоров ПАО «Россети» от 30.06.2017 № 270), что  не представляется возможным до утверждения директивы Правительства. </v>
          </cell>
        </row>
        <row r="89">
          <cell r="A89" t="str">
            <v>1.5</v>
          </cell>
          <cell r="B89" t="str">
            <v>Покупка земельных участков для целей реализации инвестиционных проектов, всего, в том числе:</v>
          </cell>
          <cell r="C89" t="str">
            <v>Г</v>
          </cell>
        </row>
        <row r="90">
          <cell r="A90" t="str">
            <v>1.6</v>
          </cell>
          <cell r="B90" t="str">
            <v>Прочие инвестиционные проекты,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Приобретение Автогидроподъемника АГП-20Т на базе ГАЗ-3309-2 ед</v>
          </cell>
          <cell r="C91" t="str">
            <v>G_Che8</v>
          </cell>
          <cell r="D91" t="str">
            <v>нд</v>
          </cell>
          <cell r="E91" t="str">
            <v>нд</v>
          </cell>
          <cell r="F91" t="str">
            <v>нд</v>
          </cell>
          <cell r="G91" t="str">
            <v>нд</v>
          </cell>
          <cell r="H91">
            <v>6.5609999999999999</v>
          </cell>
          <cell r="I91">
            <v>0</v>
          </cell>
          <cell r="J91">
            <v>6.5609999999999999</v>
          </cell>
          <cell r="U91">
            <v>0</v>
          </cell>
          <cell r="X91" t="str">
            <v>Взыскание денежных средств по делу №А63-7719/2016 от 23/12/2016</v>
          </cell>
        </row>
        <row r="92">
          <cell r="A92" t="str">
            <v>1.6</v>
          </cell>
          <cell r="B92" t="str">
            <v>Приобретение "Маршрутизатор Сisco 2911 3port-10/100/1000 Mb-Flash 512 Md-DRAM Склад №4"</v>
          </cell>
          <cell r="C92" t="str">
            <v>H_Che123_17</v>
          </cell>
          <cell r="D92" t="str">
            <v>нд</v>
          </cell>
          <cell r="E92" t="str">
            <v>нд</v>
          </cell>
          <cell r="F92" t="str">
            <v>нд</v>
          </cell>
          <cell r="G92" t="str">
            <v>нд</v>
          </cell>
          <cell r="H92">
            <v>9.9260000000000015E-2</v>
          </cell>
          <cell r="I92">
            <v>0</v>
          </cell>
          <cell r="J92">
            <v>9.9260000000000015E-2</v>
          </cell>
          <cell r="U92">
            <v>1.3877787807814457E-17</v>
          </cell>
          <cell r="X92" t="str">
            <v>Погашение КЗ</v>
          </cell>
        </row>
        <row r="93">
          <cell r="A93" t="str">
            <v>1.6</v>
          </cell>
          <cell r="B93" t="str">
            <v>Приобретение"Комплект тепловизора TESTO 885-2 с телеобъективом( /I1(измерение темпиратуры до 1200 С)) Склад №4"</v>
          </cell>
          <cell r="C93" t="str">
            <v>H_Che124_17</v>
          </cell>
          <cell r="D93" t="str">
            <v>нд</v>
          </cell>
          <cell r="E93" t="str">
            <v>нд</v>
          </cell>
          <cell r="F93" t="str">
            <v>нд</v>
          </cell>
          <cell r="G93" t="str">
            <v>нд</v>
          </cell>
          <cell r="H93">
            <v>1.4778700000000002</v>
          </cell>
          <cell r="I93">
            <v>0</v>
          </cell>
          <cell r="J93">
            <v>1.4778700000000002</v>
          </cell>
          <cell r="U93">
            <v>2.2204460492503131E-16</v>
          </cell>
          <cell r="X93" t="str">
            <v>Погашение КЗ</v>
          </cell>
        </row>
        <row r="94">
          <cell r="A94" t="str">
            <v>1.6</v>
          </cell>
          <cell r="B94" t="str">
            <v>Приобретение оборудования, требующего монтажа для обслуживания сетей, прочее оборудование</v>
          </cell>
          <cell r="C94" t="str">
            <v>G_Che2_16</v>
          </cell>
          <cell r="D94" t="str">
            <v>нд</v>
          </cell>
          <cell r="E94" t="str">
            <v>нд</v>
          </cell>
          <cell r="F94" t="str">
            <v>нд</v>
          </cell>
          <cell r="G94" t="str">
            <v>нд</v>
          </cell>
          <cell r="H94">
            <v>72.445306980999987</v>
          </cell>
          <cell r="I94">
            <v>26.625395513000001</v>
          </cell>
          <cell r="J94">
            <v>45.819911467999987</v>
          </cell>
          <cell r="U94">
            <v>4.5208054659999846</v>
          </cell>
          <cell r="X94" t="str">
            <v>Взыскание денежных средств по делу №А77-722/2016 от 08/11/2016; делу №А63-10926/2016 от 22.02.2017, погашение просроченной КЗ</v>
          </cell>
        </row>
        <row r="95">
          <cell r="A95" t="str">
            <v>1.6</v>
          </cell>
          <cell r="B95" t="str">
    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    </cell>
          <cell r="C95" t="str">
            <v>G_Che19</v>
          </cell>
          <cell r="D95" t="str">
            <v>нд</v>
          </cell>
          <cell r="E95" t="str">
            <v>нд</v>
          </cell>
          <cell r="F95" t="str">
            <v>нд</v>
          </cell>
          <cell r="G95">
            <v>172.38718267093799</v>
          </cell>
          <cell r="H95">
            <v>55.124856399999999</v>
          </cell>
          <cell r="I95">
            <v>0</v>
          </cell>
          <cell r="J95">
            <v>55.124856399999999</v>
          </cell>
          <cell r="U95">
            <v>55.124856399999999</v>
          </cell>
          <cell r="X95" t="str">
            <v>В связи с поздним проведением торгово-закупочных  мероприятий и заключения договора подряда</v>
          </cell>
        </row>
        <row r="96">
          <cell r="A96" t="str">
            <v>1.6</v>
          </cell>
          <cell r="B96" t="str">
            <v>Приобретение полноприводного автомобиля с двухрядной кабиной и бортовым кузовом-20 ед.</v>
          </cell>
          <cell r="C96" t="str">
            <v>H_Che90</v>
          </cell>
          <cell r="D96" t="str">
            <v>нд</v>
          </cell>
          <cell r="E96" t="str">
            <v>нд</v>
          </cell>
          <cell r="F96" t="str">
            <v>нд</v>
          </cell>
          <cell r="G96" t="str">
            <v>нд</v>
          </cell>
          <cell r="H96">
            <v>14.4</v>
          </cell>
          <cell r="I96">
            <v>0</v>
          </cell>
          <cell r="J96">
            <v>14.4</v>
          </cell>
          <cell r="U96">
            <v>14.4</v>
          </cell>
        </row>
        <row r="97">
          <cell r="A97" t="str">
            <v>1.6</v>
          </cell>
          <cell r="B97" t="str">
            <v>Приобретение полноприводного фургона с двухрядной кабиной-20 ед.</v>
          </cell>
          <cell r="C97" t="str">
            <v>H_Che92</v>
          </cell>
          <cell r="D97" t="str">
            <v>нд</v>
          </cell>
          <cell r="E97" t="str">
            <v>нд</v>
          </cell>
          <cell r="F97" t="str">
            <v>нд</v>
          </cell>
          <cell r="G97" t="str">
            <v>нд</v>
          </cell>
          <cell r="H97">
            <v>14.26</v>
          </cell>
          <cell r="I97">
            <v>0</v>
          </cell>
          <cell r="J97">
            <v>14.26</v>
          </cell>
          <cell r="U97">
            <v>14.26</v>
          </cell>
        </row>
        <row r="98">
          <cell r="A98" t="str">
            <v>1.6</v>
          </cell>
          <cell r="B98" t="str">
            <v>Приобретение фургона с двухрядной кабиной-3 ед.</v>
          </cell>
          <cell r="C98" t="str">
            <v>H_Che93</v>
          </cell>
          <cell r="D98" t="str">
            <v>нд</v>
          </cell>
          <cell r="E98" t="str">
            <v>нд</v>
          </cell>
          <cell r="F98" t="str">
            <v>нд</v>
          </cell>
          <cell r="G98" t="str">
            <v>нд</v>
          </cell>
          <cell r="H98">
            <v>3.79</v>
          </cell>
          <cell r="I98">
            <v>0</v>
          </cell>
          <cell r="J98">
            <v>3.79</v>
          </cell>
          <cell r="U98">
            <v>3.79</v>
          </cell>
        </row>
        <row r="99">
          <cell r="A99" t="str">
            <v>1.6</v>
          </cell>
          <cell r="B99" t="str">
            <v>Приобретение микроавтобуса пассажирского-5 ед.</v>
          </cell>
          <cell r="C99" t="str">
            <v>H_Che94</v>
          </cell>
          <cell r="D99" t="str">
            <v>нд</v>
          </cell>
          <cell r="E99" t="str">
            <v>нд</v>
          </cell>
          <cell r="F99" t="str">
            <v>нд</v>
          </cell>
          <cell r="G99" t="str">
            <v>нд</v>
          </cell>
          <cell r="H99">
            <v>7.4000000000000012</v>
          </cell>
          <cell r="I99">
            <v>0</v>
          </cell>
          <cell r="J99">
            <v>7.4000000000000012</v>
          </cell>
          <cell r="U99">
            <v>7.4000000000000012</v>
          </cell>
        </row>
        <row r="100">
          <cell r="A100" t="str">
            <v>1.6</v>
          </cell>
          <cell r="B100" t="str">
            <v>Приобретение крана стрелового автомобильного 50т-1 ед.</v>
          </cell>
          <cell r="C100" t="str">
            <v>H_Che95</v>
          </cell>
          <cell r="D100" t="str">
            <v>нд</v>
          </cell>
          <cell r="E100" t="str">
            <v>нд</v>
          </cell>
          <cell r="F100" t="str">
            <v>нд</v>
          </cell>
          <cell r="G100" t="str">
            <v>нд</v>
          </cell>
          <cell r="H100">
            <v>24.176449999999999</v>
          </cell>
          <cell r="I100">
            <v>0</v>
          </cell>
          <cell r="J100">
            <v>24.176449999999999</v>
          </cell>
          <cell r="U100">
            <v>24.176449999999999</v>
          </cell>
        </row>
        <row r="101">
          <cell r="A101" t="str">
            <v>1.6</v>
          </cell>
          <cell r="B101" t="str">
            <v>Приобретение крана стрелового автомобильного 25т-2 ед.</v>
          </cell>
          <cell r="C101" t="str">
            <v>H_Che96</v>
          </cell>
          <cell r="D101" t="str">
            <v>нд</v>
          </cell>
          <cell r="E101" t="str">
            <v>нд</v>
          </cell>
          <cell r="F101" t="str">
            <v>нд</v>
          </cell>
          <cell r="G101" t="str">
            <v>нд</v>
          </cell>
          <cell r="H101">
            <v>18.651333333333334</v>
          </cell>
          <cell r="I101">
            <v>0</v>
          </cell>
          <cell r="J101">
            <v>18.651333333333334</v>
          </cell>
          <cell r="U101">
            <v>18.651333333333334</v>
          </cell>
        </row>
        <row r="102">
          <cell r="A102" t="str">
            <v>1.6</v>
          </cell>
          <cell r="B102" t="str">
            <v>Приобретение автомобиля с буро-крановой установки-4 ед.</v>
          </cell>
          <cell r="C102" t="str">
            <v>H_Che97</v>
          </cell>
          <cell r="D102" t="str">
            <v>нд</v>
          </cell>
          <cell r="E102" t="str">
            <v>нд</v>
          </cell>
          <cell r="F102" t="str">
            <v>нд</v>
          </cell>
          <cell r="G102" t="str">
            <v>нд</v>
          </cell>
          <cell r="H102">
            <v>19.973333333333333</v>
          </cell>
          <cell r="I102">
            <v>0</v>
          </cell>
          <cell r="J102">
            <v>19.973333333333333</v>
          </cell>
          <cell r="U102">
            <v>19.973333333333333</v>
          </cell>
        </row>
        <row r="103">
          <cell r="A103" t="str">
            <v>1.6</v>
          </cell>
          <cell r="B103" t="str">
            <v>Приобретение цепного траншейного экскаватора-2 ед.</v>
          </cell>
          <cell r="C103" t="str">
            <v>H_Che98</v>
          </cell>
          <cell r="D103" t="str">
            <v>нд</v>
          </cell>
          <cell r="E103" t="str">
            <v>нд</v>
          </cell>
          <cell r="F103" t="str">
            <v>нд</v>
          </cell>
          <cell r="G103" t="str">
            <v>нд</v>
          </cell>
          <cell r="H103">
            <v>9.3066666666666666</v>
          </cell>
          <cell r="I103">
            <v>0</v>
          </cell>
          <cell r="J103">
            <v>9.3066666666666666</v>
          </cell>
          <cell r="U103">
            <v>9.3066666666666666</v>
          </cell>
        </row>
        <row r="104">
          <cell r="A104" t="str">
            <v>1.6</v>
          </cell>
          <cell r="B104" t="str">
            <v>Приобретение бурильной машины-4 ед.</v>
          </cell>
          <cell r="C104" t="str">
            <v>H_Che99</v>
          </cell>
          <cell r="D104" t="str">
            <v>нд</v>
          </cell>
          <cell r="E104" t="str">
            <v>нд</v>
          </cell>
          <cell r="F104" t="str">
            <v>нд</v>
          </cell>
          <cell r="G104" t="str">
            <v>нд</v>
          </cell>
          <cell r="H104">
            <v>19.813333333333333</v>
          </cell>
          <cell r="I104">
            <v>0</v>
          </cell>
          <cell r="J104">
            <v>19.813333333333333</v>
          </cell>
          <cell r="U104">
            <v>19.813333333333333</v>
          </cell>
        </row>
        <row r="105">
          <cell r="A105" t="str">
            <v>1.6</v>
          </cell>
          <cell r="B105" t="str">
            <v>Приобретение гусеничной бурильно-крановой машины-1 ед.</v>
          </cell>
          <cell r="C105" t="str">
            <v>H_Che100</v>
          </cell>
          <cell r="D105" t="str">
            <v>нд</v>
          </cell>
          <cell r="E105" t="str">
            <v>нд</v>
          </cell>
          <cell r="F105" t="str">
            <v>нд</v>
          </cell>
          <cell r="G105" t="str">
            <v>нд</v>
          </cell>
          <cell r="H105">
            <v>8.5333333333333332</v>
          </cell>
          <cell r="I105">
            <v>0</v>
          </cell>
          <cell r="J105">
            <v>8.5333333333333332</v>
          </cell>
          <cell r="U105">
            <v>8.5333333333333332</v>
          </cell>
        </row>
        <row r="106">
          <cell r="A106" t="str">
            <v>1.6</v>
          </cell>
          <cell r="B106" t="str">
            <v>Приобретение автогидроподъемника 14 м-2 ед.</v>
          </cell>
          <cell r="C106" t="str">
            <v>H_Che101</v>
          </cell>
          <cell r="D106" t="str">
            <v>нд</v>
          </cell>
          <cell r="E106" t="str">
            <v>нд</v>
          </cell>
          <cell r="F106" t="str">
            <v>нд</v>
          </cell>
          <cell r="G106" t="str">
            <v>нд</v>
          </cell>
          <cell r="H106">
            <v>10.373333333333333</v>
          </cell>
          <cell r="I106">
            <v>0</v>
          </cell>
          <cell r="J106">
            <v>10.373333333333333</v>
          </cell>
          <cell r="U106">
            <v>10.373333333333333</v>
          </cell>
        </row>
        <row r="107">
          <cell r="A107" t="str">
            <v>1.6</v>
          </cell>
          <cell r="B107" t="str">
            <v>Приобретение автогидроподъемника 20 м с 2-х рядной кабиной-3 ед.</v>
          </cell>
          <cell r="C107" t="str">
            <v>H_Che102</v>
          </cell>
          <cell r="D107" t="str">
            <v>нд</v>
          </cell>
          <cell r="E107" t="str">
            <v>нд</v>
          </cell>
          <cell r="F107" t="str">
            <v>нд</v>
          </cell>
          <cell r="G107" t="str">
            <v>нд</v>
          </cell>
          <cell r="H107">
            <v>17.98</v>
          </cell>
          <cell r="I107">
            <v>0</v>
          </cell>
          <cell r="J107">
            <v>17.98</v>
          </cell>
          <cell r="U107">
            <v>17.98</v>
          </cell>
        </row>
        <row r="108">
          <cell r="A108" t="str">
            <v>1.6</v>
          </cell>
          <cell r="B108" t="str">
            <v>Приобретение автогидроподъемника 20 м-2 ед.</v>
          </cell>
          <cell r="C108" t="str">
            <v>H_Che103</v>
          </cell>
          <cell r="D108" t="str">
            <v>нд</v>
          </cell>
          <cell r="E108" t="str">
            <v>нд</v>
          </cell>
          <cell r="F108" t="str">
            <v>нд</v>
          </cell>
          <cell r="G108" t="str">
            <v>нд</v>
          </cell>
          <cell r="H108">
            <v>13.942666666666666</v>
          </cell>
          <cell r="I108">
            <v>0</v>
          </cell>
          <cell r="J108">
            <v>13.942666666666666</v>
          </cell>
          <cell r="U108">
            <v>13.942666666666666</v>
          </cell>
        </row>
        <row r="109">
          <cell r="A109" t="str">
            <v>1.6</v>
          </cell>
          <cell r="B109" t="str">
            <v>Приобретение электротехнической лаборатории 10 кВ на базе ГАЗ-3309-1 ед.</v>
          </cell>
          <cell r="C109" t="str">
            <v>H_Che104</v>
          </cell>
          <cell r="D109" t="str">
            <v>нд</v>
          </cell>
          <cell r="E109" t="str">
            <v>нд</v>
          </cell>
          <cell r="F109" t="str">
            <v>нд</v>
          </cell>
          <cell r="G109" t="str">
            <v>нд</v>
          </cell>
          <cell r="H109">
            <v>4.6766666666666667</v>
          </cell>
          <cell r="I109">
            <v>0</v>
          </cell>
          <cell r="J109">
            <v>4.6766666666666667</v>
          </cell>
          <cell r="U109">
            <v>4.6766666666666667</v>
          </cell>
        </row>
        <row r="110">
          <cell r="A110" t="str">
            <v>1.6</v>
          </cell>
          <cell r="B110" t="str">
            <v>Приобретение электротехнической лаборатории 10 кВ на базе ГАЗ-33023-1 ед.</v>
          </cell>
          <cell r="C110" t="str">
            <v>H_Che105</v>
          </cell>
          <cell r="D110" t="str">
            <v>нд</v>
          </cell>
          <cell r="E110" t="str">
            <v>нд</v>
          </cell>
          <cell r="F110" t="str">
            <v>нд</v>
          </cell>
          <cell r="G110" t="str">
            <v>нд</v>
          </cell>
          <cell r="H110">
            <v>4.6900000000000004</v>
          </cell>
          <cell r="I110">
            <v>0</v>
          </cell>
          <cell r="J110">
            <v>4.6900000000000004</v>
          </cell>
          <cell r="U110">
            <v>4.6900000000000004</v>
          </cell>
        </row>
        <row r="111">
          <cell r="A111" t="str">
            <v>1.6</v>
          </cell>
          <cell r="B111" t="str">
            <v>Приобретение электротехнической лаборатории 35 кВ на базе ГАЗ-3309-1 ед.</v>
          </cell>
          <cell r="C111" t="str">
            <v>H_Che106</v>
          </cell>
          <cell r="D111" t="str">
            <v>нд</v>
          </cell>
          <cell r="E111" t="str">
            <v>нд</v>
          </cell>
          <cell r="F111" t="str">
            <v>нд</v>
          </cell>
          <cell r="G111" t="str">
            <v>нд</v>
          </cell>
          <cell r="H111">
            <v>4.6933333333333334</v>
          </cell>
          <cell r="I111">
            <v>0</v>
          </cell>
          <cell r="J111">
            <v>4.6933333333333334</v>
          </cell>
          <cell r="U111">
            <v>4.6933333333333334</v>
          </cell>
        </row>
        <row r="112">
          <cell r="A112" t="str">
            <v>1.6</v>
          </cell>
          <cell r="B112" t="str">
            <v>Приобретение электротехнической лаборатории 35 кВ на базе ГАЗ-33088-1 ед.</v>
          </cell>
          <cell r="C112" t="str">
            <v>H_Che107</v>
          </cell>
          <cell r="D112" t="str">
            <v>нд</v>
          </cell>
          <cell r="E112" t="str">
            <v>нд</v>
          </cell>
          <cell r="F112" t="str">
            <v>нд</v>
          </cell>
          <cell r="G112" t="str">
            <v>нд</v>
          </cell>
          <cell r="H112">
            <v>4.5923333333333334</v>
          </cell>
          <cell r="I112">
            <v>0</v>
          </cell>
          <cell r="J112">
            <v>4.5923333333333334</v>
          </cell>
          <cell r="U112">
            <v>4.5923333333333334</v>
          </cell>
        </row>
        <row r="113">
          <cell r="A113" t="str">
            <v>1.6</v>
          </cell>
          <cell r="B113" t="str">
            <v>Приобретение электротехнической лаборатории ЛВИ на базе ГАЗ-2705-1 ед.</v>
          </cell>
          <cell r="C113" t="str">
            <v>H_Che108</v>
          </cell>
          <cell r="D113" t="str">
            <v>нд</v>
          </cell>
          <cell r="E113" t="str">
            <v>нд</v>
          </cell>
          <cell r="F113" t="str">
            <v>нд</v>
          </cell>
          <cell r="G113" t="str">
            <v>нд</v>
          </cell>
          <cell r="H113">
            <v>4.93</v>
          </cell>
          <cell r="I113">
            <v>0</v>
          </cell>
          <cell r="J113">
            <v>4.93</v>
          </cell>
          <cell r="U113">
            <v>4.93</v>
          </cell>
        </row>
        <row r="114">
          <cell r="A114" t="str">
            <v>1.6</v>
          </cell>
          <cell r="B114" t="str">
            <v>Приобретение автомастерской-4 ед.</v>
          </cell>
          <cell r="C114" t="str">
            <v>H_Che109</v>
          </cell>
          <cell r="D114" t="str">
            <v>нд</v>
          </cell>
          <cell r="E114" t="str">
            <v>нд</v>
          </cell>
          <cell r="F114" t="str">
            <v>нд</v>
          </cell>
          <cell r="G114" t="str">
            <v>нд</v>
          </cell>
          <cell r="H114">
            <v>19.906666666666666</v>
          </cell>
          <cell r="I114">
            <v>0</v>
          </cell>
          <cell r="J114">
            <v>19.906666666666666</v>
          </cell>
          <cell r="U114">
            <v>19.906666666666666</v>
          </cell>
        </row>
        <row r="115">
          <cell r="A115" t="str">
            <v>1.6</v>
          </cell>
          <cell r="B115" t="str">
            <v>Приобретение траншейного экскаватора-погрузчика-2 ед.</v>
          </cell>
          <cell r="C115" t="str">
            <v>H_Che110</v>
          </cell>
          <cell r="D115" t="str">
            <v>нд</v>
          </cell>
          <cell r="E115" t="str">
            <v>нд</v>
          </cell>
          <cell r="F115" t="str">
            <v>нд</v>
          </cell>
          <cell r="G115" t="str">
            <v>нд</v>
          </cell>
          <cell r="H115">
            <v>8.36</v>
          </cell>
          <cell r="I115">
            <v>0</v>
          </cell>
          <cell r="J115">
            <v>8.36</v>
          </cell>
          <cell r="U115">
            <v>8.36</v>
          </cell>
        </row>
        <row r="116">
          <cell r="A116" t="str">
            <v>1.6</v>
          </cell>
          <cell r="B116" t="str">
            <v>Приобретение универсального экскаватора-бульдозера-2 ед.</v>
          </cell>
          <cell r="C116" t="str">
            <v>H_Che111</v>
          </cell>
          <cell r="D116" t="str">
            <v>нд</v>
          </cell>
          <cell r="E116" t="str">
            <v>нд</v>
          </cell>
          <cell r="F116" t="str">
            <v>нд</v>
          </cell>
          <cell r="G116" t="str">
            <v>нд</v>
          </cell>
          <cell r="H116">
            <v>5.9333333333333327</v>
          </cell>
          <cell r="I116">
            <v>0</v>
          </cell>
          <cell r="J116">
            <v>5.9333333333333327</v>
          </cell>
          <cell r="U116">
            <v>5.9333333333333327</v>
          </cell>
        </row>
        <row r="117">
          <cell r="A117" t="str">
            <v>1.6</v>
          </cell>
          <cell r="B117" t="str">
            <v>Приобретение бульдозера гусеничного-1 ед.</v>
          </cell>
          <cell r="C117" t="str">
            <v>H_Che112</v>
          </cell>
          <cell r="D117" t="str">
            <v>нд</v>
          </cell>
          <cell r="E117" t="str">
            <v>нд</v>
          </cell>
          <cell r="F117" t="str">
            <v>нд</v>
          </cell>
          <cell r="G117" t="str">
            <v>нд</v>
          </cell>
          <cell r="H117">
            <v>8.8966666666666665</v>
          </cell>
          <cell r="I117">
            <v>0</v>
          </cell>
          <cell r="J117">
            <v>8.8966666666666665</v>
          </cell>
          <cell r="U117">
            <v>8.8966666666666665</v>
          </cell>
        </row>
        <row r="118">
          <cell r="A118" t="str">
            <v>1.6</v>
          </cell>
          <cell r="B118" t="str">
            <v>Приобретение передвижного дизельного генератора N=50кВт-1 ед.</v>
          </cell>
          <cell r="C118" t="str">
            <v>H_Che113</v>
          </cell>
          <cell r="D118" t="str">
            <v>нд</v>
          </cell>
          <cell r="E118" t="str">
            <v>нд</v>
          </cell>
          <cell r="F118" t="str">
            <v>нд</v>
          </cell>
          <cell r="G118" t="str">
            <v>нд</v>
          </cell>
          <cell r="H118">
            <v>0.97833333333333339</v>
          </cell>
          <cell r="I118">
            <v>0</v>
          </cell>
          <cell r="J118">
            <v>0.97833333333333339</v>
          </cell>
          <cell r="U118">
            <v>0.97833333333333339</v>
          </cell>
        </row>
        <row r="119">
          <cell r="A119" t="str">
            <v>1.6</v>
          </cell>
          <cell r="B119" t="str">
            <v>Приобретение передвижного дизельного компрессора-1 ед.</v>
          </cell>
          <cell r="C119" t="str">
            <v>H_Che114</v>
          </cell>
          <cell r="D119" t="str">
            <v>нд</v>
          </cell>
          <cell r="E119" t="str">
            <v>нд</v>
          </cell>
          <cell r="F119" t="str">
            <v>нд</v>
          </cell>
          <cell r="G119" t="str">
            <v>нд</v>
          </cell>
          <cell r="H119">
            <v>0.97066666666666668</v>
          </cell>
          <cell r="I119">
            <v>0</v>
          </cell>
          <cell r="J119">
            <v>0.97066666666666668</v>
          </cell>
          <cell r="U119">
            <v>0.97066666666666668</v>
          </cell>
        </row>
        <row r="120">
          <cell r="A120" t="str">
            <v>1.6</v>
          </cell>
          <cell r="B120" t="str">
            <v>Приобретение автоцистерны 10м3-1 ед.</v>
          </cell>
          <cell r="C120" t="str">
            <v>H_Che115</v>
          </cell>
          <cell r="D120" t="str">
            <v>нд</v>
          </cell>
          <cell r="E120" t="str">
            <v>нд</v>
          </cell>
          <cell r="F120" t="str">
            <v>нд</v>
          </cell>
          <cell r="G120" t="str">
            <v>нд</v>
          </cell>
          <cell r="H120">
            <v>5.4313500000000001</v>
          </cell>
          <cell r="I120">
            <v>0</v>
          </cell>
          <cell r="J120">
            <v>5.4313500000000001</v>
          </cell>
          <cell r="U120">
            <v>5.4313500000000001</v>
          </cell>
        </row>
        <row r="121">
          <cell r="A121" t="str">
            <v>1.6</v>
          </cell>
          <cell r="B121" t="str">
            <v>Приобретение опоровоза на шасси КАМАЗ-65224-3971-43-1ед.</v>
          </cell>
          <cell r="C121" t="str">
            <v>H_Che116</v>
          </cell>
          <cell r="D121" t="str">
            <v>нд</v>
          </cell>
          <cell r="E121" t="str">
            <v>нд</v>
          </cell>
          <cell r="F121" t="str">
            <v>нд</v>
          </cell>
          <cell r="G121" t="str">
            <v>нд</v>
          </cell>
          <cell r="H121">
            <v>9.8166666666666664</v>
          </cell>
          <cell r="I121">
            <v>0</v>
          </cell>
          <cell r="J121">
            <v>9.8166666666666664</v>
          </cell>
          <cell r="U121">
            <v>9.8166666666666664</v>
          </cell>
        </row>
        <row r="122">
          <cell r="A122" t="str">
            <v>1.6</v>
          </cell>
          <cell r="B122" t="str">
            <v>Приобретение тягача с краново-манипуляторной установкой-1 ед.</v>
          </cell>
          <cell r="C122" t="str">
            <v>H_Che117</v>
          </cell>
          <cell r="D122" t="str">
            <v>нд</v>
          </cell>
          <cell r="E122" t="str">
            <v>нд</v>
          </cell>
          <cell r="F122" t="str">
            <v>нд</v>
          </cell>
          <cell r="G122" t="str">
            <v>нд</v>
          </cell>
          <cell r="H122">
            <v>8.9733333333333345</v>
          </cell>
          <cell r="I122">
            <v>0</v>
          </cell>
          <cell r="J122">
            <v>8.9733333333333345</v>
          </cell>
          <cell r="U122">
            <v>8.9733333333333345</v>
          </cell>
        </row>
        <row r="123">
          <cell r="A123" t="str">
            <v>1.6</v>
          </cell>
          <cell r="B123" t="str">
            <v>Приобретение полноприводного бортового автомобиля с краново-манипуляторной установкой-1 ед.</v>
          </cell>
          <cell r="C123" t="str">
            <v>H_Che118</v>
          </cell>
          <cell r="D123" t="str">
            <v>нд</v>
          </cell>
          <cell r="E123" t="str">
            <v>нд</v>
          </cell>
          <cell r="F123" t="str">
            <v>нд</v>
          </cell>
          <cell r="G123" t="str">
            <v>нд</v>
          </cell>
          <cell r="H123">
            <v>7.3466666666666667</v>
          </cell>
          <cell r="I123">
            <v>0</v>
          </cell>
          <cell r="J123">
            <v>7.3466666666666667</v>
          </cell>
          <cell r="U123">
            <v>7.3466666666666667</v>
          </cell>
        </row>
        <row r="124">
          <cell r="A124" t="str">
            <v>1.6</v>
          </cell>
          <cell r="B124" t="str">
            <v>Приобретение бортового автомобиля с краново-манипуляторной установкой-1 ед.</v>
          </cell>
          <cell r="C124" t="str">
            <v>H_Che119</v>
          </cell>
          <cell r="D124" t="str">
            <v>нд</v>
          </cell>
          <cell r="E124" t="str">
            <v>нд</v>
          </cell>
          <cell r="F124" t="str">
            <v>нд</v>
          </cell>
          <cell r="G124" t="str">
            <v>нд</v>
          </cell>
          <cell r="H124">
            <v>7.3466666666666667</v>
          </cell>
          <cell r="I124">
            <v>0</v>
          </cell>
          <cell r="J124">
            <v>7.3466666666666667</v>
          </cell>
          <cell r="U124">
            <v>7.3466666666666667</v>
          </cell>
        </row>
        <row r="125">
          <cell r="A125" t="str">
            <v>1.6</v>
          </cell>
          <cell r="B125" t="str">
            <v>Приобретение измельчителя-2 ед.</v>
          </cell>
          <cell r="C125" t="str">
            <v>H_Che120</v>
          </cell>
          <cell r="D125" t="str">
            <v>нд</v>
          </cell>
          <cell r="E125" t="str">
            <v>нд</v>
          </cell>
          <cell r="F125" t="str">
            <v>нд</v>
          </cell>
          <cell r="G125" t="str">
            <v>нд</v>
          </cell>
          <cell r="H125">
            <v>1.76</v>
          </cell>
          <cell r="I125">
            <v>0</v>
          </cell>
          <cell r="J125">
            <v>1.76</v>
          </cell>
          <cell r="U125">
            <v>1.76</v>
          </cell>
        </row>
        <row r="126">
          <cell r="A126" t="str">
            <v>1.6</v>
          </cell>
          <cell r="B126" t="str">
            <v>Приобретение установки цеолитовой-маслонагревателя-3 ед.</v>
          </cell>
          <cell r="C126" t="str">
            <v>H_Che121</v>
          </cell>
          <cell r="D126" t="str">
            <v>нд</v>
          </cell>
          <cell r="E126" t="str">
            <v>нд</v>
          </cell>
          <cell r="F126" t="str">
            <v>нд</v>
          </cell>
          <cell r="G126" t="str">
            <v>нд</v>
          </cell>
          <cell r="H126">
            <v>1.5000000000000002</v>
          </cell>
          <cell r="I126">
            <v>0</v>
          </cell>
          <cell r="J126">
            <v>1.5000000000000002</v>
          </cell>
          <cell r="U126">
            <v>1.5000000000000002</v>
          </cell>
        </row>
        <row r="127">
          <cell r="A127" t="str">
            <v>1.6</v>
          </cell>
          <cell r="B127" t="str">
            <v>Приобретение мобильной установки для регенерации отработанного трансформаторного масла-1 ед.</v>
          </cell>
          <cell r="C127" t="str">
            <v>H_Che122</v>
          </cell>
          <cell r="D127" t="str">
            <v>нд</v>
          </cell>
          <cell r="E127" t="str">
            <v>нд</v>
          </cell>
          <cell r="F127" t="str">
            <v>нд</v>
          </cell>
          <cell r="G127" t="str">
            <v>нд</v>
          </cell>
          <cell r="H127">
            <v>1.5968666666666667</v>
          </cell>
          <cell r="I127">
            <v>0</v>
          </cell>
          <cell r="J127">
            <v>1.5968666666666667</v>
          </cell>
          <cell r="U127">
            <v>1.5968666666666667</v>
          </cell>
        </row>
        <row r="128">
          <cell r="A128" t="str">
            <v>1.6</v>
          </cell>
          <cell r="B128" t="str">
            <v>База Наурских РЭС</v>
          </cell>
          <cell r="C128" t="str">
            <v>D_Che91_17</v>
          </cell>
          <cell r="D128" t="str">
            <v>нд</v>
          </cell>
          <cell r="E128" t="str">
            <v>нд</v>
          </cell>
          <cell r="F128" t="str">
            <v>нд</v>
          </cell>
          <cell r="G128" t="str">
            <v>нд</v>
          </cell>
          <cell r="H128">
            <v>4.5970203999999999</v>
          </cell>
          <cell r="I128">
            <v>4.5970203999999999</v>
          </cell>
          <cell r="J128">
            <v>0</v>
          </cell>
          <cell r="U128">
            <v>0</v>
          </cell>
        </row>
      </sheetData>
      <sheetData sheetId="3"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3.1249469999999998E-2</v>
          </cell>
          <cell r="J28">
            <v>0</v>
          </cell>
          <cell r="K28">
            <v>0</v>
          </cell>
          <cell r="L28">
            <v>0</v>
          </cell>
          <cell r="M28">
            <v>3.1249469999999998E-2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5.4171169999999998E-2</v>
          </cell>
          <cell r="J29">
            <v>0</v>
          </cell>
          <cell r="K29">
            <v>0</v>
          </cell>
          <cell r="L29">
            <v>0</v>
          </cell>
          <cell r="M29">
            <v>5.4171169999999998E-2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D32">
            <v>218.20968499438999</v>
          </cell>
          <cell r="E32">
            <v>0</v>
          </cell>
          <cell r="F32">
            <v>0</v>
          </cell>
          <cell r="G32">
            <v>0</v>
          </cell>
          <cell r="H32">
            <v>218.20968499438999</v>
          </cell>
          <cell r="I32">
            <v>137.31003631999999</v>
          </cell>
          <cell r="J32">
            <v>0</v>
          </cell>
          <cell r="K32">
            <v>0</v>
          </cell>
          <cell r="L32">
            <v>2.1173017099999996</v>
          </cell>
          <cell r="M32">
            <v>135.19273461</v>
          </cell>
        </row>
        <row r="33">
          <cell r="D33">
            <v>186.04658720999998</v>
          </cell>
          <cell r="E33">
            <v>0</v>
          </cell>
          <cell r="F33">
            <v>0</v>
          </cell>
          <cell r="G33">
            <v>0</v>
          </cell>
          <cell r="H33">
            <v>186.04658720999998</v>
          </cell>
          <cell r="I33">
            <v>171.83904856000001</v>
          </cell>
          <cell r="J33">
            <v>0</v>
          </cell>
          <cell r="K33">
            <v>0</v>
          </cell>
          <cell r="L33">
            <v>5.6934146500000011</v>
          </cell>
          <cell r="M33">
            <v>166.14563391000002</v>
          </cell>
        </row>
        <row r="34">
          <cell r="D34" t="str">
            <v>нд</v>
          </cell>
          <cell r="E34" t="str">
            <v>нд</v>
          </cell>
          <cell r="F34" t="str">
            <v>нд</v>
          </cell>
          <cell r="G34" t="str">
            <v>нд</v>
          </cell>
          <cell r="H34" t="str">
            <v>нд</v>
          </cell>
          <cell r="I34">
            <v>11.858441452799998</v>
          </cell>
          <cell r="J34">
            <v>0</v>
          </cell>
          <cell r="K34">
            <v>0</v>
          </cell>
          <cell r="L34">
            <v>0</v>
          </cell>
          <cell r="M34">
            <v>11.858441452799998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5.1432704200000003</v>
          </cell>
          <cell r="J69">
            <v>0</v>
          </cell>
          <cell r="K69">
            <v>0</v>
          </cell>
          <cell r="L69">
            <v>5.1432704200000003</v>
          </cell>
          <cell r="M6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6">
          <cell r="D86">
            <v>1039.3638995000001</v>
          </cell>
          <cell r="E86">
            <v>0</v>
          </cell>
          <cell r="F86">
            <v>0</v>
          </cell>
          <cell r="G86">
            <v>0</v>
          </cell>
          <cell r="H86">
            <v>1039.3638995000001</v>
          </cell>
          <cell r="I86">
            <v>980.21997694000004</v>
          </cell>
          <cell r="J86">
            <v>0</v>
          </cell>
          <cell r="K86">
            <v>0</v>
          </cell>
          <cell r="L86">
            <v>3.3095493293220244</v>
          </cell>
          <cell r="M86">
            <v>976.91042761067797</v>
          </cell>
        </row>
        <row r="88">
          <cell r="D88">
            <v>172.73060305999999</v>
          </cell>
          <cell r="E88">
            <v>0</v>
          </cell>
          <cell r="F88">
            <v>0</v>
          </cell>
          <cell r="G88">
            <v>0</v>
          </cell>
          <cell r="H88">
            <v>172.73060305999999</v>
          </cell>
          <cell r="I88">
            <v>2.186076E-2</v>
          </cell>
          <cell r="J88">
            <v>0</v>
          </cell>
          <cell r="K88">
            <v>0</v>
          </cell>
          <cell r="L88">
            <v>0</v>
          </cell>
          <cell r="M88">
            <v>2.186076E-2</v>
          </cell>
        </row>
        <row r="91"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6.5609999999999999</v>
          </cell>
          <cell r="J91">
            <v>0</v>
          </cell>
          <cell r="K91">
            <v>0</v>
          </cell>
          <cell r="L91">
            <v>6.5609999999999999</v>
          </cell>
          <cell r="M91">
            <v>0</v>
          </cell>
        </row>
        <row r="92">
          <cell r="D92" t="str">
            <v>нд</v>
          </cell>
          <cell r="E92" t="str">
            <v>нд</v>
          </cell>
          <cell r="F92" t="str">
            <v>нд</v>
          </cell>
          <cell r="G92" t="str">
            <v>нд</v>
          </cell>
          <cell r="H92" t="str">
            <v>нд</v>
          </cell>
          <cell r="I92">
            <v>9.9260000000000001E-2</v>
          </cell>
          <cell r="J92">
            <v>0</v>
          </cell>
          <cell r="K92">
            <v>0</v>
          </cell>
          <cell r="L92">
            <v>9.9260000000000001E-2</v>
          </cell>
          <cell r="M92">
            <v>0</v>
          </cell>
        </row>
        <row r="93">
          <cell r="D93" t="str">
            <v>нд</v>
          </cell>
          <cell r="E93" t="str">
            <v>нд</v>
          </cell>
          <cell r="F93" t="str">
            <v>нд</v>
          </cell>
          <cell r="G93" t="str">
            <v>нд</v>
          </cell>
          <cell r="H93" t="str">
            <v>нд</v>
          </cell>
          <cell r="I93">
            <v>1.47787</v>
          </cell>
          <cell r="J93">
            <v>0</v>
          </cell>
          <cell r="K93">
            <v>0</v>
          </cell>
          <cell r="L93">
            <v>0</v>
          </cell>
          <cell r="M93">
            <v>1.47787</v>
          </cell>
        </row>
        <row r="94">
          <cell r="D94" t="str">
            <v>нд</v>
          </cell>
          <cell r="E94" t="str">
            <v>нд</v>
          </cell>
          <cell r="F94" t="str">
            <v>нд</v>
          </cell>
          <cell r="G94" t="str">
            <v>нд</v>
          </cell>
          <cell r="H94" t="str">
            <v>нд</v>
          </cell>
          <cell r="I94">
            <v>41.299106002000002</v>
          </cell>
          <cell r="J94">
            <v>0</v>
          </cell>
          <cell r="K94">
            <v>0</v>
          </cell>
          <cell r="L94">
            <v>16.324034532043488</v>
          </cell>
          <cell r="M94">
            <v>24.975071469956511</v>
          </cell>
        </row>
        <row r="95">
          <cell r="D95">
            <v>55.124856399999999</v>
          </cell>
          <cell r="E95">
            <v>0</v>
          </cell>
          <cell r="F95">
            <v>0</v>
          </cell>
          <cell r="G95">
            <v>55.124856399999999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7"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99"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</row>
        <row r="100"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</row>
        <row r="101"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3"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5"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</row>
        <row r="106"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18"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</row>
        <row r="119"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</row>
        <row r="120"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</row>
        <row r="121"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2"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  <row r="128">
          <cell r="D128" t="str">
            <v>нд</v>
          </cell>
          <cell r="E128" t="str">
            <v>нд</v>
          </cell>
          <cell r="F128" t="str">
            <v>нд</v>
          </cell>
          <cell r="G128" t="str">
            <v>нд</v>
          </cell>
          <cell r="H128" t="str">
            <v>нд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</row>
      </sheetData>
      <sheetData sheetId="4">
        <row r="25">
          <cell r="A25" t="str">
            <v>1</v>
          </cell>
          <cell r="B25" t="str">
            <v>Чеченская Республика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D28" t="str">
            <v>нд</v>
          </cell>
          <cell r="E28" t="str">
            <v>нд</v>
          </cell>
          <cell r="F28">
            <v>10.109690999999994</v>
          </cell>
          <cell r="G28" t="str">
            <v>нд</v>
          </cell>
          <cell r="H28">
            <v>6.1423095084745825</v>
          </cell>
          <cell r="I28" t="str">
            <v>нд</v>
          </cell>
          <cell r="J28">
            <v>0.50265550847457752</v>
          </cell>
          <cell r="K28" t="str">
            <v>нд</v>
          </cell>
          <cell r="L28">
            <v>0.13630555999999999</v>
          </cell>
          <cell r="AC28" t="str">
            <v>нд</v>
          </cell>
          <cell r="AD28">
            <v>6.0060039484745822</v>
          </cell>
          <cell r="AE28" t="str">
            <v>нд</v>
          </cell>
          <cell r="AI28" t="str">
            <v>технологическое присоединение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D29" t="str">
            <v>нд</v>
          </cell>
          <cell r="E29" t="str">
            <v>нд</v>
          </cell>
          <cell r="F29">
            <v>9.8894999999999997E-2</v>
          </cell>
          <cell r="G29" t="str">
            <v>нд</v>
          </cell>
          <cell r="H29">
            <v>0</v>
          </cell>
          <cell r="I29" t="str">
            <v>нд</v>
          </cell>
          <cell r="J29">
            <v>0</v>
          </cell>
          <cell r="K29" t="str">
            <v>нд</v>
          </cell>
          <cell r="L29">
            <v>5.4171169999999998E-2</v>
          </cell>
          <cell r="AC29" t="str">
            <v>нд</v>
          </cell>
          <cell r="AD29">
            <v>0</v>
          </cell>
          <cell r="AE29" t="str">
            <v>нд</v>
          </cell>
          <cell r="AI29" t="str">
            <v>начисление заработной платы на объект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1.1.1.3</v>
          </cell>
          <cell r="B31" t="str">
    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    </cell>
          <cell r="C31" t="str">
            <v>G_prj_109108_50015</v>
          </cell>
          <cell r="D31" t="str">
            <v>нд</v>
          </cell>
          <cell r="E31" t="str">
            <v>нд</v>
          </cell>
          <cell r="F31">
            <v>0.22709299999999999</v>
          </cell>
          <cell r="G31" t="str">
            <v>нд</v>
          </cell>
          <cell r="H31">
            <v>0</v>
          </cell>
          <cell r="I31" t="str">
            <v>нд</v>
          </cell>
          <cell r="J31">
            <v>0</v>
          </cell>
          <cell r="K31" t="str">
            <v>нд</v>
          </cell>
          <cell r="L31">
            <v>0</v>
          </cell>
          <cell r="AC31" t="str">
            <v>нд</v>
          </cell>
          <cell r="AD31">
            <v>0</v>
          </cell>
          <cell r="AE31" t="str">
            <v>нд</v>
          </cell>
        </row>
        <row r="32">
          <cell r="A32" t="str">
            <v>1.1.1.3</v>
          </cell>
          <cell r="B32" t="str">
    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    </cell>
          <cell r="C32" t="str">
            <v>G_Che21</v>
          </cell>
          <cell r="D32">
            <v>82.195898305084739</v>
          </cell>
          <cell r="E32" t="str">
            <v>нд</v>
          </cell>
          <cell r="F32">
            <v>328.53609733999997</v>
          </cell>
          <cell r="G32" t="str">
            <v>нд</v>
          </cell>
          <cell r="H32">
            <v>90.6716729746922</v>
          </cell>
          <cell r="I32" t="str">
            <v>нд</v>
          </cell>
          <cell r="J32">
            <v>90.6716729746922</v>
          </cell>
          <cell r="K32" t="str">
            <v>нд</v>
          </cell>
          <cell r="L32">
            <v>95.330206720000007</v>
          </cell>
          <cell r="AC32" t="str">
            <v>нд</v>
          </cell>
          <cell r="AD32">
            <v>0</v>
          </cell>
          <cell r="AE32" t="str">
            <v>нд</v>
          </cell>
          <cell r="AI32" t="str">
            <v>Превышение за счет начисления % за пользование займом. В смете 5 по займу не предусмотрены.</v>
          </cell>
        </row>
        <row r="33">
          <cell r="A33" t="str">
            <v>1.1.1.3</v>
          </cell>
          <cell r="B33" t="str">
    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    </cell>
          <cell r="C33" t="str">
            <v>G_Che22</v>
          </cell>
          <cell r="D33">
            <v>53.052401694915254</v>
          </cell>
          <cell r="E33" t="str">
            <v>нд</v>
          </cell>
          <cell r="F33">
            <v>248.64385199999998</v>
          </cell>
          <cell r="G33" t="str">
            <v>нд</v>
          </cell>
          <cell r="H33">
            <v>46.342192000000011</v>
          </cell>
          <cell r="I33" t="str">
            <v>нд</v>
          </cell>
          <cell r="J33">
            <v>46.342192000000011</v>
          </cell>
          <cell r="K33" t="str">
            <v>нд</v>
          </cell>
          <cell r="L33">
            <v>35.048482309999997</v>
          </cell>
          <cell r="AC33" t="str">
            <v>нд</v>
          </cell>
          <cell r="AD33">
            <v>11.293709690000014</v>
          </cell>
          <cell r="AE33" t="str">
            <v>нд</v>
          </cell>
          <cell r="AI33" t="str">
            <v>Экономия по объекту произошла в результате проведения торгов прт тендорном снижении по всем договорам подряда</v>
          </cell>
        </row>
        <row r="34">
          <cell r="A34" t="str">
            <v>1.1.1.3</v>
          </cell>
          <cell r="B34" t="str">
    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    </cell>
          <cell r="C34" t="str">
            <v>G_Che81</v>
          </cell>
          <cell r="D34">
            <v>1.59961</v>
          </cell>
          <cell r="E34" t="str">
            <v>нд</v>
          </cell>
          <cell r="F34">
            <v>2.9421560000000002</v>
          </cell>
          <cell r="G34" t="str">
            <v>нд</v>
          </cell>
          <cell r="H34">
            <v>7.107369789999999</v>
          </cell>
          <cell r="I34" t="str">
            <v>нд</v>
          </cell>
          <cell r="J34" t="str">
            <v>нд</v>
          </cell>
          <cell r="K34" t="str">
            <v>нд</v>
          </cell>
          <cell r="L34">
            <v>7.107369789999999</v>
          </cell>
          <cell r="AC34" t="str">
            <v>нд</v>
          </cell>
          <cell r="AD34">
            <v>0</v>
          </cell>
          <cell r="AE34" t="str">
            <v>нд</v>
          </cell>
          <cell r="AI34" t="str">
            <v>Договор № 21/2016 от 12.09.2016 г.</v>
          </cell>
        </row>
        <row r="35">
          <cell r="A35" t="str">
            <v>1.1.1.3</v>
          </cell>
          <cell r="B35" t="str">
    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    </cell>
          <cell r="C35" t="str">
            <v>F_prj_109108_47931</v>
          </cell>
          <cell r="D35" t="str">
            <v>нд</v>
          </cell>
          <cell r="E35" t="str">
            <v>нд</v>
          </cell>
          <cell r="F35">
            <v>0.55088000000000004</v>
          </cell>
          <cell r="G35" t="str">
            <v>нд</v>
          </cell>
          <cell r="H35">
            <v>0</v>
          </cell>
          <cell r="I35" t="str">
            <v>нд</v>
          </cell>
          <cell r="J35">
            <v>0</v>
          </cell>
          <cell r="K35" t="str">
            <v>нд</v>
          </cell>
          <cell r="L35">
            <v>0</v>
          </cell>
          <cell r="AC35" t="str">
            <v>нд</v>
          </cell>
          <cell r="AD35">
            <v>0</v>
          </cell>
          <cell r="AE35" t="str">
            <v>нд</v>
          </cell>
        </row>
        <row r="36">
          <cell r="A36" t="str">
            <v>1.1.1.3</v>
          </cell>
          <cell r="B36" t="str">
    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    </cell>
          <cell r="C36" t="str">
            <v>F_prj_109108_47932</v>
          </cell>
          <cell r="D36" t="str">
            <v>нд</v>
          </cell>
          <cell r="E36" t="str">
            <v>нд</v>
          </cell>
          <cell r="F36">
            <v>0.43036400000000002</v>
          </cell>
          <cell r="G36" t="str">
            <v>нд</v>
          </cell>
          <cell r="H36">
            <v>0</v>
          </cell>
          <cell r="I36" t="str">
            <v>нд</v>
          </cell>
          <cell r="J36">
            <v>0</v>
          </cell>
          <cell r="K36" t="str">
            <v>нд</v>
          </cell>
          <cell r="L36">
            <v>0</v>
          </cell>
          <cell r="AC36" t="str">
            <v>нд</v>
          </cell>
          <cell r="AD36">
            <v>0</v>
          </cell>
          <cell r="AE36" t="str">
            <v>нд</v>
          </cell>
        </row>
        <row r="37">
          <cell r="A37" t="str">
            <v>1.1.2</v>
          </cell>
          <cell r="B37" t="str">
            <v>Технологическое присоединение объектов электросетевого хозяйства, всего, в том числе:</v>
          </cell>
          <cell r="C37" t="str">
            <v>Г</v>
          </cell>
        </row>
        <row r="38">
          <cell r="A38" t="str">
            <v>1.1.2.1</v>
          </cell>
          <cell r="B3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8" t="str">
            <v>Г</v>
          </cell>
        </row>
        <row r="39">
          <cell r="A39" t="str">
            <v>1.1.2.2</v>
          </cell>
          <cell r="B39" t="str">
            <v>Технологическое присоединение к электрическим сетям иных сетевых организаций, всего, в том числе:</v>
          </cell>
          <cell r="C39" t="str">
            <v>Г</v>
          </cell>
        </row>
        <row r="40">
          <cell r="A40" t="str">
            <v>1.1.3</v>
          </cell>
          <cell r="B40" t="str">
            <v xml:space="preserve">Технологическое присоединение объектов по производству электрической энергии всего, в том числе: </v>
          </cell>
          <cell r="C40" t="str">
            <v>Г</v>
          </cell>
        </row>
        <row r="41">
          <cell r="A41" t="str">
            <v>1.1.3.1</v>
          </cell>
          <cell r="B41" t="str">
            <v>Наименование объекта по производству электрической энергии, всего, в том числе: Грозненская ТЭС</v>
          </cell>
          <cell r="C41" t="str">
            <v>Г</v>
          </cell>
        </row>
        <row r="42">
          <cell r="A42" t="str">
            <v>1.1.3.1</v>
          </cell>
          <cell r="B4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1.1.3.1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1.1.3.1</v>
          </cell>
          <cell r="B4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4" t="str">
            <v>Г</v>
          </cell>
        </row>
        <row r="45">
          <cell r="A45" t="str">
            <v>1.1.3.2</v>
          </cell>
          <cell r="B45" t="str">
            <v>Наименование объекта по производству электрической энергии, всего, в том числе:</v>
          </cell>
          <cell r="C45" t="str">
            <v>Г</v>
          </cell>
        </row>
        <row r="46">
          <cell r="A46" t="str">
            <v>1.1.3.2</v>
          </cell>
          <cell r="B4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6" t="str">
            <v>Г</v>
          </cell>
        </row>
        <row r="47">
          <cell r="A47" t="str">
            <v>1.1.3.2</v>
          </cell>
          <cell r="B4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7" t="str">
            <v>Г</v>
          </cell>
        </row>
        <row r="48">
          <cell r="A48" t="str">
            <v>1.1.3.2</v>
          </cell>
          <cell r="B4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8" t="str">
            <v>Г</v>
          </cell>
        </row>
        <row r="49">
          <cell r="A49" t="str">
            <v>1.1.4</v>
          </cell>
          <cell r="B4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9" t="str">
            <v>Г</v>
          </cell>
        </row>
        <row r="50">
          <cell r="A50" t="str">
            <v>1.1.4.1</v>
          </cell>
          <cell r="B5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0" t="str">
            <v>Г</v>
          </cell>
        </row>
        <row r="51">
          <cell r="A51" t="str">
            <v>1.1.4.2</v>
          </cell>
          <cell r="B5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1" t="str">
            <v>Г</v>
          </cell>
        </row>
        <row r="52">
          <cell r="A52" t="str">
            <v>1.1.4.2</v>
          </cell>
          <cell r="B52" t="str">
    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    </cell>
          <cell r="C52" t="str">
            <v>F_prj_109108_47928</v>
          </cell>
          <cell r="D52" t="str">
            <v>нд</v>
          </cell>
          <cell r="E52" t="str">
            <v>нд</v>
          </cell>
          <cell r="F52">
            <v>2.5430000000000001E-2</v>
          </cell>
          <cell r="G52" t="str">
            <v>нд</v>
          </cell>
          <cell r="H52">
            <v>0</v>
          </cell>
          <cell r="I52" t="str">
            <v>нд</v>
          </cell>
          <cell r="J52">
            <v>0</v>
          </cell>
          <cell r="K52" t="str">
            <v>нд</v>
          </cell>
          <cell r="L52">
            <v>0</v>
          </cell>
          <cell r="AC52" t="str">
            <v>нд</v>
          </cell>
          <cell r="AD52">
            <v>0</v>
          </cell>
          <cell r="AE52" t="str">
            <v>нд</v>
          </cell>
        </row>
        <row r="53">
          <cell r="A53" t="str">
            <v>1.1.4.2</v>
          </cell>
          <cell r="B53" t="str">
    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    </cell>
          <cell r="C53" t="str">
            <v>F_prj_109108_47930</v>
          </cell>
          <cell r="D53" t="str">
            <v>нд</v>
          </cell>
          <cell r="E53" t="str">
            <v>нд</v>
          </cell>
          <cell r="F53">
            <v>1.5886999999999998E-2</v>
          </cell>
          <cell r="G53" t="str">
            <v>нд</v>
          </cell>
          <cell r="H53">
            <v>0</v>
          </cell>
          <cell r="I53" t="str">
            <v>нд</v>
          </cell>
          <cell r="J53">
            <v>0</v>
          </cell>
          <cell r="K53" t="str">
            <v>нд</v>
          </cell>
          <cell r="L53">
            <v>0</v>
          </cell>
          <cell r="AC53" t="str">
            <v>нд</v>
          </cell>
          <cell r="AD53">
            <v>0</v>
          </cell>
          <cell r="AE53" t="str">
            <v>нд</v>
          </cell>
        </row>
        <row r="54">
          <cell r="A54" t="str">
            <v>1.2</v>
          </cell>
          <cell r="B54" t="str">
            <v>Реконструкция, модернизация, техническое перевооружение всего, в том числе:</v>
          </cell>
          <cell r="C54" t="str">
            <v>Г</v>
          </cell>
        </row>
        <row r="55">
          <cell r="A55" t="str">
            <v>1.2.1</v>
          </cell>
          <cell r="B55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55" t="str">
            <v>Г</v>
          </cell>
        </row>
        <row r="56">
          <cell r="A56" t="str">
            <v>1.2.1.1</v>
          </cell>
          <cell r="B56" t="str">
            <v>Реконструкция трансформаторных и иных подстанций, всего, в том числе:</v>
          </cell>
          <cell r="C56" t="str">
            <v>Г</v>
          </cell>
        </row>
        <row r="57">
          <cell r="A57" t="str">
            <v>1.2.1.2</v>
          </cell>
          <cell r="B5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7" t="str">
            <v>Г</v>
          </cell>
        </row>
        <row r="58">
          <cell r="A58" t="str">
            <v>1.2.1.2</v>
          </cell>
          <cell r="B58" t="str">
            <v>Оснащение устройствами автоматической частотной разгрузки на ПС 110/35/10 кВ "Самашки"</v>
          </cell>
          <cell r="C58" t="str">
            <v>F_prj_109108_48226</v>
          </cell>
          <cell r="D58" t="str">
            <v>нд</v>
          </cell>
          <cell r="E58" t="str">
            <v>нд</v>
          </cell>
          <cell r="F58">
            <v>0</v>
          </cell>
          <cell r="G58" t="str">
            <v>нд</v>
          </cell>
          <cell r="H58">
            <v>1.25</v>
          </cell>
          <cell r="I58" t="str">
            <v>нд</v>
          </cell>
          <cell r="J58">
            <v>1.25</v>
          </cell>
          <cell r="K58" t="str">
            <v>нд</v>
          </cell>
          <cell r="L58">
            <v>1.1606898800000001</v>
          </cell>
          <cell r="AC58" t="str">
            <v>нд</v>
          </cell>
          <cell r="AD58">
            <v>8.9310119999999937E-2</v>
          </cell>
          <cell r="AE58" t="str">
            <v>нд</v>
          </cell>
          <cell r="AI58" t="str">
            <v>Экономия при проведении торгово-закупочных процедур</v>
          </cell>
        </row>
        <row r="59">
          <cell r="A59" t="str">
            <v>1.2.1.2</v>
          </cell>
          <cell r="B59" t="str">
            <v>Оснащение устройствами автоматической частотной разгрузки на ПС 110/35/6 кВ "Гудермес"</v>
          </cell>
          <cell r="C59" t="str">
            <v>F_prj_109108_48227</v>
          </cell>
          <cell r="D59" t="str">
            <v>нд</v>
          </cell>
          <cell r="E59" t="str">
            <v>нд</v>
          </cell>
          <cell r="F59">
            <v>0</v>
          </cell>
          <cell r="G59" t="str">
            <v>нд</v>
          </cell>
          <cell r="H59">
            <v>1.25</v>
          </cell>
          <cell r="I59" t="str">
            <v>нд</v>
          </cell>
          <cell r="J59">
            <v>1.25</v>
          </cell>
          <cell r="K59" t="str">
            <v>нд</v>
          </cell>
          <cell r="L59">
            <v>1.1606898800000001</v>
          </cell>
          <cell r="AC59" t="str">
            <v>нд</v>
          </cell>
          <cell r="AD59">
            <v>8.9310119999999937E-2</v>
          </cell>
          <cell r="AE59" t="str">
            <v>нд</v>
          </cell>
          <cell r="AI59" t="str">
            <v>Экономия при проведении торгово-закупочных процедур</v>
          </cell>
        </row>
        <row r="60">
          <cell r="A60" t="str">
            <v>1.2.2</v>
          </cell>
          <cell r="B60" t="str">
            <v>Реконструкция, модернизация, техническое перевооружение линий электропередачи, всего, в том числе:</v>
          </cell>
          <cell r="C60" t="str">
            <v>Г</v>
          </cell>
        </row>
        <row r="61">
          <cell r="A61" t="str">
            <v>1.2.2.1</v>
          </cell>
          <cell r="B61" t="str">
            <v>Реконструкция линий электропередачи, всего, в том числе:</v>
          </cell>
          <cell r="C61" t="str">
            <v>Г</v>
          </cell>
        </row>
        <row r="62">
          <cell r="A62" t="str">
            <v>1.2.2.2</v>
          </cell>
          <cell r="B62" t="str">
            <v>Модернизация, техническое перевооружение линий электропередачи, всего, в том числе:</v>
          </cell>
          <cell r="C62" t="str">
            <v>Г</v>
          </cell>
        </row>
        <row r="63">
          <cell r="A63" t="str">
            <v>1.2.2.2</v>
          </cell>
          <cell r="B63" t="str">
            <v>Техническое перевооружение ВЛ-0,4 кВ, Ф-3, ПС «№ 84» с монтажом опор и подвеской провода</v>
          </cell>
          <cell r="C63" t="str">
            <v>F_prj_109108_48373</v>
          </cell>
          <cell r="D63" t="str">
            <v>нд</v>
          </cell>
          <cell r="E63" t="str">
            <v>нд</v>
          </cell>
          <cell r="F63">
            <v>0</v>
          </cell>
          <cell r="G63" t="str">
            <v>нд</v>
          </cell>
          <cell r="H63">
            <v>4.6468220000000002</v>
          </cell>
          <cell r="I63" t="str">
            <v>нд</v>
          </cell>
          <cell r="J63">
            <v>4.6468220000000002</v>
          </cell>
          <cell r="K63" t="str">
            <v>нд</v>
          </cell>
          <cell r="L63">
            <v>4.2634152399999996</v>
          </cell>
          <cell r="AC63" t="str">
            <v>нд</v>
          </cell>
          <cell r="AD63">
            <v>0.38340676000000062</v>
          </cell>
          <cell r="AE63" t="str">
            <v>нд</v>
          </cell>
          <cell r="AI63" t="str">
            <v>Экономия при проведении торгово-закупочных процедур</v>
          </cell>
        </row>
        <row r="64">
          <cell r="A64" t="str">
            <v>1.2.2.2</v>
          </cell>
          <cell r="B64" t="str">
            <v>Техническое перевооружение ВЛ-0,4кВ Ф-6, ПС «Холодильник» с монтажом опор и подвеской провода</v>
          </cell>
          <cell r="C64" t="str">
            <v>F_prj_109108_48374</v>
          </cell>
          <cell r="D64" t="str">
            <v>нд</v>
          </cell>
          <cell r="E64" t="str">
            <v>нд</v>
          </cell>
          <cell r="F64">
            <v>0</v>
          </cell>
          <cell r="G64" t="str">
            <v>нд</v>
          </cell>
          <cell r="H64">
            <v>4.357526</v>
          </cell>
          <cell r="I64" t="str">
            <v>нд</v>
          </cell>
          <cell r="J64">
            <v>4.357526</v>
          </cell>
          <cell r="K64" t="str">
            <v>нд</v>
          </cell>
          <cell r="L64">
            <v>3.9716913600000003</v>
          </cell>
          <cell r="AC64" t="str">
            <v>нд</v>
          </cell>
          <cell r="AD64">
            <v>0.38583463999999967</v>
          </cell>
          <cell r="AE64" t="str">
            <v>нд</v>
          </cell>
          <cell r="AI64" t="str">
            <v>Экономия при проведении торгово-закупочных процедур</v>
          </cell>
        </row>
        <row r="65">
          <cell r="A65" t="str">
            <v>1.2.2.2</v>
          </cell>
          <cell r="B65" t="str">
            <v>Техническое перевооружение ВЛ-0,4 кВ, Ф-19, ПС «Горец» с монтажом опор и подвеской провода</v>
          </cell>
          <cell r="C65" t="str">
            <v>F_prj_109108_48375</v>
          </cell>
          <cell r="D65" t="str">
            <v>нд</v>
          </cell>
          <cell r="E65" t="str">
            <v>нд</v>
          </cell>
          <cell r="F65">
            <v>0</v>
          </cell>
          <cell r="G65" t="str">
            <v>нд</v>
          </cell>
          <cell r="H65">
            <v>4.7553080000000003</v>
          </cell>
          <cell r="I65" t="str">
            <v>нд</v>
          </cell>
          <cell r="J65">
            <v>4.7553080000000003</v>
          </cell>
          <cell r="K65" t="str">
            <v>нд</v>
          </cell>
          <cell r="L65">
            <v>4.3654827600000008</v>
          </cell>
          <cell r="AC65" t="str">
            <v>нд</v>
          </cell>
          <cell r="AD65">
            <v>0.38982523999999952</v>
          </cell>
          <cell r="AE65" t="str">
            <v>нд</v>
          </cell>
          <cell r="AI65" t="str">
            <v>Экономия при проведении торгово-закупочных процедур</v>
          </cell>
        </row>
        <row r="66">
          <cell r="A66" t="str">
            <v>1.2.2.2</v>
          </cell>
          <cell r="B66" t="str">
            <v>Техническое перевооружение ВЛ-0,4 кВ, Ф-1 ПС Красноармейская с монтажом опор и подвеской провода</v>
          </cell>
          <cell r="C66" t="str">
            <v>F_prj_109108_48376</v>
          </cell>
          <cell r="D66" t="str">
            <v>нд</v>
          </cell>
          <cell r="E66" t="str">
            <v>нд</v>
          </cell>
          <cell r="F66">
            <v>0</v>
          </cell>
          <cell r="G66" t="str">
            <v>нд</v>
          </cell>
          <cell r="H66">
            <v>4.9361189999999997</v>
          </cell>
          <cell r="I66" t="str">
            <v>нд</v>
          </cell>
          <cell r="J66">
            <v>4.9361189999999997</v>
          </cell>
          <cell r="K66" t="str">
            <v>нд</v>
          </cell>
          <cell r="L66">
            <v>4.54964031</v>
          </cell>
          <cell r="AC66" t="str">
            <v>нд</v>
          </cell>
          <cell r="AD66">
            <v>0.38647868999999968</v>
          </cell>
          <cell r="AE66" t="str">
            <v>нд</v>
          </cell>
          <cell r="AI66" t="str">
            <v>Экономия при проведении торгово-закупочных процедур</v>
          </cell>
        </row>
        <row r="67">
          <cell r="A67" t="str">
            <v>1.2.3</v>
          </cell>
          <cell r="B67" t="str">
            <v>Развитие и модернизация учета электрической энергии (мощности), всего, в том числе:</v>
          </cell>
          <cell r="C67" t="str">
            <v>Г</v>
          </cell>
        </row>
        <row r="68">
          <cell r="A68" t="str">
            <v>1.2.3.1</v>
          </cell>
          <cell r="B68" t="str">
            <v>«Установка приборов учета, класс напряжения 0,22 (0,4) кВ, всего, в том числе:»</v>
          </cell>
          <cell r="C68" t="str">
            <v>Г</v>
          </cell>
        </row>
        <row r="69">
          <cell r="A69" t="str">
            <v>1.2.3.1</v>
          </cell>
          <cell r="B69" t="str">
            <v>АИИСКУЭ ОРЭ для ОАО "Чеченэнерго" (погашение КЗ)</v>
          </cell>
          <cell r="C69" t="str">
            <v>F_prj_109108_48000</v>
          </cell>
          <cell r="D69" t="str">
            <v>нд</v>
          </cell>
          <cell r="E69" t="str">
            <v>нд</v>
          </cell>
          <cell r="F69">
            <v>6.3270010000000001</v>
          </cell>
          <cell r="G69" t="str">
            <v>нд</v>
          </cell>
          <cell r="H69">
            <v>0</v>
          </cell>
          <cell r="I69" t="str">
            <v>нд</v>
          </cell>
          <cell r="J69">
            <v>0</v>
          </cell>
          <cell r="K69" t="str">
            <v>нд</v>
          </cell>
          <cell r="L69">
            <v>0</v>
          </cell>
          <cell r="AC69" t="str">
            <v>нд</v>
          </cell>
          <cell r="AD69">
            <v>0</v>
          </cell>
          <cell r="AE69" t="str">
            <v>нд</v>
          </cell>
        </row>
        <row r="70">
          <cell r="A70" t="str">
            <v>1.2.3.2</v>
          </cell>
          <cell r="B70" t="str">
            <v>«Установка приборов учета, класс напряжения 6 (10) кВ, всего, в том числе:»</v>
          </cell>
          <cell r="C70" t="str">
            <v>Г</v>
          </cell>
        </row>
        <row r="71">
          <cell r="A71" t="str">
            <v>1.2.3.3</v>
          </cell>
          <cell r="B71" t="str">
            <v>«Установка приборов учета, класс напряжения 35 кВ, всего, в том числе:»</v>
          </cell>
          <cell r="C71" t="str">
            <v>Г</v>
          </cell>
        </row>
        <row r="72">
          <cell r="A72" t="str">
            <v>1.2.3.4</v>
          </cell>
          <cell r="B72" t="str">
            <v>«Установка приборов учета, класс напряжения 110 кВ и выше, всего, в том числе:»</v>
          </cell>
          <cell r="C72" t="str">
            <v>Г</v>
          </cell>
        </row>
        <row r="73">
          <cell r="A73" t="str">
            <v>1.2.3.5</v>
          </cell>
          <cell r="B73" t="str">
            <v>«Включение приборов учета в систему сбора и передачи данных, класс напряжения 0,22 (0,4) кВ, всего, в том числе:»</v>
          </cell>
          <cell r="C73" t="str">
            <v>Г</v>
          </cell>
        </row>
        <row r="74">
          <cell r="A74" t="str">
            <v>1.2.3.6</v>
          </cell>
          <cell r="B74" t="str">
            <v>«Включение приборов учета в систему сбора и передачи данных, класс напряжения 6 (10) кВ, всего, в том числе:»</v>
          </cell>
          <cell r="C74" t="str">
            <v>Г</v>
          </cell>
        </row>
        <row r="75">
          <cell r="A75" t="str">
            <v>1.2.3.7</v>
          </cell>
          <cell r="B75" t="str">
            <v>«Включение приборов учета в систему сбора и передачи данных, класс напряжения 35 кВ, всего, в том числе:»</v>
          </cell>
          <cell r="C75" t="str">
            <v>Г</v>
          </cell>
        </row>
        <row r="76">
          <cell r="A76" t="str">
            <v>1.2.3.8</v>
          </cell>
          <cell r="B76" t="str">
            <v>«Включение приборов учета в систему сбора и передачи данных, класс напряжения 110 кВ и выше, всего, в том числе:»</v>
          </cell>
          <cell r="C76" t="str">
            <v>Г</v>
          </cell>
        </row>
        <row r="77">
          <cell r="A77" t="str">
            <v>1.2.4</v>
          </cell>
          <cell r="B77" t="str">
            <v>Реконструкция, модернизация, техническое перевооружение прочих объектов основных средств, всего, в том числе:</v>
          </cell>
          <cell r="C77" t="str">
            <v>Г</v>
          </cell>
        </row>
        <row r="78">
          <cell r="A78" t="str">
            <v>1.2.4.1</v>
          </cell>
          <cell r="B78" t="str">
            <v>Реконструкция прочих объектов основных средств, всего, в том числе:</v>
          </cell>
          <cell r="C78" t="str">
            <v>Г</v>
          </cell>
        </row>
        <row r="79">
          <cell r="A79" t="str">
            <v>1.2.4.2</v>
          </cell>
          <cell r="B79" t="str">
            <v>Модернизация, техническое перевооружение прочих объектов основных средств, всего, в том числе:</v>
          </cell>
          <cell r="C79" t="str">
            <v>Г</v>
          </cell>
        </row>
        <row r="80">
          <cell r="A80" t="str">
            <v>1.2.4.2</v>
          </cell>
          <cell r="B80" t="str">
            <v>Модернизация системы сбора и передачи информации 1-ая очередь АО "Чеченэнерго" на  ПС "Восточная"</v>
          </cell>
          <cell r="C80" t="str">
            <v>F_prj_109108_49013</v>
          </cell>
          <cell r="D80" t="str">
            <v>нд</v>
          </cell>
          <cell r="E80" t="str">
            <v>нд</v>
          </cell>
          <cell r="F80">
            <v>0</v>
          </cell>
          <cell r="G80" t="str">
            <v>нд</v>
          </cell>
          <cell r="H80">
            <v>10</v>
          </cell>
          <cell r="I80" t="str">
            <v>нд</v>
          </cell>
          <cell r="J80">
            <v>10</v>
          </cell>
          <cell r="K80" t="str">
            <v>нд</v>
          </cell>
          <cell r="L80">
            <v>12.27946657</v>
          </cell>
          <cell r="AC80" t="str">
            <v>нд</v>
          </cell>
          <cell r="AD80">
            <v>0</v>
          </cell>
          <cell r="AE80" t="str">
            <v>нд</v>
          </cell>
          <cell r="AI80" t="str">
            <v>При проведении проектных работ были уточнены объемы работ по ПС,в связи с чем были изменены плановые показатели</v>
          </cell>
        </row>
        <row r="81">
          <cell r="A81" t="str">
            <v>1.2.4.2</v>
          </cell>
          <cell r="B81" t="str">
            <v>Модернизация системы сбора и передачи информации 1-ая очередь АО "Чеченэнерго" на  ПС 110 кВ Гудермес-Тяговая</v>
          </cell>
          <cell r="C81" t="str">
            <v>G_Che4</v>
          </cell>
          <cell r="D81" t="str">
            <v>нд</v>
          </cell>
          <cell r="E81" t="str">
            <v>нд</v>
          </cell>
          <cell r="F81">
            <v>0</v>
          </cell>
          <cell r="G81" t="str">
            <v>нд</v>
          </cell>
          <cell r="H81">
            <v>17</v>
          </cell>
          <cell r="I81" t="str">
            <v>нд</v>
          </cell>
          <cell r="J81">
            <v>17</v>
          </cell>
          <cell r="K81" t="str">
            <v>нд</v>
          </cell>
          <cell r="L81">
            <v>15.264845430000001</v>
          </cell>
          <cell r="AC81" t="str">
            <v>нд</v>
          </cell>
          <cell r="AD81">
            <v>1.7351545699999988</v>
          </cell>
          <cell r="AE81" t="str">
            <v>нд</v>
          </cell>
          <cell r="AI81" t="str">
            <v>Экономия при проведении торгово-закупочных процедур</v>
          </cell>
        </row>
        <row r="82">
          <cell r="A82" t="str">
            <v>1.2.4.2</v>
          </cell>
          <cell r="B82" t="str">
            <v>Модернизация системы сбора и передачи информации 1-ая очередь АО "Чеченэнерго" на ПС 110 кВ Ойсунгур</v>
          </cell>
          <cell r="C82" t="str">
            <v>G_Che5</v>
          </cell>
          <cell r="D82" t="str">
            <v>нд</v>
          </cell>
          <cell r="E82" t="str">
            <v>нд</v>
          </cell>
          <cell r="F82">
            <v>0</v>
          </cell>
          <cell r="G82" t="str">
            <v>нд</v>
          </cell>
          <cell r="H82">
            <v>10</v>
          </cell>
          <cell r="I82" t="str">
            <v>нд</v>
          </cell>
          <cell r="J82">
            <v>10</v>
          </cell>
          <cell r="K82" t="str">
            <v>нд</v>
          </cell>
          <cell r="L82">
            <v>9.0186305999999998</v>
          </cell>
          <cell r="AC82" t="str">
            <v>нд</v>
          </cell>
          <cell r="AD82">
            <v>0.98136940000000017</v>
          </cell>
          <cell r="AE82" t="str">
            <v>нд</v>
          </cell>
          <cell r="AI82" t="str">
            <v>Экономия при проведении торгово-закупочных процедур</v>
          </cell>
        </row>
        <row r="83">
          <cell r="A83" t="str">
            <v>1.3</v>
          </cell>
          <cell r="B8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3" t="str">
            <v>Г</v>
          </cell>
        </row>
        <row r="84">
          <cell r="A84" t="str">
            <v>1.3.1</v>
          </cell>
          <cell r="B8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4" t="str">
            <v>Г</v>
          </cell>
        </row>
        <row r="85">
          <cell r="A85" t="str">
            <v>1.3.2</v>
          </cell>
          <cell r="B8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5" t="str">
            <v>Г</v>
          </cell>
        </row>
        <row r="86">
          <cell r="A86" t="str">
            <v>1.3.2</v>
          </cell>
          <cell r="B86" t="str">
            <v xml:space="preserve">Строительство ПС 110/35/10 кВ "Курчалой 110 с заходами ВЛ 110 кВ </v>
          </cell>
          <cell r="C86" t="str">
            <v>G_Che2</v>
          </cell>
          <cell r="D86">
            <v>181.59493220338982</v>
          </cell>
          <cell r="E86" t="str">
            <v>нд</v>
          </cell>
          <cell r="F86">
            <v>36.949153000000003</v>
          </cell>
          <cell r="G86" t="str">
            <v>нд</v>
          </cell>
          <cell r="H86">
            <v>982.53720300847397</v>
          </cell>
          <cell r="I86" t="str">
            <v>нд</v>
          </cell>
          <cell r="J86">
            <v>982.53720300847408</v>
          </cell>
          <cell r="K86" t="str">
            <v>нд</v>
          </cell>
          <cell r="L86">
            <v>974.41829916000006</v>
          </cell>
          <cell r="AC86" t="str">
            <v>нд</v>
          </cell>
          <cell r="AD86">
            <v>8.1189038484739058</v>
          </cell>
          <cell r="AE86" t="str">
            <v>нд</v>
          </cell>
        </row>
        <row r="87">
          <cell r="A87" t="str">
            <v>1.4</v>
          </cell>
          <cell r="B87" t="str">
            <v>Прочее новое строительство объектов электросетевого хозяйства, всего, в том числе:</v>
          </cell>
          <cell r="C87" t="str">
            <v>Г</v>
          </cell>
        </row>
        <row r="88">
          <cell r="A88" t="str">
            <v>1.4</v>
          </cell>
          <cell r="B88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88" t="str">
            <v>F_prj_109108_5385</v>
          </cell>
          <cell r="D88">
            <v>71.13327118644068</v>
          </cell>
          <cell r="E88" t="str">
            <v>нд</v>
          </cell>
          <cell r="F88">
            <v>211.62399900000003</v>
          </cell>
          <cell r="G88" t="str">
            <v>нд</v>
          </cell>
          <cell r="H88">
            <v>146.381867</v>
          </cell>
          <cell r="I88" t="str">
            <v>нд</v>
          </cell>
          <cell r="J88">
            <v>146.381867</v>
          </cell>
          <cell r="K88" t="str">
            <v>нд</v>
          </cell>
          <cell r="L88">
            <v>85.062398999999999</v>
          </cell>
          <cell r="AC88" t="str">
            <v>нд</v>
          </cell>
          <cell r="AD88">
            <v>61.319468000000001</v>
          </cell>
          <cell r="AE88" t="str">
            <v>нд</v>
          </cell>
          <cell r="AI88" t="str">
            <v xml:space="preserve">Заключен договор подряда на выполнение СМР от 21.08.2017. Работы ведутся. Работы планируется завершить согласно утвержденного директивного графика до 28.02.2018. В графике заложено финансирование по увеличенной сметной стоимости согласно Плану развития (Протокол Совета директоров ПАО «Россети» от 30.06.2017 № 270), что  не представляется возможным до утверждения директивы Правительства. </v>
          </cell>
        </row>
        <row r="89">
          <cell r="A89" t="str">
            <v>1.5</v>
          </cell>
          <cell r="B89" t="str">
            <v>Покупка земельных участков для целей реализации инвестиционных проектов, всего, в том числе:</v>
          </cell>
          <cell r="C89" t="str">
            <v>Г</v>
          </cell>
        </row>
        <row r="90">
          <cell r="A90" t="str">
            <v>1.6</v>
          </cell>
          <cell r="B90" t="str">
            <v>Прочие инвестиционные проекты,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Приобретение Автогидроподъемника АГП-20Т на базе ГАЗ-3309-2 ед</v>
          </cell>
          <cell r="C91" t="str">
            <v>G_Che8</v>
          </cell>
          <cell r="D91" t="str">
            <v>нд</v>
          </cell>
          <cell r="E91" t="str">
            <v>нд</v>
          </cell>
          <cell r="F91">
            <v>5.560169983050848</v>
          </cell>
          <cell r="G91" t="str">
            <v>нд</v>
          </cell>
          <cell r="H91">
            <v>0</v>
          </cell>
          <cell r="I91" t="str">
            <v>нд</v>
          </cell>
          <cell r="J91">
            <v>0</v>
          </cell>
          <cell r="K91" t="str">
            <v>нд</v>
          </cell>
          <cell r="L91">
            <v>0</v>
          </cell>
          <cell r="AC91" t="str">
            <v>нд</v>
          </cell>
          <cell r="AD91">
            <v>0</v>
          </cell>
          <cell r="AE91" t="str">
            <v>нд</v>
          </cell>
        </row>
        <row r="92">
          <cell r="A92" t="str">
            <v>1.6</v>
          </cell>
          <cell r="B92" t="str">
            <v>Приобретение "Маршрутизатор Сisco 2911 3port-10/100/1000 Mb-Flash 512 Md-DRAM Склад №4"</v>
          </cell>
          <cell r="C92" t="str">
            <v>H_Che123_17</v>
          </cell>
          <cell r="D92" t="str">
            <v>нд</v>
          </cell>
          <cell r="E92" t="str">
            <v>нд</v>
          </cell>
          <cell r="F92">
            <v>0</v>
          </cell>
          <cell r="G92" t="str">
            <v>нд</v>
          </cell>
          <cell r="H92">
            <v>8.4118644067796622E-2</v>
          </cell>
          <cell r="I92" t="str">
            <v>нд</v>
          </cell>
          <cell r="J92" t="str">
            <v>нд</v>
          </cell>
          <cell r="K92" t="str">
            <v>нд</v>
          </cell>
          <cell r="L92">
            <v>8.4118644067796622E-2</v>
          </cell>
          <cell r="AC92" t="str">
            <v>нд</v>
          </cell>
          <cell r="AD92">
            <v>0</v>
          </cell>
          <cell r="AE92" t="str">
            <v>нд</v>
          </cell>
          <cell r="AI92" t="str">
            <v>Приобретение в связи с производственной необходимостью</v>
          </cell>
        </row>
        <row r="93">
          <cell r="A93" t="str">
            <v>1.6</v>
          </cell>
          <cell r="B93" t="str">
            <v>Приобретение"Комплект тепловизора TESTO 885-2 с телеобъективом( /I1(измерение темпиратуры до 1200 С)) Склад №4"</v>
          </cell>
          <cell r="C93" t="str">
            <v>H_Che124_17</v>
          </cell>
          <cell r="D93" t="str">
            <v>нд</v>
          </cell>
          <cell r="E93" t="str">
            <v>нд</v>
          </cell>
          <cell r="F93">
            <v>0</v>
          </cell>
          <cell r="G93" t="str">
            <v>нд</v>
          </cell>
          <cell r="H93">
            <v>1.2524322033898307</v>
          </cell>
          <cell r="I93" t="str">
            <v>нд</v>
          </cell>
          <cell r="J93" t="str">
            <v>нд</v>
          </cell>
          <cell r="K93" t="str">
            <v>нд</v>
          </cell>
          <cell r="L93">
            <v>1.2524322033898307</v>
          </cell>
          <cell r="AC93" t="str">
            <v>нд</v>
          </cell>
          <cell r="AD93">
            <v>0</v>
          </cell>
          <cell r="AE93" t="str">
            <v>нд</v>
          </cell>
          <cell r="AI93" t="str">
            <v>Приобретение в связи с производственной необходимостью</v>
          </cell>
        </row>
        <row r="94">
          <cell r="A94" t="str">
            <v>1.6</v>
          </cell>
          <cell r="B94" t="str">
            <v>Приобретение оборудования, требующего монтажа для обслуживания сетей, прочее оборудование</v>
          </cell>
          <cell r="C94" t="str">
            <v>G_Che2_16</v>
          </cell>
          <cell r="D94" t="str">
            <v>нд</v>
          </cell>
          <cell r="E94" t="str">
            <v>нд</v>
          </cell>
          <cell r="F94">
            <v>10.368</v>
          </cell>
          <cell r="G94" t="str">
            <v>нд</v>
          </cell>
          <cell r="H94">
            <v>51.026327949999995</v>
          </cell>
          <cell r="I94" t="str">
            <v>нд</v>
          </cell>
          <cell r="J94" t="str">
            <v>нд</v>
          </cell>
          <cell r="K94" t="str">
            <v>нд</v>
          </cell>
          <cell r="L94">
            <v>25.513163949999999</v>
          </cell>
          <cell r="AC94" t="str">
            <v>нд</v>
          </cell>
          <cell r="AD94">
            <v>25.513163999999996</v>
          </cell>
          <cell r="AE94" t="str">
            <v>нд</v>
          </cell>
          <cell r="AI94" t="str">
            <v>Освоение по ремонтной программе</v>
          </cell>
        </row>
        <row r="95">
          <cell r="A95" t="str">
            <v>1.6</v>
          </cell>
          <cell r="B95" t="str">
    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    </cell>
          <cell r="C95" t="str">
            <v>G_Che19</v>
          </cell>
          <cell r="D95" t="str">
            <v>нд</v>
          </cell>
          <cell r="E95" t="str">
            <v>нд</v>
          </cell>
          <cell r="F95">
            <v>0</v>
          </cell>
          <cell r="G95" t="str">
            <v>нд</v>
          </cell>
          <cell r="H95">
            <v>46.715980000000002</v>
          </cell>
          <cell r="I95" t="str">
            <v>нд</v>
          </cell>
          <cell r="J95">
            <v>46.715980000000002</v>
          </cell>
          <cell r="K95" t="str">
            <v>нд</v>
          </cell>
          <cell r="L95">
            <v>0</v>
          </cell>
          <cell r="AC95" t="str">
            <v>нд</v>
          </cell>
          <cell r="AD95">
            <v>46.715980000000002</v>
          </cell>
          <cell r="AE95" t="str">
            <v>нд</v>
          </cell>
          <cell r="AI95" t="str">
            <v>В связи с поздним проведением торгово-закупочных  мероприятий и заключения договора подряда</v>
          </cell>
        </row>
        <row r="96">
          <cell r="A96" t="str">
            <v>1.6</v>
          </cell>
          <cell r="B96" t="str">
            <v>Приобретение полноприводного автомобиля с двухрядной кабиной и бортовым кузовом-20 ед.</v>
          </cell>
          <cell r="C96" t="str">
            <v>H_Che90</v>
          </cell>
          <cell r="D96" t="str">
            <v>нд</v>
          </cell>
          <cell r="E96" t="str">
            <v>нд</v>
          </cell>
          <cell r="F96">
            <v>0</v>
          </cell>
          <cell r="G96" t="str">
            <v>нд</v>
          </cell>
          <cell r="H96">
            <v>12.203389830508476</v>
          </cell>
          <cell r="I96" t="str">
            <v>нд</v>
          </cell>
          <cell r="J96">
            <v>12.203389830508476</v>
          </cell>
          <cell r="K96" t="str">
            <v>нд</v>
          </cell>
          <cell r="L96">
            <v>10.828220399999999</v>
          </cell>
          <cell r="AC96" t="str">
            <v>нд</v>
          </cell>
          <cell r="AD96">
            <v>1.3751694305084765</v>
          </cell>
          <cell r="AE96" t="str">
            <v>нд</v>
          </cell>
          <cell r="AI96" t="str">
            <v>Отклонение от плана произошло после проведения торгов</v>
          </cell>
        </row>
        <row r="97">
          <cell r="A97" t="str">
            <v>1.6</v>
          </cell>
          <cell r="B97" t="str">
            <v>Приобретение полноприводного фургона с двухрядной кабиной-20 ед.</v>
          </cell>
          <cell r="C97" t="str">
            <v>H_Che92</v>
          </cell>
          <cell r="D97" t="str">
            <v>нд</v>
          </cell>
          <cell r="E97" t="str">
            <v>нд</v>
          </cell>
          <cell r="F97">
            <v>0</v>
          </cell>
          <cell r="G97" t="str">
            <v>нд</v>
          </cell>
          <cell r="H97">
            <v>12.084745762711865</v>
          </cell>
          <cell r="I97" t="str">
            <v>нд</v>
          </cell>
          <cell r="J97">
            <v>12.084745762711865</v>
          </cell>
          <cell r="K97" t="str">
            <v>нд</v>
          </cell>
          <cell r="L97">
            <v>11.3112712</v>
          </cell>
          <cell r="AC97" t="str">
            <v>нд</v>
          </cell>
          <cell r="AD97">
            <v>0.77347456271186488</v>
          </cell>
          <cell r="AE97" t="str">
            <v>нд</v>
          </cell>
          <cell r="AI97" t="str">
            <v>Отклонение от плана произошло после проведения торгов</v>
          </cell>
        </row>
        <row r="98">
          <cell r="A98" t="str">
            <v>1.6</v>
          </cell>
          <cell r="B98" t="str">
            <v>Приобретение фургона с двухрядной кабиной-3 ед.</v>
          </cell>
          <cell r="C98" t="str">
            <v>H_Che93</v>
          </cell>
          <cell r="D98" t="str">
            <v>нд</v>
          </cell>
          <cell r="E98" t="str">
            <v>нд</v>
          </cell>
          <cell r="F98">
            <v>0</v>
          </cell>
          <cell r="G98" t="str">
            <v>нд</v>
          </cell>
          <cell r="H98">
            <v>3.2118644067796613</v>
          </cell>
          <cell r="I98" t="str">
            <v>нд</v>
          </cell>
          <cell r="J98">
            <v>3.2118644067796613</v>
          </cell>
          <cell r="K98" t="str">
            <v>нд</v>
          </cell>
          <cell r="L98">
            <v>3.0780508499999999</v>
          </cell>
          <cell r="AC98" t="str">
            <v>нд</v>
          </cell>
          <cell r="AD98">
            <v>0.13381355677966145</v>
          </cell>
          <cell r="AE98" t="str">
            <v>нд</v>
          </cell>
        </row>
        <row r="99">
          <cell r="A99" t="str">
            <v>1.6</v>
          </cell>
          <cell r="B99" t="str">
            <v>Приобретение микроавтобуса пассажирского-5 ед.</v>
          </cell>
          <cell r="C99" t="str">
            <v>H_Che94</v>
          </cell>
          <cell r="D99" t="str">
            <v>нд</v>
          </cell>
          <cell r="E99" t="str">
            <v>нд</v>
          </cell>
          <cell r="F99">
            <v>0</v>
          </cell>
          <cell r="G99" t="str">
            <v>нд</v>
          </cell>
          <cell r="H99">
            <v>6.2711864406779672</v>
          </cell>
          <cell r="I99" t="str">
            <v>нд</v>
          </cell>
          <cell r="J99">
            <v>6.2711864406779672</v>
          </cell>
          <cell r="K99" t="str">
            <v>нд</v>
          </cell>
          <cell r="L99">
            <v>6.1168643999999999</v>
          </cell>
          <cell r="AC99" t="str">
            <v>нд</v>
          </cell>
          <cell r="AD99">
            <v>0.15432204067796729</v>
          </cell>
          <cell r="AE99" t="str">
            <v>нд</v>
          </cell>
        </row>
        <row r="100">
          <cell r="A100" t="str">
            <v>1.6</v>
          </cell>
          <cell r="B100" t="str">
            <v>Приобретение крана стрелового автомобильного 50т-1 ед.</v>
          </cell>
          <cell r="C100" t="str">
            <v>H_Che95</v>
          </cell>
          <cell r="D100" t="str">
            <v>нд</v>
          </cell>
          <cell r="E100" t="str">
            <v>нд</v>
          </cell>
          <cell r="F100">
            <v>0</v>
          </cell>
          <cell r="G100" t="str">
            <v>нд</v>
          </cell>
          <cell r="H100">
            <v>20.488516949152544</v>
          </cell>
          <cell r="I100" t="str">
            <v>нд</v>
          </cell>
          <cell r="J100">
            <v>20.488516949152544</v>
          </cell>
          <cell r="K100" t="str">
            <v>нд</v>
          </cell>
          <cell r="L100">
            <v>0</v>
          </cell>
          <cell r="AC100" t="str">
            <v>нд</v>
          </cell>
          <cell r="AD100">
            <v>20.488516949152544</v>
          </cell>
          <cell r="AE100" t="str">
            <v>нд</v>
          </cell>
          <cell r="AI100" t="str">
            <v>Позднее проведение торгово-закупочных мероприятий и заключения договоров поставки</v>
          </cell>
        </row>
        <row r="101">
          <cell r="A101" t="str">
            <v>1.6</v>
          </cell>
          <cell r="B101" t="str">
            <v>Приобретение крана стрелового автомобильного 25т-2 ед.</v>
          </cell>
          <cell r="C101" t="str">
            <v>H_Che96</v>
          </cell>
          <cell r="D101" t="str">
            <v>нд</v>
          </cell>
          <cell r="E101" t="str">
            <v>нд</v>
          </cell>
          <cell r="F101">
            <v>0</v>
          </cell>
          <cell r="G101" t="str">
            <v>нд</v>
          </cell>
          <cell r="H101">
            <v>15.806214689265538</v>
          </cell>
          <cell r="I101" t="str">
            <v>нд</v>
          </cell>
          <cell r="J101">
            <v>15.806214689265538</v>
          </cell>
          <cell r="K101" t="str">
            <v>нд</v>
          </cell>
          <cell r="L101">
            <v>14.829423729999998</v>
          </cell>
          <cell r="AC101" t="str">
            <v>нд</v>
          </cell>
          <cell r="AD101">
            <v>0.97679095926553927</v>
          </cell>
          <cell r="AE101" t="str">
            <v>нд</v>
          </cell>
          <cell r="AI101" t="str">
            <v>Отклонение от плана произошло после проведения торгов</v>
          </cell>
        </row>
        <row r="102">
          <cell r="A102" t="str">
            <v>1.6</v>
          </cell>
          <cell r="B102" t="str">
            <v>Приобретение автомобиля с буро-крановой установки-4 ед.</v>
          </cell>
          <cell r="C102" t="str">
            <v>H_Che97</v>
          </cell>
          <cell r="D102" t="str">
            <v>нд</v>
          </cell>
          <cell r="E102" t="str">
            <v>нд</v>
          </cell>
          <cell r="F102">
            <v>0</v>
          </cell>
          <cell r="G102" t="str">
            <v>нд</v>
          </cell>
          <cell r="H102">
            <v>16.926553672316384</v>
          </cell>
          <cell r="I102" t="str">
            <v>нд</v>
          </cell>
          <cell r="J102">
            <v>16.926553672316384</v>
          </cell>
          <cell r="K102" t="str">
            <v>нд</v>
          </cell>
          <cell r="L102">
            <v>0</v>
          </cell>
          <cell r="AC102" t="str">
            <v>нд</v>
          </cell>
          <cell r="AD102">
            <v>16.926553672316384</v>
          </cell>
          <cell r="AE102" t="str">
            <v>нд</v>
          </cell>
          <cell r="AI102" t="str">
            <v>Позднее проведение торгово-закупочных мероприятий и заключения договоров поставки</v>
          </cell>
        </row>
        <row r="103">
          <cell r="A103" t="str">
            <v>1.6</v>
          </cell>
          <cell r="B103" t="str">
            <v>Приобретение цепного траншейного экскаватора-2 ед.</v>
          </cell>
          <cell r="C103" t="str">
            <v>H_Che98</v>
          </cell>
          <cell r="D103" t="str">
            <v>нд</v>
          </cell>
          <cell r="E103" t="str">
            <v>нд</v>
          </cell>
          <cell r="F103">
            <v>0</v>
          </cell>
          <cell r="G103" t="str">
            <v>нд</v>
          </cell>
          <cell r="H103">
            <v>7.8870056497175147</v>
          </cell>
          <cell r="I103" t="str">
            <v>нд</v>
          </cell>
          <cell r="J103">
            <v>7.8870056497175147</v>
          </cell>
          <cell r="K103" t="str">
            <v>нд</v>
          </cell>
          <cell r="L103">
            <v>7.9</v>
          </cell>
          <cell r="AC103" t="str">
            <v>нд</v>
          </cell>
          <cell r="AD103">
            <v>0</v>
          </cell>
          <cell r="AE103" t="str">
            <v>нд</v>
          </cell>
        </row>
        <row r="104">
          <cell r="A104" t="str">
            <v>1.6</v>
          </cell>
          <cell r="B104" t="str">
            <v>Приобретение бурильной машины-4 ед.</v>
          </cell>
          <cell r="C104" t="str">
            <v>H_Che99</v>
          </cell>
          <cell r="D104" t="str">
            <v>нд</v>
          </cell>
          <cell r="E104" t="str">
            <v>нд</v>
          </cell>
          <cell r="F104">
            <v>0</v>
          </cell>
          <cell r="G104" t="str">
            <v>нд</v>
          </cell>
          <cell r="H104">
            <v>16.790960451977401</v>
          </cell>
          <cell r="I104" t="str">
            <v>нд</v>
          </cell>
          <cell r="J104">
            <v>16.790960451977401</v>
          </cell>
          <cell r="K104" t="str">
            <v>нд</v>
          </cell>
          <cell r="L104">
            <v>0</v>
          </cell>
          <cell r="AC104" t="str">
            <v>нд</v>
          </cell>
          <cell r="AD104">
            <v>16.790960451977401</v>
          </cell>
          <cell r="AE104" t="str">
            <v>нд</v>
          </cell>
          <cell r="AI104" t="str">
            <v>Позднее проведение торгово-закупочных мероприятий и заключения договоров поставки</v>
          </cell>
        </row>
        <row r="105">
          <cell r="A105" t="str">
            <v>1.6</v>
          </cell>
          <cell r="B105" t="str">
            <v>Приобретение гусеничной бурильно-крановой машины-1 ед.</v>
          </cell>
          <cell r="C105" t="str">
            <v>H_Che100</v>
          </cell>
          <cell r="D105" t="str">
            <v>нд</v>
          </cell>
          <cell r="E105" t="str">
            <v>нд</v>
          </cell>
          <cell r="F105">
            <v>0</v>
          </cell>
          <cell r="G105" t="str">
            <v>нд</v>
          </cell>
          <cell r="H105">
            <v>7.231638418079096</v>
          </cell>
          <cell r="I105" t="str">
            <v>нд</v>
          </cell>
          <cell r="J105">
            <v>7.231638418079096</v>
          </cell>
          <cell r="K105" t="str">
            <v>нд</v>
          </cell>
          <cell r="L105">
            <v>0</v>
          </cell>
          <cell r="AC105" t="str">
            <v>нд</v>
          </cell>
          <cell r="AD105">
            <v>7.231638418079096</v>
          </cell>
          <cell r="AE105" t="str">
            <v>нд</v>
          </cell>
          <cell r="AI105" t="str">
            <v>Позднее проведение торгово-закупочных мероприятий и заключения договоров поставки</v>
          </cell>
        </row>
        <row r="106">
          <cell r="A106" t="str">
            <v>1.6</v>
          </cell>
          <cell r="B106" t="str">
            <v>Приобретение автогидроподъемника 14 м-2 ед.</v>
          </cell>
          <cell r="C106" t="str">
            <v>H_Che101</v>
          </cell>
          <cell r="D106" t="str">
            <v>нд</v>
          </cell>
          <cell r="E106" t="str">
            <v>нд</v>
          </cell>
          <cell r="F106">
            <v>0</v>
          </cell>
          <cell r="G106" t="str">
            <v>нд</v>
          </cell>
          <cell r="H106">
            <v>8.7909604519774014</v>
          </cell>
          <cell r="I106" t="str">
            <v>нд</v>
          </cell>
          <cell r="J106">
            <v>8.7909604519774014</v>
          </cell>
          <cell r="K106" t="str">
            <v>нд</v>
          </cell>
          <cell r="L106">
            <v>0</v>
          </cell>
          <cell r="AC106" t="str">
            <v>нд</v>
          </cell>
          <cell r="AD106">
            <v>8.7909604519774014</v>
          </cell>
          <cell r="AE106" t="str">
            <v>нд</v>
          </cell>
          <cell r="AI106" t="str">
            <v>Позднее проведение торгово-закупочных мероприятий и заключения договоров поставки</v>
          </cell>
        </row>
        <row r="107">
          <cell r="A107" t="str">
            <v>1.6</v>
          </cell>
          <cell r="B107" t="str">
            <v>Приобретение автогидроподъемника 20 м с 2-х рядной кабиной-3 ед.</v>
          </cell>
          <cell r="C107" t="str">
            <v>H_Che102</v>
          </cell>
          <cell r="D107" t="str">
            <v>нд</v>
          </cell>
          <cell r="E107" t="str">
            <v>нд</v>
          </cell>
          <cell r="F107">
            <v>0</v>
          </cell>
          <cell r="G107" t="str">
            <v>нд</v>
          </cell>
          <cell r="H107">
            <v>15.237288135593221</v>
          </cell>
          <cell r="I107" t="str">
            <v>нд</v>
          </cell>
          <cell r="J107">
            <v>15.237288135593221</v>
          </cell>
          <cell r="K107" t="str">
            <v>нд</v>
          </cell>
          <cell r="L107">
            <v>0</v>
          </cell>
          <cell r="AC107" t="str">
            <v>нд</v>
          </cell>
          <cell r="AD107">
            <v>15.237288135593221</v>
          </cell>
          <cell r="AE107" t="str">
            <v>нд</v>
          </cell>
          <cell r="AI107" t="str">
            <v>Позднее проведение торгово-закупочных мероприятий и заключения договоров поставки</v>
          </cell>
        </row>
        <row r="108">
          <cell r="A108" t="str">
            <v>1.6</v>
          </cell>
          <cell r="B108" t="str">
            <v>Приобретение автогидроподъемника 20 м-2 ед.</v>
          </cell>
          <cell r="C108" t="str">
            <v>H_Che103</v>
          </cell>
          <cell r="D108" t="str">
            <v>нд</v>
          </cell>
          <cell r="E108" t="str">
            <v>нд</v>
          </cell>
          <cell r="F108">
            <v>0</v>
          </cell>
          <cell r="G108" t="str">
            <v>нд</v>
          </cell>
          <cell r="H108">
            <v>11.815819209039548</v>
          </cell>
          <cell r="I108" t="str">
            <v>нд</v>
          </cell>
          <cell r="J108">
            <v>11.815819209039548</v>
          </cell>
          <cell r="K108" t="str">
            <v>нд</v>
          </cell>
          <cell r="L108">
            <v>0</v>
          </cell>
          <cell r="AC108" t="str">
            <v>нд</v>
          </cell>
          <cell r="AD108">
            <v>11.815819209039548</v>
          </cell>
          <cell r="AE108" t="str">
            <v>нд</v>
          </cell>
          <cell r="AI108" t="str">
            <v>Позднее проведение торгово-закупочных мероприятий и заключения договоров поставки</v>
          </cell>
        </row>
        <row r="109">
          <cell r="A109" t="str">
            <v>1.6</v>
          </cell>
          <cell r="B109" t="str">
            <v>Приобретение электротехнической лаборатории 10 кВ на базе ГАЗ-3309-1 ед.</v>
          </cell>
          <cell r="C109" t="str">
            <v>H_Che104</v>
          </cell>
          <cell r="D109" t="str">
            <v>нд</v>
          </cell>
          <cell r="E109" t="str">
            <v>нд</v>
          </cell>
          <cell r="F109">
            <v>0</v>
          </cell>
          <cell r="G109" t="str">
            <v>нд</v>
          </cell>
          <cell r="H109">
            <v>3.9632768361581925</v>
          </cell>
          <cell r="I109" t="str">
            <v>нд</v>
          </cell>
          <cell r="J109">
            <v>3.9632768361581925</v>
          </cell>
          <cell r="K109" t="str">
            <v>нд</v>
          </cell>
          <cell r="L109">
            <v>0</v>
          </cell>
          <cell r="AC109" t="str">
            <v>нд</v>
          </cell>
          <cell r="AD109">
            <v>3.9632768361581925</v>
          </cell>
          <cell r="AE109" t="str">
            <v>нд</v>
          </cell>
          <cell r="AI109" t="str">
            <v>Позднее проведение торгово-закупочных мероприятий и заключения договоров поставки</v>
          </cell>
        </row>
        <row r="110">
          <cell r="A110" t="str">
            <v>1.6</v>
          </cell>
          <cell r="B110" t="str">
            <v>Приобретение электротехнической лаборатории 10 кВ на базе ГАЗ-33023-1 ед.</v>
          </cell>
          <cell r="C110" t="str">
            <v>H_Che105</v>
          </cell>
          <cell r="D110" t="str">
            <v>нд</v>
          </cell>
          <cell r="E110" t="str">
            <v>нд</v>
          </cell>
          <cell r="F110">
            <v>0</v>
          </cell>
          <cell r="G110" t="str">
            <v>нд</v>
          </cell>
          <cell r="H110">
            <v>3.9745762711864412</v>
          </cell>
          <cell r="I110" t="str">
            <v>нд</v>
          </cell>
          <cell r="J110">
            <v>3.9745762711864412</v>
          </cell>
          <cell r="K110" t="str">
            <v>нд</v>
          </cell>
          <cell r="L110">
            <v>0</v>
          </cell>
          <cell r="AC110" t="str">
            <v>нд</v>
          </cell>
          <cell r="AD110">
            <v>3.9745762711864412</v>
          </cell>
          <cell r="AE110" t="str">
            <v>нд</v>
          </cell>
          <cell r="AI110" t="str">
            <v>Позднее проведение торгово-закупочных мероприятий и заключения договоров поставки</v>
          </cell>
        </row>
        <row r="111">
          <cell r="A111" t="str">
            <v>1.6</v>
          </cell>
          <cell r="B111" t="str">
            <v>Приобретение электротехнической лаборатории 35 кВ на базе ГАЗ-3309-1 ед.</v>
          </cell>
          <cell r="C111" t="str">
            <v>H_Che106</v>
          </cell>
          <cell r="D111" t="str">
            <v>нд</v>
          </cell>
          <cell r="E111" t="str">
            <v>нд</v>
          </cell>
          <cell r="F111">
            <v>0</v>
          </cell>
          <cell r="G111" t="str">
            <v>нд</v>
          </cell>
          <cell r="H111">
            <v>3.977401129943503</v>
          </cell>
          <cell r="I111" t="str">
            <v>нд</v>
          </cell>
          <cell r="J111">
            <v>3.977401129943503</v>
          </cell>
          <cell r="K111" t="str">
            <v>нд</v>
          </cell>
          <cell r="L111">
            <v>3.94394</v>
          </cell>
          <cell r="AC111" t="str">
            <v>нд</v>
          </cell>
          <cell r="AD111">
            <v>3.3461129943503032E-2</v>
          </cell>
          <cell r="AE111" t="str">
            <v>нд</v>
          </cell>
          <cell r="AI111" t="str">
            <v>Позднее проведение торгово-закупочных мероприятий и заключения договоров поставки</v>
          </cell>
        </row>
        <row r="112">
          <cell r="A112" t="str">
            <v>1.6</v>
          </cell>
          <cell r="B112" t="str">
            <v>Приобретение электротехнической лаборатории 35 кВ на базе ГАЗ-33088-1 ед.</v>
          </cell>
          <cell r="C112" t="str">
            <v>H_Che107</v>
          </cell>
          <cell r="D112" t="str">
            <v>нд</v>
          </cell>
          <cell r="E112" t="str">
            <v>нд</v>
          </cell>
          <cell r="F112">
            <v>0</v>
          </cell>
          <cell r="G112" t="str">
            <v>нд</v>
          </cell>
          <cell r="H112">
            <v>3.8918079096045202</v>
          </cell>
          <cell r="I112" t="str">
            <v>нд</v>
          </cell>
          <cell r="J112">
            <v>3.8918079096045202</v>
          </cell>
          <cell r="K112" t="str">
            <v>нд</v>
          </cell>
          <cell r="L112">
            <v>3.859067</v>
          </cell>
          <cell r="AC112" t="str">
            <v>нд</v>
          </cell>
          <cell r="AD112">
            <v>3.2740909604520141E-2</v>
          </cell>
          <cell r="AE112" t="str">
            <v>нд</v>
          </cell>
          <cell r="AI112" t="str">
            <v>Позднее проведение торгово-закупочных мероприятий и заключения договоров поставки</v>
          </cell>
        </row>
        <row r="113">
          <cell r="A113" t="str">
            <v>1.6</v>
          </cell>
          <cell r="B113" t="str">
            <v>Приобретение электротехнической лаборатории ЛВИ на базе ГАЗ-2705-1 ед.</v>
          </cell>
          <cell r="C113" t="str">
            <v>H_Che108</v>
          </cell>
          <cell r="D113" t="str">
            <v>нд</v>
          </cell>
          <cell r="E113" t="str">
            <v>нд</v>
          </cell>
          <cell r="F113">
            <v>0</v>
          </cell>
          <cell r="G113" t="str">
            <v>нд</v>
          </cell>
          <cell r="H113">
            <v>4.1779661016949152</v>
          </cell>
          <cell r="I113" t="str">
            <v>нд</v>
          </cell>
          <cell r="J113">
            <v>4.1779661016949152</v>
          </cell>
          <cell r="K113" t="str">
            <v>нд</v>
          </cell>
          <cell r="L113">
            <v>0</v>
          </cell>
          <cell r="AC113" t="str">
            <v>нд</v>
          </cell>
          <cell r="AD113">
            <v>4.1779661016949152</v>
          </cell>
          <cell r="AE113" t="str">
            <v>нд</v>
          </cell>
          <cell r="AI113" t="str">
            <v>Отклонение от плана произошло после проведения торгов</v>
          </cell>
        </row>
        <row r="114">
          <cell r="A114" t="str">
            <v>1.6</v>
          </cell>
          <cell r="B114" t="str">
            <v>Приобретение автомастерской-4 ед.</v>
          </cell>
          <cell r="C114" t="str">
            <v>H_Che109</v>
          </cell>
          <cell r="D114" t="str">
            <v>нд</v>
          </cell>
          <cell r="E114" t="str">
            <v>нд</v>
          </cell>
          <cell r="F114">
            <v>0</v>
          </cell>
          <cell r="G114" t="str">
            <v>нд</v>
          </cell>
          <cell r="H114">
            <v>16.870056497175142</v>
          </cell>
          <cell r="I114" t="str">
            <v>нд</v>
          </cell>
          <cell r="J114">
            <v>16.870056497175142</v>
          </cell>
          <cell r="K114" t="str">
            <v>нд</v>
          </cell>
          <cell r="L114">
            <v>0</v>
          </cell>
          <cell r="AC114" t="str">
            <v>нд</v>
          </cell>
          <cell r="AD114">
            <v>16.870056497175142</v>
          </cell>
          <cell r="AE114" t="str">
            <v>нд</v>
          </cell>
          <cell r="AI114" t="str">
            <v>Позднее проведение торгово-закупочных мероприятий и заключения договоров поставки</v>
          </cell>
        </row>
        <row r="115">
          <cell r="A115" t="str">
            <v>1.6</v>
          </cell>
          <cell r="B115" t="str">
            <v>Приобретение траншейного экскаватора-погрузчика-2 ед.</v>
          </cell>
          <cell r="C115" t="str">
            <v>H_Che110</v>
          </cell>
          <cell r="D115" t="str">
            <v>нд</v>
          </cell>
          <cell r="E115" t="str">
            <v>нд</v>
          </cell>
          <cell r="F115">
            <v>0</v>
          </cell>
          <cell r="G115" t="str">
            <v>нд</v>
          </cell>
          <cell r="H115">
            <v>7.0847457627118642</v>
          </cell>
          <cell r="I115" t="str">
            <v>нд</v>
          </cell>
          <cell r="J115">
            <v>7.0847457627118642</v>
          </cell>
          <cell r="K115" t="str">
            <v>нд</v>
          </cell>
          <cell r="L115">
            <v>7.0839999999999996</v>
          </cell>
          <cell r="AC115" t="str">
            <v>нд</v>
          </cell>
          <cell r="AD115">
            <v>7.4576271186455045E-4</v>
          </cell>
          <cell r="AE115" t="str">
            <v>нд</v>
          </cell>
        </row>
        <row r="116">
          <cell r="A116" t="str">
            <v>1.6</v>
          </cell>
          <cell r="B116" t="str">
            <v>Приобретение универсального экскаватора-бульдозера-2 ед.</v>
          </cell>
          <cell r="C116" t="str">
            <v>H_Che111</v>
          </cell>
          <cell r="D116" t="str">
            <v>нд</v>
          </cell>
          <cell r="E116" t="str">
            <v>нд</v>
          </cell>
          <cell r="F116">
            <v>0</v>
          </cell>
          <cell r="G116" t="str">
            <v>нд</v>
          </cell>
          <cell r="H116">
            <v>5.0282485875706211</v>
          </cell>
          <cell r="I116" t="str">
            <v>нд</v>
          </cell>
          <cell r="J116">
            <v>5.0282485875706211</v>
          </cell>
          <cell r="K116" t="str">
            <v>нд</v>
          </cell>
          <cell r="L116">
            <v>5.05</v>
          </cell>
          <cell r="AC116" t="str">
            <v>нд</v>
          </cell>
          <cell r="AD116">
            <v>0</v>
          </cell>
          <cell r="AE116" t="str">
            <v>нд</v>
          </cell>
        </row>
        <row r="117">
          <cell r="A117" t="str">
            <v>1.6</v>
          </cell>
          <cell r="B117" t="str">
            <v>Приобретение бульдозера гусеничного-1 ед.</v>
          </cell>
          <cell r="C117" t="str">
            <v>H_Che112</v>
          </cell>
          <cell r="D117" t="str">
            <v>нд</v>
          </cell>
          <cell r="E117" t="str">
            <v>нд</v>
          </cell>
          <cell r="F117">
            <v>0</v>
          </cell>
          <cell r="G117" t="str">
            <v>нд</v>
          </cell>
          <cell r="H117">
            <v>7.5395480225988702</v>
          </cell>
          <cell r="I117" t="str">
            <v>нд</v>
          </cell>
          <cell r="J117">
            <v>7.5395480225988702</v>
          </cell>
          <cell r="K117" t="str">
            <v>нд</v>
          </cell>
          <cell r="L117">
            <v>7.54</v>
          </cell>
          <cell r="AC117" t="str">
            <v>нд</v>
          </cell>
          <cell r="AD117">
            <v>0</v>
          </cell>
          <cell r="AE117" t="str">
            <v>нд</v>
          </cell>
        </row>
        <row r="118">
          <cell r="A118" t="str">
            <v>1.6</v>
          </cell>
          <cell r="B118" t="str">
            <v>Приобретение передвижного дизельного генератора N=50кВт-1 ед.</v>
          </cell>
          <cell r="C118" t="str">
            <v>H_Che113</v>
          </cell>
          <cell r="D118" t="str">
            <v>нд</v>
          </cell>
          <cell r="E118" t="str">
            <v>нд</v>
          </cell>
          <cell r="F118">
            <v>0</v>
          </cell>
          <cell r="G118" t="str">
            <v>нд</v>
          </cell>
          <cell r="H118">
            <v>0.82909604519774016</v>
          </cell>
          <cell r="I118" t="str">
            <v>нд</v>
          </cell>
          <cell r="J118">
            <v>0.82909604519774016</v>
          </cell>
          <cell r="K118" t="str">
            <v>нд</v>
          </cell>
          <cell r="L118">
            <v>0.45458982999999997</v>
          </cell>
          <cell r="AC118" t="str">
            <v>нд</v>
          </cell>
          <cell r="AD118">
            <v>0.37450621519774019</v>
          </cell>
          <cell r="AE118" t="str">
            <v>нд</v>
          </cell>
          <cell r="AI118" t="str">
            <v>Отклонение от плана произошло после проведения торгов</v>
          </cell>
        </row>
        <row r="119">
          <cell r="A119" t="str">
            <v>1.6</v>
          </cell>
          <cell r="B119" t="str">
            <v>Приобретение передвижного дизельного компрессора-1 ед.</v>
          </cell>
          <cell r="C119" t="str">
            <v>H_Che114</v>
          </cell>
          <cell r="D119" t="str">
            <v>нд</v>
          </cell>
          <cell r="E119" t="str">
            <v>нд</v>
          </cell>
          <cell r="F119">
            <v>0</v>
          </cell>
          <cell r="G119" t="str">
            <v>нд</v>
          </cell>
          <cell r="H119">
            <v>0.82259887005649723</v>
          </cell>
          <cell r="I119" t="str">
            <v>нд</v>
          </cell>
          <cell r="J119">
            <v>0.82259887005649723</v>
          </cell>
          <cell r="K119" t="str">
            <v>нд</v>
          </cell>
          <cell r="L119">
            <v>0.73855932000000002</v>
          </cell>
          <cell r="AC119" t="str">
            <v>нд</v>
          </cell>
          <cell r="AD119">
            <v>8.4039550056497214E-2</v>
          </cell>
          <cell r="AE119" t="str">
            <v>нд</v>
          </cell>
          <cell r="AI119" t="str">
            <v>Отклонение от плана произошло после проведения торгов</v>
          </cell>
        </row>
        <row r="120">
          <cell r="A120" t="str">
            <v>1.6</v>
          </cell>
          <cell r="B120" t="str">
            <v>Приобретение автоцистерны 10м3-1 ед.</v>
          </cell>
          <cell r="C120" t="str">
            <v>H_Che115</v>
          </cell>
          <cell r="D120" t="str">
            <v>нд</v>
          </cell>
          <cell r="E120" t="str">
            <v>нд</v>
          </cell>
          <cell r="F120">
            <v>0</v>
          </cell>
          <cell r="G120" t="str">
            <v>нд</v>
          </cell>
          <cell r="H120">
            <v>4.602838983050848</v>
          </cell>
          <cell r="I120" t="str">
            <v>нд</v>
          </cell>
          <cell r="J120">
            <v>4.602838983050848</v>
          </cell>
          <cell r="K120" t="str">
            <v>нд</v>
          </cell>
          <cell r="L120">
            <v>0</v>
          </cell>
          <cell r="AC120" t="str">
            <v>нд</v>
          </cell>
          <cell r="AD120">
            <v>4.602838983050848</v>
          </cell>
          <cell r="AE120" t="str">
            <v>нд</v>
          </cell>
          <cell r="AI120" t="str">
            <v>Позднее проведение торгово-закупочных мероприятий и заключения договоров поставки</v>
          </cell>
        </row>
        <row r="121">
          <cell r="A121" t="str">
            <v>1.6</v>
          </cell>
          <cell r="B121" t="str">
            <v>Приобретение опоровоза на шасси КАМАЗ-65224-3971-43-1ед.</v>
          </cell>
          <cell r="C121" t="str">
            <v>H_Che116</v>
          </cell>
          <cell r="D121" t="str">
            <v>нд</v>
          </cell>
          <cell r="E121" t="str">
            <v>нд</v>
          </cell>
          <cell r="F121">
            <v>0</v>
          </cell>
          <cell r="G121" t="str">
            <v>нд</v>
          </cell>
          <cell r="H121">
            <v>8.3192090395480225</v>
          </cell>
          <cell r="I121" t="str">
            <v>нд</v>
          </cell>
          <cell r="J121">
            <v>8.3192090395480225</v>
          </cell>
          <cell r="K121" t="str">
            <v>нд</v>
          </cell>
          <cell r="L121">
            <v>0</v>
          </cell>
          <cell r="AC121" t="str">
            <v>нд</v>
          </cell>
          <cell r="AD121">
            <v>8.3192090395480225</v>
          </cell>
          <cell r="AE121" t="str">
            <v>нд</v>
          </cell>
          <cell r="AI121" t="str">
            <v>Позднее проведение торгово-закупочных мероприятий и заключения договоров поставки</v>
          </cell>
        </row>
        <row r="122">
          <cell r="A122" t="str">
            <v>1.6</v>
          </cell>
          <cell r="B122" t="str">
            <v>Приобретение тягача с краново-манипуляторной установкой-1 ед.</v>
          </cell>
          <cell r="C122" t="str">
            <v>H_Che117</v>
          </cell>
          <cell r="D122" t="str">
            <v>нд</v>
          </cell>
          <cell r="E122" t="str">
            <v>нд</v>
          </cell>
          <cell r="F122">
            <v>0</v>
          </cell>
          <cell r="G122" t="str">
            <v>нд</v>
          </cell>
          <cell r="H122">
            <v>7.6045197740113011</v>
          </cell>
          <cell r="I122" t="str">
            <v>нд</v>
          </cell>
          <cell r="J122">
            <v>7.6045197740113011</v>
          </cell>
          <cell r="K122" t="str">
            <v>нд</v>
          </cell>
          <cell r="L122">
            <v>0</v>
          </cell>
          <cell r="AC122" t="str">
            <v>нд</v>
          </cell>
          <cell r="AD122">
            <v>7.6045197740113011</v>
          </cell>
          <cell r="AE122" t="str">
            <v>нд</v>
          </cell>
          <cell r="AI122" t="str">
            <v>Позднее проведение торгово-закупочных мероприятий и заключения договоров поставки</v>
          </cell>
        </row>
        <row r="123">
          <cell r="A123" t="str">
            <v>1.6</v>
          </cell>
          <cell r="B123" t="str">
            <v>Приобретение полноприводного бортового автомобиля с краново-манипуляторной установкой-1 ед.</v>
          </cell>
          <cell r="C123" t="str">
            <v>H_Che118</v>
          </cell>
          <cell r="D123" t="str">
            <v>нд</v>
          </cell>
          <cell r="E123" t="str">
            <v>нд</v>
          </cell>
          <cell r="F123">
            <v>0</v>
          </cell>
          <cell r="G123" t="str">
            <v>нд</v>
          </cell>
          <cell r="H123">
            <v>6.2259887005649723</v>
          </cell>
          <cell r="I123" t="str">
            <v>нд</v>
          </cell>
          <cell r="J123">
            <v>6.2259887005649723</v>
          </cell>
          <cell r="K123" t="str">
            <v>нд</v>
          </cell>
          <cell r="L123">
            <v>6.23</v>
          </cell>
          <cell r="AC123" t="str">
            <v>нд</v>
          </cell>
          <cell r="AD123">
            <v>0</v>
          </cell>
          <cell r="AE123" t="str">
            <v>нд</v>
          </cell>
        </row>
        <row r="124">
          <cell r="A124" t="str">
            <v>1.6</v>
          </cell>
          <cell r="B124" t="str">
            <v>Приобретение бортового автомобиля с краново-манипуляторной установкой-1 ед.</v>
          </cell>
          <cell r="C124" t="str">
            <v>H_Che119</v>
          </cell>
          <cell r="D124" t="str">
            <v>нд</v>
          </cell>
          <cell r="E124" t="str">
            <v>нд</v>
          </cell>
          <cell r="F124">
            <v>0</v>
          </cell>
          <cell r="G124" t="str">
            <v>нд</v>
          </cell>
          <cell r="H124">
            <v>6.2259887005649723</v>
          </cell>
          <cell r="I124" t="str">
            <v>нд</v>
          </cell>
          <cell r="J124">
            <v>6.2259887005649723</v>
          </cell>
          <cell r="K124" t="str">
            <v>нд</v>
          </cell>
          <cell r="L124">
            <v>0</v>
          </cell>
          <cell r="AC124" t="str">
            <v>нд</v>
          </cell>
          <cell r="AD124">
            <v>6.2259887005649723</v>
          </cell>
          <cell r="AE124" t="str">
            <v>нд</v>
          </cell>
          <cell r="AI124" t="str">
            <v>Позднее проведение торгово-закупочных мероприятий и заключения договоров поставки</v>
          </cell>
        </row>
        <row r="125">
          <cell r="A125" t="str">
            <v>1.6</v>
          </cell>
          <cell r="B125" t="str">
            <v>Приобретение измельчителя-2 ед.</v>
          </cell>
          <cell r="C125" t="str">
            <v>H_Che120</v>
          </cell>
          <cell r="D125" t="str">
            <v>нд</v>
          </cell>
          <cell r="E125" t="str">
            <v>нд</v>
          </cell>
          <cell r="F125">
            <v>0</v>
          </cell>
          <cell r="G125" t="str">
            <v>нд</v>
          </cell>
          <cell r="H125">
            <v>1.4915254237288136</v>
          </cell>
          <cell r="I125" t="str">
            <v>нд</v>
          </cell>
          <cell r="J125">
            <v>1.4915254237288136</v>
          </cell>
          <cell r="K125" t="str">
            <v>нд</v>
          </cell>
          <cell r="L125">
            <v>0</v>
          </cell>
          <cell r="AC125" t="str">
            <v>нд</v>
          </cell>
          <cell r="AD125">
            <v>1.4915254237288136</v>
          </cell>
          <cell r="AE125" t="str">
            <v>нд</v>
          </cell>
          <cell r="AI125" t="str">
            <v>Позднее проведение торгово-закупочных мероприятий и заключения договоров поставки</v>
          </cell>
        </row>
        <row r="126">
          <cell r="A126" t="str">
            <v>1.6</v>
          </cell>
          <cell r="B126" t="str">
            <v>Приобретение установки цеолитовой-маслонагревателя-3 ед.</v>
          </cell>
          <cell r="C126" t="str">
            <v>H_Che121</v>
          </cell>
          <cell r="D126" t="str">
            <v>нд</v>
          </cell>
          <cell r="E126" t="str">
            <v>нд</v>
          </cell>
          <cell r="F126">
            <v>0</v>
          </cell>
          <cell r="G126" t="str">
            <v>нд</v>
          </cell>
          <cell r="H126">
            <v>1.2711864406779663</v>
          </cell>
          <cell r="I126" t="str">
            <v>нд</v>
          </cell>
          <cell r="J126">
            <v>1.2711864406779663</v>
          </cell>
          <cell r="K126" t="str">
            <v>нд</v>
          </cell>
          <cell r="L126">
            <v>1.2629999999999999</v>
          </cell>
          <cell r="AC126" t="str">
            <v>нд</v>
          </cell>
          <cell r="AD126">
            <v>8.1864406779663668E-3</v>
          </cell>
          <cell r="AE126" t="str">
            <v>нд</v>
          </cell>
        </row>
        <row r="127">
          <cell r="A127" t="str">
            <v>1.6</v>
          </cell>
          <cell r="B127" t="str">
            <v>Приобретение мобильной установки для регенерации отработанного трансформаторного масла-1 ед.</v>
          </cell>
          <cell r="C127" t="str">
            <v>H_Che122</v>
          </cell>
          <cell r="D127" t="str">
            <v>нд</v>
          </cell>
          <cell r="E127" t="str">
            <v>нд</v>
          </cell>
          <cell r="F127">
            <v>0</v>
          </cell>
          <cell r="G127" t="str">
            <v>нд</v>
          </cell>
          <cell r="H127">
            <v>1.3532768361581922</v>
          </cell>
          <cell r="I127" t="str">
            <v>нд</v>
          </cell>
          <cell r="J127">
            <v>1.3532768361581922</v>
          </cell>
          <cell r="K127" t="str">
            <v>нд</v>
          </cell>
          <cell r="L127">
            <v>1.35</v>
          </cell>
          <cell r="AC127" t="str">
            <v>нд</v>
          </cell>
          <cell r="AD127">
            <v>3.2768361581920757E-3</v>
          </cell>
          <cell r="AE127" t="str">
            <v>нд</v>
          </cell>
        </row>
        <row r="128">
          <cell r="A128" t="str">
            <v>1.6</v>
          </cell>
          <cell r="B128" t="str">
            <v>База Наурских РЭС</v>
          </cell>
          <cell r="C128" t="str">
            <v>D_Che91_17</v>
          </cell>
          <cell r="D128" t="str">
            <v>нд</v>
          </cell>
          <cell r="E128" t="str">
            <v>нд</v>
          </cell>
          <cell r="F128">
            <v>3.8957799999999998</v>
          </cell>
          <cell r="G128" t="str">
            <v>нд</v>
          </cell>
          <cell r="H128">
            <v>0</v>
          </cell>
          <cell r="I128" t="str">
            <v>нд</v>
          </cell>
          <cell r="J128" t="str">
            <v>нд</v>
          </cell>
          <cell r="K128" t="str">
            <v>нд</v>
          </cell>
          <cell r="L128">
            <v>0</v>
          </cell>
          <cell r="AC128" t="str">
            <v>нд</v>
          </cell>
          <cell r="AD128">
            <v>0</v>
          </cell>
          <cell r="AE128" t="str">
            <v>нд</v>
          </cell>
        </row>
      </sheetData>
      <sheetData sheetId="5" refreshError="1"/>
      <sheetData sheetId="6">
        <row r="25">
          <cell r="A25" t="str">
            <v>1</v>
          </cell>
          <cell r="B25" t="str">
            <v>Чеченская Республика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D28">
            <v>0</v>
          </cell>
          <cell r="E28">
            <v>10.612349508474578</v>
          </cell>
          <cell r="F28">
            <v>0</v>
          </cell>
          <cell r="G28">
            <v>0</v>
          </cell>
          <cell r="H28">
            <v>8.6300000000000008</v>
          </cell>
          <cell r="I28">
            <v>0</v>
          </cell>
          <cell r="J28">
            <v>0</v>
          </cell>
          <cell r="AM28">
            <v>0</v>
          </cell>
          <cell r="AN28">
            <v>10.060989000000001</v>
          </cell>
          <cell r="AO28">
            <v>0</v>
          </cell>
          <cell r="AP28">
            <v>0</v>
          </cell>
          <cell r="AQ28">
            <v>8.7000000000000011</v>
          </cell>
          <cell r="AR28">
            <v>0</v>
          </cell>
          <cell r="AS28">
            <v>0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D29">
            <v>0</v>
          </cell>
          <cell r="E29">
            <v>9.8894999999999997E-2</v>
          </cell>
          <cell r="F29">
            <v>0</v>
          </cell>
          <cell r="G29">
            <v>0</v>
          </cell>
          <cell r="H29">
            <v>0.12000000000000001</v>
          </cell>
          <cell r="I29">
            <v>0</v>
          </cell>
          <cell r="J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BZ29" t="str">
            <v>Технологическое присоединение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1.1.1.3</v>
          </cell>
          <cell r="B31" t="str">
    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    </cell>
          <cell r="C31" t="str">
            <v>G_prj_109108_50015</v>
          </cell>
          <cell r="D31">
            <v>0</v>
          </cell>
          <cell r="E31">
            <v>0.22709318000000001</v>
          </cell>
          <cell r="F31">
            <v>0</v>
          </cell>
          <cell r="G31">
            <v>0</v>
          </cell>
          <cell r="H31">
            <v>0.113</v>
          </cell>
          <cell r="I31">
            <v>0</v>
          </cell>
          <cell r="J31">
            <v>0</v>
          </cell>
          <cell r="AM31">
            <v>0</v>
          </cell>
          <cell r="AN31">
            <v>0.22709318000000001</v>
          </cell>
          <cell r="AO31">
            <v>0</v>
          </cell>
          <cell r="AP31">
            <v>0</v>
          </cell>
          <cell r="AQ31">
            <v>0.113</v>
          </cell>
          <cell r="AR31">
            <v>0</v>
          </cell>
          <cell r="AS31">
            <v>0</v>
          </cell>
        </row>
        <row r="32">
          <cell r="A32" t="str">
            <v>1.1.1.3</v>
          </cell>
          <cell r="B32" t="str">
    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    </cell>
          <cell r="C32" t="str">
            <v>G_Che21</v>
          </cell>
          <cell r="D32">
            <v>0</v>
          </cell>
          <cell r="E32">
            <v>419.2077703146922</v>
          </cell>
          <cell r="F32">
            <v>50</v>
          </cell>
          <cell r="G32">
            <v>0</v>
          </cell>
          <cell r="H32">
            <v>0.3</v>
          </cell>
          <cell r="I32">
            <v>0</v>
          </cell>
          <cell r="J32">
            <v>0</v>
          </cell>
          <cell r="AM32">
            <v>0</v>
          </cell>
          <cell r="AN32">
            <v>423.86630495000003</v>
          </cell>
          <cell r="AO32">
            <v>50</v>
          </cell>
          <cell r="AP32">
            <v>0</v>
          </cell>
          <cell r="AQ32">
            <v>6.48</v>
          </cell>
          <cell r="AR32">
            <v>0</v>
          </cell>
          <cell r="AS32">
            <v>0</v>
          </cell>
        </row>
        <row r="33">
          <cell r="A33" t="str">
            <v>1.1.1.3</v>
          </cell>
          <cell r="B33" t="str">
    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    </cell>
          <cell r="C33" t="str">
            <v>G_Che22</v>
          </cell>
          <cell r="D33">
            <v>0</v>
          </cell>
          <cell r="E33">
            <v>294.98604399999999</v>
          </cell>
          <cell r="F33">
            <v>32</v>
          </cell>
          <cell r="G33">
            <v>0</v>
          </cell>
          <cell r="H33">
            <v>3.1920000000000002</v>
          </cell>
          <cell r="I33">
            <v>0</v>
          </cell>
          <cell r="J33">
            <v>0</v>
          </cell>
          <cell r="AM33">
            <v>0</v>
          </cell>
          <cell r="AN33">
            <v>283.69233492000001</v>
          </cell>
          <cell r="AO33">
            <v>32</v>
          </cell>
          <cell r="AP33">
            <v>0</v>
          </cell>
          <cell r="AQ33">
            <v>3.1920000000000002</v>
          </cell>
          <cell r="AR33">
            <v>0</v>
          </cell>
          <cell r="AS33">
            <v>0</v>
          </cell>
        </row>
        <row r="34">
          <cell r="A34" t="str">
            <v>1.1.1.3</v>
          </cell>
          <cell r="B34" t="str">
    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    </cell>
          <cell r="C34" t="str">
            <v>G_Che81</v>
          </cell>
          <cell r="D34">
            <v>0</v>
          </cell>
          <cell r="E34" t="str">
            <v>нд</v>
          </cell>
          <cell r="F34" t="str">
            <v>нд</v>
          </cell>
          <cell r="G34" t="str">
            <v>нд</v>
          </cell>
          <cell r="H34" t="str">
            <v>нд</v>
          </cell>
          <cell r="I34" t="str">
            <v>нд</v>
          </cell>
          <cell r="J34" t="str">
            <v>нд</v>
          </cell>
          <cell r="AM34">
            <v>0</v>
          </cell>
          <cell r="AN34">
            <v>10.049526650000001</v>
          </cell>
          <cell r="AO34">
            <v>0</v>
          </cell>
          <cell r="AP34">
            <v>0</v>
          </cell>
          <cell r="AQ34">
            <v>4.51</v>
          </cell>
          <cell r="AR34">
            <v>0</v>
          </cell>
          <cell r="AS34">
            <v>0</v>
          </cell>
          <cell r="BZ34" t="str">
            <v>Ввод объекта в эксплуатацию согласно договора техприса  № 21/2016 от 12.09.2016 г.</v>
          </cell>
        </row>
        <row r="35">
          <cell r="A35" t="str">
            <v>1.1.1.3</v>
          </cell>
          <cell r="B35" t="str">
    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    </cell>
          <cell r="C35" t="str">
            <v>F_prj_109108_47931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AM35">
            <v>0</v>
          </cell>
          <cell r="AN35">
            <v>0.55088000000000004</v>
          </cell>
          <cell r="AO35">
            <v>0</v>
          </cell>
          <cell r="AP35">
            <v>0</v>
          </cell>
          <cell r="AQ35">
            <v>0.52300000000000002</v>
          </cell>
          <cell r="AR35">
            <v>0</v>
          </cell>
          <cell r="AS35">
            <v>0</v>
          </cell>
          <cell r="BZ35" t="str">
            <v>Ввод объекта незавершенного строительства прошлых лет</v>
          </cell>
        </row>
        <row r="36">
          <cell r="A36" t="str">
            <v>1.1.1.3</v>
          </cell>
          <cell r="B36" t="str">
    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    </cell>
          <cell r="C36" t="str">
            <v>F_prj_109108_47932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AM36">
            <v>0</v>
          </cell>
          <cell r="AN36">
            <v>0.43036400000000002</v>
          </cell>
          <cell r="AO36">
            <v>0</v>
          </cell>
          <cell r="AP36">
            <v>0</v>
          </cell>
          <cell r="AQ36">
            <v>0.53</v>
          </cell>
          <cell r="AR36">
            <v>0</v>
          </cell>
          <cell r="AS36">
            <v>0</v>
          </cell>
          <cell r="BZ36" t="str">
            <v>Ввод объекта незавершенного строительства прошлых лет</v>
          </cell>
        </row>
        <row r="37">
          <cell r="A37" t="str">
            <v>1.1.2</v>
          </cell>
          <cell r="B37" t="str">
            <v>Технологическое присоединение объектов электросетевого хозяйства, всего, в том числе:</v>
          </cell>
          <cell r="C37" t="str">
            <v>Г</v>
          </cell>
        </row>
        <row r="38">
          <cell r="A38" t="str">
            <v>1.1.2.1</v>
          </cell>
          <cell r="B3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8" t="str">
            <v>Г</v>
          </cell>
        </row>
        <row r="39">
          <cell r="A39" t="str">
            <v>1.1.2.2</v>
          </cell>
          <cell r="B39" t="str">
            <v>Технологическое присоединение к электрическим сетям иных сетевых организаций, всего, в том числе:</v>
          </cell>
          <cell r="C39" t="str">
            <v>Г</v>
          </cell>
        </row>
        <row r="40">
          <cell r="A40" t="str">
            <v>1.1.3</v>
          </cell>
          <cell r="B40" t="str">
            <v xml:space="preserve">Технологическое присоединение объектов по производству электрической энергии всего, в том числе: </v>
          </cell>
          <cell r="C40" t="str">
            <v>Г</v>
          </cell>
        </row>
        <row r="41">
          <cell r="A41" t="str">
            <v>1.1.3.1</v>
          </cell>
          <cell r="B41" t="str">
            <v>Наименование объекта по производству электрической энергии, всего, в том числе: Грозненская ТЭС</v>
          </cell>
          <cell r="C41" t="str">
            <v>Г</v>
          </cell>
        </row>
        <row r="42">
          <cell r="A42" t="str">
            <v>1.1.3.1</v>
          </cell>
          <cell r="B4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1.1.3.1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1.1.3.1</v>
          </cell>
          <cell r="B4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4" t="str">
            <v>Г</v>
          </cell>
        </row>
        <row r="45">
          <cell r="A45" t="str">
            <v>1.1.3.2</v>
          </cell>
          <cell r="B45" t="str">
            <v>Наименование объекта по производству электрической энергии, всего, в том числе:</v>
          </cell>
          <cell r="C45" t="str">
            <v>Г</v>
          </cell>
        </row>
        <row r="46">
          <cell r="A46" t="str">
            <v>1.1.3.2</v>
          </cell>
          <cell r="B4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6" t="str">
            <v>Г</v>
          </cell>
        </row>
        <row r="47">
          <cell r="A47" t="str">
            <v>1.1.3.2</v>
          </cell>
          <cell r="B4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7" t="str">
            <v>Г</v>
          </cell>
        </row>
        <row r="48">
          <cell r="A48" t="str">
            <v>1.1.3.2</v>
          </cell>
          <cell r="B4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8" t="str">
            <v>Г</v>
          </cell>
        </row>
        <row r="49">
          <cell r="A49" t="str">
            <v>1.1.4</v>
          </cell>
          <cell r="B4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9" t="str">
            <v>Г</v>
          </cell>
        </row>
        <row r="50">
          <cell r="A50" t="str">
            <v>1.1.4.1</v>
          </cell>
          <cell r="B5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0" t="str">
            <v>Г</v>
          </cell>
        </row>
        <row r="51">
          <cell r="A51" t="str">
            <v>1.1.4.2</v>
          </cell>
          <cell r="B5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1" t="str">
            <v>Г</v>
          </cell>
        </row>
        <row r="52">
          <cell r="A52" t="str">
            <v>1.1.4.2</v>
          </cell>
          <cell r="B52" t="str">
    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    </cell>
          <cell r="C52" t="str">
            <v>F_prj_109108_47928</v>
          </cell>
          <cell r="D52">
            <v>0</v>
          </cell>
          <cell r="E52">
            <v>2.5430000000000001E-2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1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BZ52" t="str">
            <v>В связи с тем что заявитель не предоставил необходимую документацию, не возможно полноценное оформление и ввод объекта в эксплуатацию</v>
          </cell>
        </row>
        <row r="53">
          <cell r="A53" t="str">
            <v>1.1.4.2</v>
          </cell>
          <cell r="B53" t="str">
    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    </cell>
          <cell r="C53" t="str">
            <v>F_prj_109108_47930</v>
          </cell>
          <cell r="D53">
            <v>0</v>
          </cell>
          <cell r="E53">
            <v>1.5886999999999998E-2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1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BZ53" t="str">
            <v>Временное электроснабжение на время строительства комплекса "Ахмат-Тауэр". Ввод в эксплуатацию не требуется.</v>
          </cell>
        </row>
        <row r="54">
          <cell r="A54" t="str">
            <v>1.2</v>
          </cell>
          <cell r="B54" t="str">
            <v>Реконструкция, модернизация, техническое перевооружение всего, в том числе:</v>
          </cell>
          <cell r="C54" t="str">
            <v>Г</v>
          </cell>
        </row>
        <row r="55">
          <cell r="A55" t="str">
            <v>1.2.1</v>
          </cell>
          <cell r="B55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55" t="str">
            <v>Г</v>
          </cell>
        </row>
        <row r="56">
          <cell r="A56" t="str">
            <v>1.2.1.1</v>
          </cell>
          <cell r="B56" t="str">
            <v>Реконструкция трансформаторных и иных подстанций, всего, в том числе:</v>
          </cell>
          <cell r="C56" t="str">
            <v>Г</v>
          </cell>
        </row>
        <row r="57">
          <cell r="A57" t="str">
            <v>1.2.1.2</v>
          </cell>
          <cell r="B5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7" t="str">
            <v>Г</v>
          </cell>
        </row>
        <row r="58">
          <cell r="A58" t="str">
            <v>1.2.1.2</v>
          </cell>
          <cell r="B58" t="str">
            <v>Оснащение устройствами автоматической частотной разгрузки на ПС 110/35/10 кВ "Самашки"</v>
          </cell>
          <cell r="C58" t="str">
            <v>F_prj_109108_48226</v>
          </cell>
          <cell r="D58">
            <v>0</v>
          </cell>
          <cell r="E58">
            <v>1.25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</v>
          </cell>
          <cell r="AM58">
            <v>0</v>
          </cell>
          <cell r="AN58">
            <v>1.1606898800000001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1</v>
          </cell>
        </row>
        <row r="59">
          <cell r="A59" t="str">
            <v>1.2.1.2</v>
          </cell>
          <cell r="B59" t="str">
            <v>Оснащение устройствами автоматической частотной разгрузки на ПС 110/35/6 кВ "Гудермес"</v>
          </cell>
          <cell r="C59" t="str">
            <v>F_prj_109108_48227</v>
          </cell>
          <cell r="D59">
            <v>0</v>
          </cell>
          <cell r="E59">
            <v>1.25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1</v>
          </cell>
          <cell r="AM59">
            <v>0</v>
          </cell>
          <cell r="AN59">
            <v>1.1606898800000001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1</v>
          </cell>
        </row>
        <row r="60">
          <cell r="A60" t="str">
            <v>1.2.2</v>
          </cell>
          <cell r="B60" t="str">
            <v>Реконструкция, модернизация, техническое перевооружение линий электропередачи, всего, в том числе:</v>
          </cell>
          <cell r="C60" t="str">
            <v>Г</v>
          </cell>
        </row>
        <row r="61">
          <cell r="A61" t="str">
            <v>1.2.2.1</v>
          </cell>
          <cell r="B61" t="str">
            <v>Реконструкция линий электропередачи, всего, в том числе:</v>
          </cell>
          <cell r="C61" t="str">
            <v>Г</v>
          </cell>
        </row>
        <row r="62">
          <cell r="A62" t="str">
            <v>1.2.2.2</v>
          </cell>
          <cell r="B62" t="str">
            <v>Модернизация, техническое перевооружение линий электропередачи, всего, в том числе:</v>
          </cell>
          <cell r="C62" t="str">
            <v>Г</v>
          </cell>
        </row>
        <row r="63">
          <cell r="A63" t="str">
            <v>1.2.2.2</v>
          </cell>
          <cell r="B63" t="str">
            <v>Техническое перевооружение ВЛ-0,4 кВ, Ф-3, ПС «№ 84» с монтажом опор и подвеской провода</v>
          </cell>
          <cell r="C63" t="str">
            <v>F_prj_109108_48373</v>
          </cell>
          <cell r="D63">
            <v>0</v>
          </cell>
          <cell r="E63">
            <v>4.6468220000000002</v>
          </cell>
          <cell r="F63">
            <v>0</v>
          </cell>
          <cell r="G63">
            <v>0</v>
          </cell>
          <cell r="H63">
            <v>5.14</v>
          </cell>
          <cell r="I63">
            <v>0</v>
          </cell>
          <cell r="J63">
            <v>0</v>
          </cell>
          <cell r="AM63">
            <v>0</v>
          </cell>
          <cell r="AN63">
            <v>4.2634152399999996</v>
          </cell>
          <cell r="AO63">
            <v>0</v>
          </cell>
          <cell r="AP63">
            <v>0</v>
          </cell>
          <cell r="AQ63">
            <v>6.1630000000000003</v>
          </cell>
          <cell r="AR63">
            <v>0</v>
          </cell>
          <cell r="AS63">
            <v>0</v>
          </cell>
        </row>
        <row r="64">
          <cell r="A64" t="str">
            <v>1.2.2.2</v>
          </cell>
          <cell r="B64" t="str">
            <v>Техническое перевооружение ВЛ-0,4кВ Ф-6, ПС «Холодильник» с монтажом опор и подвеской провода</v>
          </cell>
          <cell r="C64" t="str">
            <v>F_prj_109108_48374</v>
          </cell>
          <cell r="D64">
            <v>0</v>
          </cell>
          <cell r="E64">
            <v>4.357526</v>
          </cell>
          <cell r="F64">
            <v>0</v>
          </cell>
          <cell r="G64">
            <v>0</v>
          </cell>
          <cell r="H64">
            <v>4.82</v>
          </cell>
          <cell r="I64">
            <v>0</v>
          </cell>
          <cell r="J64">
            <v>0</v>
          </cell>
          <cell r="AM64">
            <v>0</v>
          </cell>
          <cell r="AN64">
            <v>3.9716913600000003</v>
          </cell>
          <cell r="AO64">
            <v>0</v>
          </cell>
          <cell r="AP64">
            <v>0</v>
          </cell>
          <cell r="AQ64">
            <v>6.52</v>
          </cell>
          <cell r="AR64">
            <v>0</v>
          </cell>
          <cell r="AS64">
            <v>0</v>
          </cell>
        </row>
        <row r="65">
          <cell r="A65" t="str">
            <v>1.2.2.2</v>
          </cell>
          <cell r="B65" t="str">
            <v>Техническое перевооружение ВЛ-0,4 кВ, Ф-19, ПС «Горец» с монтажом опор и подвеской провода</v>
          </cell>
          <cell r="C65" t="str">
            <v>F_prj_109108_48375</v>
          </cell>
          <cell r="D65">
            <v>0</v>
          </cell>
          <cell r="E65">
            <v>4.7553080000000003</v>
          </cell>
          <cell r="F65">
            <v>0</v>
          </cell>
          <cell r="G65">
            <v>0</v>
          </cell>
          <cell r="H65">
            <v>5.26</v>
          </cell>
          <cell r="I65">
            <v>0</v>
          </cell>
          <cell r="J65">
            <v>0</v>
          </cell>
          <cell r="AM65">
            <v>0</v>
          </cell>
          <cell r="AN65">
            <v>4.3654827600000008</v>
          </cell>
          <cell r="AO65">
            <v>0</v>
          </cell>
          <cell r="AP65">
            <v>0</v>
          </cell>
          <cell r="AQ65">
            <v>5.29</v>
          </cell>
          <cell r="AR65">
            <v>0</v>
          </cell>
          <cell r="AS65">
            <v>0</v>
          </cell>
        </row>
        <row r="66">
          <cell r="A66" t="str">
            <v>1.2.2.2</v>
          </cell>
          <cell r="B66" t="str">
            <v>Техническое перевооружение ВЛ-0,4 кВ, Ф-1 ПС Красноармейская с монтажом опор и подвеской провода</v>
          </cell>
          <cell r="C66" t="str">
            <v>F_prj_109108_48376</v>
          </cell>
          <cell r="D66">
            <v>0</v>
          </cell>
          <cell r="E66">
            <v>4.9361189999999997</v>
          </cell>
          <cell r="F66">
            <v>0</v>
          </cell>
          <cell r="G66">
            <v>0</v>
          </cell>
          <cell r="H66">
            <v>5.46</v>
          </cell>
          <cell r="I66">
            <v>0</v>
          </cell>
          <cell r="J66">
            <v>0</v>
          </cell>
          <cell r="AM66">
            <v>0</v>
          </cell>
          <cell r="AN66">
            <v>4.54964031</v>
          </cell>
          <cell r="AO66">
            <v>0</v>
          </cell>
          <cell r="AP66">
            <v>0</v>
          </cell>
          <cell r="AQ66">
            <v>8.2230000000000008</v>
          </cell>
          <cell r="AR66">
            <v>0</v>
          </cell>
          <cell r="AS66">
            <v>0</v>
          </cell>
        </row>
        <row r="67">
          <cell r="A67" t="str">
            <v>1.2.3</v>
          </cell>
          <cell r="B67" t="str">
            <v>Развитие и модернизация учета электрической энергии (мощности), всего, в том числе:</v>
          </cell>
          <cell r="C67" t="str">
            <v>Г</v>
          </cell>
        </row>
        <row r="68">
          <cell r="A68" t="str">
            <v>1.2.3.1</v>
          </cell>
          <cell r="B68" t="str">
            <v>«Установка приборов учета, класс напряжения 0,22 (0,4) кВ, всего, в том числе:»</v>
          </cell>
          <cell r="C68" t="str">
            <v>Г</v>
          </cell>
        </row>
        <row r="69">
          <cell r="A69" t="str">
            <v>1.2.3.1</v>
          </cell>
          <cell r="B69" t="str">
            <v>АИИСКУЭ ОРЭ для ОАО "Чеченэнерго" (погашение КЗ)</v>
          </cell>
          <cell r="C69" t="str">
            <v>F_prj_109108_48000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</row>
        <row r="70">
          <cell r="A70" t="str">
            <v>1.2.3.2</v>
          </cell>
          <cell r="B70" t="str">
            <v>«Установка приборов учета, класс напряжения 6 (10) кВ, всего, в том числе:»</v>
          </cell>
          <cell r="C70" t="str">
            <v>Г</v>
          </cell>
        </row>
        <row r="71">
          <cell r="A71" t="str">
            <v>1.2.3.3</v>
          </cell>
          <cell r="B71" t="str">
            <v>«Установка приборов учета, класс напряжения 35 кВ, всего, в том числе:»</v>
          </cell>
          <cell r="C71" t="str">
            <v>Г</v>
          </cell>
        </row>
        <row r="72">
          <cell r="A72" t="str">
            <v>1.2.3.4</v>
          </cell>
          <cell r="B72" t="str">
            <v>«Установка приборов учета, класс напряжения 110 кВ и выше, всего, в том числе:»</v>
          </cell>
          <cell r="C72" t="str">
            <v>Г</v>
          </cell>
        </row>
        <row r="73">
          <cell r="A73" t="str">
            <v>1.2.3.5</v>
          </cell>
          <cell r="B73" t="str">
            <v>«Включение приборов учета в систему сбора и передачи данных, класс напряжения 0,22 (0,4) кВ, всего, в том числе:»</v>
          </cell>
          <cell r="C73" t="str">
            <v>Г</v>
          </cell>
        </row>
        <row r="74">
          <cell r="A74" t="str">
            <v>1.2.3.6</v>
          </cell>
          <cell r="B74" t="str">
            <v>«Включение приборов учета в систему сбора и передачи данных, класс напряжения 6 (10) кВ, всего, в том числе:»</v>
          </cell>
          <cell r="C74" t="str">
            <v>Г</v>
          </cell>
        </row>
        <row r="75">
          <cell r="A75" t="str">
            <v>1.2.3.7</v>
          </cell>
          <cell r="B75" t="str">
            <v>«Включение приборов учета в систему сбора и передачи данных, класс напряжения 35 кВ, всего, в том числе:»</v>
          </cell>
          <cell r="C75" t="str">
            <v>Г</v>
          </cell>
        </row>
        <row r="76">
          <cell r="A76" t="str">
            <v>1.2.3.8</v>
          </cell>
          <cell r="B76" t="str">
            <v>«Включение приборов учета в систему сбора и передачи данных, класс напряжения 110 кВ и выше, всего, в том числе:»</v>
          </cell>
          <cell r="C76" t="str">
            <v>Г</v>
          </cell>
        </row>
        <row r="77">
          <cell r="A77" t="str">
            <v>1.2.4</v>
          </cell>
          <cell r="B77" t="str">
            <v>Реконструкция, модернизация, техническое перевооружение прочих объектов основных средств, всего, в том числе:</v>
          </cell>
          <cell r="C77" t="str">
            <v>Г</v>
          </cell>
        </row>
        <row r="78">
          <cell r="A78" t="str">
            <v>1.2.4.1</v>
          </cell>
          <cell r="B78" t="str">
            <v>Реконструкция прочих объектов основных средств, всего, в том числе:</v>
          </cell>
          <cell r="C78" t="str">
            <v>Г</v>
          </cell>
        </row>
        <row r="79">
          <cell r="A79" t="str">
            <v>1.2.4.2</v>
          </cell>
          <cell r="B79" t="str">
            <v>Модернизация, техническое перевооружение прочих объектов основных средств, всего, в том числе:</v>
          </cell>
          <cell r="C79" t="str">
            <v>Г</v>
          </cell>
        </row>
        <row r="80">
          <cell r="A80" t="str">
            <v>1.2.4.2</v>
          </cell>
          <cell r="B80" t="str">
            <v>Модернизация системы сбора и передачи информации 1-ая очередь АО "Чеченэнерго" на  ПС "Восточная"</v>
          </cell>
          <cell r="C80" t="str">
            <v>F_prj_109108_49013</v>
          </cell>
          <cell r="D80">
            <v>0</v>
          </cell>
          <cell r="E80">
            <v>10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</v>
          </cell>
          <cell r="AM80">
            <v>0</v>
          </cell>
          <cell r="AN80">
            <v>12.27946657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1</v>
          </cell>
          <cell r="BZ80" t="str">
            <v>Для реализации основного канала связи ВОЛС, согласно замечаниям РДУ, было принято решение выполнить объем работы в рамках ПС.</v>
          </cell>
        </row>
        <row r="81">
          <cell r="A81" t="str">
            <v>1.2.4.2</v>
          </cell>
          <cell r="B81" t="str">
            <v>Модернизация системы сбора и передачи информации 1-ая очередь АО "Чеченэнерго" на  ПС 110 кВ Гудермес-Тяговая</v>
          </cell>
          <cell r="C81" t="str">
            <v>G_Che4</v>
          </cell>
          <cell r="D81">
            <v>0</v>
          </cell>
          <cell r="E81">
            <v>17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  <cell r="AM81">
            <v>0</v>
          </cell>
          <cell r="AN81">
            <v>15.264845430000001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1</v>
          </cell>
          <cell r="BZ81" t="str">
            <v>Для реализации основного канала связи ВОЛС, согласно замечаниям РДУ, было принято решение выполнить объем работы в рамках ПС.</v>
          </cell>
        </row>
        <row r="82">
          <cell r="A82" t="str">
            <v>1.2.4.2</v>
          </cell>
          <cell r="B82" t="str">
            <v>Модернизация системы сбора и передачи информации 1-ая очередь АО "Чеченэнерго" на ПС 110 кВ Ойсунгур</v>
          </cell>
          <cell r="C82" t="str">
            <v>G_Che5</v>
          </cell>
          <cell r="D82">
            <v>0</v>
          </cell>
          <cell r="E82">
            <v>10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1</v>
          </cell>
          <cell r="AM82">
            <v>0</v>
          </cell>
          <cell r="AN82">
            <v>9.0186305999999998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1</v>
          </cell>
          <cell r="BZ82" t="str">
            <v>Для реализации основного канала связи ВОЛС, согласно замечаниям РДУ, было принято решение выполнить объем работы в рамках ПС.</v>
          </cell>
        </row>
        <row r="83">
          <cell r="A83" t="str">
            <v>1.3</v>
          </cell>
          <cell r="B8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3" t="str">
            <v>Г</v>
          </cell>
        </row>
        <row r="84">
          <cell r="A84" t="str">
            <v>1.3.1</v>
          </cell>
          <cell r="B8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4" t="str">
            <v>Г</v>
          </cell>
        </row>
        <row r="85">
          <cell r="A85" t="str">
            <v>1.3.2</v>
          </cell>
          <cell r="B8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5" t="str">
            <v>Г</v>
          </cell>
        </row>
        <row r="86">
          <cell r="A86" t="str">
            <v>1.3.2</v>
          </cell>
          <cell r="B86" t="str">
            <v xml:space="preserve">Строительство ПС 110/35/10 кВ "Курчалой 110 с заходами ВЛ 110 кВ </v>
          </cell>
          <cell r="C86" t="str">
            <v>G_Che2</v>
          </cell>
          <cell r="D86">
            <v>0</v>
          </cell>
          <cell r="E86">
            <v>1019.486356008474</v>
          </cell>
          <cell r="F86">
            <v>50</v>
          </cell>
          <cell r="G86">
            <v>0</v>
          </cell>
          <cell r="H86">
            <v>96.210999999999999</v>
          </cell>
          <cell r="I86">
            <v>0</v>
          </cell>
          <cell r="J86">
            <v>0</v>
          </cell>
          <cell r="AM86">
            <v>0</v>
          </cell>
          <cell r="AN86">
            <v>1011.36745244</v>
          </cell>
          <cell r="AO86">
            <v>50</v>
          </cell>
          <cell r="AP86">
            <v>0</v>
          </cell>
          <cell r="AQ86">
            <v>95.46</v>
          </cell>
          <cell r="AR86">
            <v>0</v>
          </cell>
          <cell r="AS86">
            <v>0</v>
          </cell>
          <cell r="BZ86" t="str">
            <v>Экономия по объекту произошла в результате проведения торгов прт тендорном снижении по всем договорам подряда</v>
          </cell>
        </row>
        <row r="87">
          <cell r="A87" t="str">
            <v>1.4</v>
          </cell>
          <cell r="B87" t="str">
            <v>Прочее новое строительство объектов электросетевого хозяйства, всего, в том числе:</v>
          </cell>
          <cell r="C87" t="str">
            <v>Г</v>
          </cell>
        </row>
        <row r="88">
          <cell r="A88" t="str">
            <v>1.4</v>
          </cell>
          <cell r="B88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88" t="str">
            <v>F_prj_109108_5385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</row>
        <row r="89">
          <cell r="A89" t="str">
            <v>1.5</v>
          </cell>
          <cell r="B89" t="str">
            <v>Покупка земельных участков для целей реализации инвестиционных проектов, всего, в том числе:</v>
          </cell>
          <cell r="C89" t="str">
            <v>Г</v>
          </cell>
        </row>
        <row r="90">
          <cell r="A90" t="str">
            <v>1.6</v>
          </cell>
          <cell r="B90" t="str">
            <v>Прочие инвестиционные проекты,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Приобретение Автогидроподъемника АГП-20Т на базе ГАЗ-3309-2 ед</v>
          </cell>
          <cell r="C91" t="str">
            <v>G_Che8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</row>
        <row r="92">
          <cell r="A92" t="str">
            <v>1.6</v>
          </cell>
          <cell r="B92" t="str">
            <v>Приобретение "Маршрутизатор Сisco 2911 3port-10/100/1000 Mb-Flash 512 Md-DRAM Склад №4"</v>
          </cell>
          <cell r="C92" t="str">
            <v>H_Che123_17</v>
          </cell>
          <cell r="D92">
            <v>0</v>
          </cell>
          <cell r="E92" t="str">
            <v>нд</v>
          </cell>
          <cell r="F92" t="str">
            <v>нд</v>
          </cell>
          <cell r="G92" t="str">
            <v>нд</v>
          </cell>
          <cell r="H92" t="str">
            <v>нд</v>
          </cell>
          <cell r="I92" t="str">
            <v>нд</v>
          </cell>
          <cell r="J92" t="str">
            <v>нд</v>
          </cell>
          <cell r="AM92">
            <v>0</v>
          </cell>
          <cell r="AN92">
            <v>8.4118644067796622E-2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2</v>
          </cell>
        </row>
        <row r="93">
          <cell r="A93" t="str">
            <v>1.6</v>
          </cell>
          <cell r="B93" t="str">
            <v>Приобретение"Комплект тепловизора TESTO 885-2 с телеобъективом( /I1(измерение темпиратуры до 1200 С)) Склад №4"</v>
          </cell>
          <cell r="C93" t="str">
            <v>H_Che124_17</v>
          </cell>
          <cell r="D93">
            <v>0</v>
          </cell>
          <cell r="E93" t="str">
            <v>нд</v>
          </cell>
          <cell r="F93" t="str">
            <v>нд</v>
          </cell>
          <cell r="G93" t="str">
            <v>нд</v>
          </cell>
          <cell r="H93" t="str">
            <v>нд</v>
          </cell>
          <cell r="I93" t="str">
            <v>нд</v>
          </cell>
          <cell r="J93" t="str">
            <v>нд</v>
          </cell>
          <cell r="AM93">
            <v>0</v>
          </cell>
          <cell r="AN93">
            <v>1.2524322033898307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1</v>
          </cell>
          <cell r="BZ93" t="str">
            <v>Производственная необходимость</v>
          </cell>
        </row>
        <row r="94">
          <cell r="A94" t="str">
            <v>1.6</v>
          </cell>
          <cell r="B94" t="str">
            <v>Приобретение оборудования, требующего монтажа для обслуживания сетей, прочее оборудование</v>
          </cell>
          <cell r="C94" t="str">
            <v>G_Che2_16</v>
          </cell>
          <cell r="D94">
            <v>0</v>
          </cell>
          <cell r="E94" t="str">
            <v>нд</v>
          </cell>
          <cell r="F94" t="str">
            <v>нд</v>
          </cell>
          <cell r="G94" t="str">
            <v>нд</v>
          </cell>
          <cell r="H94" t="str">
            <v>нд</v>
          </cell>
          <cell r="I94" t="str">
            <v>нд</v>
          </cell>
          <cell r="J94" t="str">
            <v>нд</v>
          </cell>
          <cell r="AM94">
            <v>0</v>
          </cell>
          <cell r="AN94">
            <v>25.818002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21</v>
          </cell>
          <cell r="BZ94" t="str">
            <v>ремонтная программа</v>
          </cell>
        </row>
        <row r="95">
          <cell r="A95" t="str">
            <v>1.6</v>
          </cell>
          <cell r="B95" t="str">
    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    </cell>
          <cell r="C95" t="str">
            <v>G_Che19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</row>
        <row r="96">
          <cell r="A96" t="str">
            <v>1.6</v>
          </cell>
          <cell r="B96" t="str">
            <v>Приобретение полноприводного автомобиля с двухрядной кабиной и бортовым кузовом-20 ед.</v>
          </cell>
          <cell r="C96" t="str">
            <v>H_Che90</v>
          </cell>
          <cell r="D96">
            <v>0</v>
          </cell>
          <cell r="E96">
            <v>12.203389830508476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20</v>
          </cell>
          <cell r="AM96">
            <v>0</v>
          </cell>
          <cell r="AN96">
            <v>10.828220399999999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20</v>
          </cell>
          <cell r="BZ96" t="str">
            <v>Отклонение от плана произошло после проведения торгов</v>
          </cell>
        </row>
        <row r="97">
          <cell r="A97" t="str">
            <v>1.6</v>
          </cell>
          <cell r="B97" t="str">
            <v>Приобретение полноприводного фургона с двухрядной кабиной-20 ед.</v>
          </cell>
          <cell r="C97" t="str">
            <v>H_Che92</v>
          </cell>
          <cell r="D97">
            <v>0</v>
          </cell>
          <cell r="E97">
            <v>12.084745762711865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20</v>
          </cell>
          <cell r="AM97">
            <v>0</v>
          </cell>
          <cell r="AN97">
            <v>11.3112712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20</v>
          </cell>
        </row>
        <row r="98">
          <cell r="A98" t="str">
            <v>1.6</v>
          </cell>
          <cell r="B98" t="str">
            <v>Приобретение фургона с двухрядной кабиной-3 ед.</v>
          </cell>
          <cell r="C98" t="str">
            <v>H_Che93</v>
          </cell>
          <cell r="D98">
            <v>0</v>
          </cell>
          <cell r="E98">
            <v>3.2118644067796613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3</v>
          </cell>
          <cell r="AM98">
            <v>0</v>
          </cell>
          <cell r="AN98">
            <v>3.0780508499999999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3</v>
          </cell>
        </row>
        <row r="99">
          <cell r="A99" t="str">
            <v>1.6</v>
          </cell>
          <cell r="B99" t="str">
            <v>Приобретение микроавтобуса пассажирского-5 ед.</v>
          </cell>
          <cell r="C99" t="str">
            <v>H_Che94</v>
          </cell>
          <cell r="D99">
            <v>0</v>
          </cell>
          <cell r="E99">
            <v>6.2711864406779672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5</v>
          </cell>
          <cell r="AM99">
            <v>0</v>
          </cell>
          <cell r="AN99">
            <v>6.1168643999999999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5</v>
          </cell>
        </row>
        <row r="100">
          <cell r="A100" t="str">
            <v>1.6</v>
          </cell>
          <cell r="B100" t="str">
            <v>Приобретение крана стрелового автомобильного 50т-1 ед.</v>
          </cell>
          <cell r="C100" t="str">
            <v>H_Che95</v>
          </cell>
          <cell r="D100">
            <v>0</v>
          </cell>
          <cell r="E100">
            <v>20.488516949152544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BZ100" t="str">
            <v>Позднее проведение торгово-закупочных мероприятий и заключения договоров поставки</v>
          </cell>
        </row>
        <row r="101">
          <cell r="A101" t="str">
            <v>1.6</v>
          </cell>
          <cell r="B101" t="str">
            <v>Приобретение крана стрелового автомобильного 25т-2 ед.</v>
          </cell>
          <cell r="C101" t="str">
            <v>H_Che96</v>
          </cell>
          <cell r="D101">
            <v>0</v>
          </cell>
          <cell r="E101">
            <v>15.806214689265538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2</v>
          </cell>
          <cell r="AM101">
            <v>0</v>
          </cell>
          <cell r="AN101">
            <v>14.829423729999998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2</v>
          </cell>
        </row>
        <row r="102">
          <cell r="A102" t="str">
            <v>1.6</v>
          </cell>
          <cell r="B102" t="str">
            <v>Приобретение автомобиля с буро-крановой установки-4 ед.</v>
          </cell>
          <cell r="C102" t="str">
            <v>H_Che97</v>
          </cell>
          <cell r="D102">
            <v>0</v>
          </cell>
          <cell r="E102">
            <v>16.926553672316384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4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BZ102" t="str">
            <v>Позднее проведение торгово-закупочных мероприятий и заключения договоров поставки</v>
          </cell>
        </row>
        <row r="103">
          <cell r="A103" t="str">
            <v>1.6</v>
          </cell>
          <cell r="B103" t="str">
            <v>Приобретение цепного траншейного экскаватора-2 ед.</v>
          </cell>
          <cell r="C103" t="str">
            <v>H_Che98</v>
          </cell>
          <cell r="D103">
            <v>0</v>
          </cell>
          <cell r="E103">
            <v>7.8870056497175147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2</v>
          </cell>
          <cell r="AM103">
            <v>0</v>
          </cell>
          <cell r="AN103">
            <v>7.9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2</v>
          </cell>
        </row>
        <row r="104">
          <cell r="A104" t="str">
            <v>1.6</v>
          </cell>
          <cell r="B104" t="str">
            <v>Приобретение бурильной машины-4 ед.</v>
          </cell>
          <cell r="C104" t="str">
            <v>H_Che99</v>
          </cell>
          <cell r="D104">
            <v>0</v>
          </cell>
          <cell r="E104">
            <v>16.790960451977401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4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BZ104" t="str">
            <v>Позднее проведение торгово-закупочных мероприятий и заключения договоров поставки</v>
          </cell>
        </row>
        <row r="105">
          <cell r="A105" t="str">
            <v>1.6</v>
          </cell>
          <cell r="B105" t="str">
            <v>Приобретение гусеничной бурильно-крановой машины-1 ед.</v>
          </cell>
          <cell r="C105" t="str">
            <v>H_Che100</v>
          </cell>
          <cell r="D105">
            <v>0</v>
          </cell>
          <cell r="E105">
            <v>7.231638418079096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BZ105" t="str">
            <v>Позднее проведение торгово-закупочных мероприятий и заключения договоров поставки</v>
          </cell>
        </row>
        <row r="106">
          <cell r="A106" t="str">
            <v>1.6</v>
          </cell>
          <cell r="B106" t="str">
            <v>Приобретение автогидроподъемника 14 м-2 ед.</v>
          </cell>
          <cell r="C106" t="str">
            <v>H_Che101</v>
          </cell>
          <cell r="D106">
            <v>0</v>
          </cell>
          <cell r="E106">
            <v>8.7909604519774014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2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BZ106" t="str">
            <v>Позднее проведение торгово-закупочных мероприятий и заключения договоров поставки</v>
          </cell>
        </row>
        <row r="107">
          <cell r="A107" t="str">
            <v>1.6</v>
          </cell>
          <cell r="B107" t="str">
            <v>Приобретение автогидроподъемника 20 м с 2-х рядной кабиной-3 ед.</v>
          </cell>
          <cell r="C107" t="str">
            <v>H_Che102</v>
          </cell>
          <cell r="D107">
            <v>0</v>
          </cell>
          <cell r="E107">
            <v>15.237288135593221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3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BZ107" t="str">
            <v>Позднее проведение торгово-закупочных мероприятий и заключения договоров поставки</v>
          </cell>
        </row>
        <row r="108">
          <cell r="A108" t="str">
            <v>1.6</v>
          </cell>
          <cell r="B108" t="str">
            <v>Приобретение автогидроподъемника 20 м-2 ед.</v>
          </cell>
          <cell r="C108" t="str">
            <v>H_Che103</v>
          </cell>
          <cell r="D108">
            <v>0</v>
          </cell>
          <cell r="E108">
            <v>11.815819209039548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2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BZ108" t="str">
            <v>Позднее проведение торгово-закупочных мероприятий и заключения договоров поставки</v>
          </cell>
        </row>
        <row r="109">
          <cell r="A109" t="str">
            <v>1.6</v>
          </cell>
          <cell r="B109" t="str">
            <v>Приобретение электротехнической лаборатории 10 кВ на базе ГАЗ-3309-1 ед.</v>
          </cell>
          <cell r="C109" t="str">
            <v>H_Che104</v>
          </cell>
          <cell r="D109">
            <v>0</v>
          </cell>
          <cell r="E109">
            <v>3.9632768361581925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1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BZ109" t="str">
            <v>Позднее проведение торгово-закупочных мероприятий и заключения договоров поставки</v>
          </cell>
        </row>
        <row r="110">
          <cell r="A110" t="str">
            <v>1.6</v>
          </cell>
          <cell r="B110" t="str">
            <v>Приобретение электротехнической лаборатории 10 кВ на базе ГАЗ-33023-1 ед.</v>
          </cell>
          <cell r="C110" t="str">
            <v>H_Che105</v>
          </cell>
          <cell r="D110">
            <v>0</v>
          </cell>
          <cell r="E110">
            <v>3.9745762711864412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1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BZ110" t="str">
            <v>Позднее проведение торгово-закупочных мероприятий и заключения договоров поставки</v>
          </cell>
        </row>
        <row r="111">
          <cell r="A111" t="str">
            <v>1.6</v>
          </cell>
          <cell r="B111" t="str">
            <v>Приобретение электротехнической лаборатории 35 кВ на базе ГАЗ-3309-1 ед.</v>
          </cell>
          <cell r="C111" t="str">
            <v>H_Che106</v>
          </cell>
          <cell r="D111">
            <v>0</v>
          </cell>
          <cell r="E111">
            <v>3.977401129943503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1</v>
          </cell>
          <cell r="AM111">
            <v>0</v>
          </cell>
          <cell r="AN111">
            <v>3.94394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1</v>
          </cell>
          <cell r="BZ111" t="str">
            <v>Позднее проведение торгово-закупочных мероприятий и заключения договоров поставки</v>
          </cell>
        </row>
        <row r="112">
          <cell r="A112" t="str">
            <v>1.6</v>
          </cell>
          <cell r="B112" t="str">
            <v>Приобретение электротехнической лаборатории 35 кВ на базе ГАЗ-33088-1 ед.</v>
          </cell>
          <cell r="C112" t="str">
            <v>H_Che107</v>
          </cell>
          <cell r="D112">
            <v>0</v>
          </cell>
          <cell r="E112">
            <v>3.8918079096045202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1</v>
          </cell>
          <cell r="AM112">
            <v>0</v>
          </cell>
          <cell r="AN112">
            <v>3.859067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1</v>
          </cell>
          <cell r="BZ112" t="str">
            <v>Позднее проведение торгово-закупочных мероприятий и заключения договоров поставки</v>
          </cell>
        </row>
        <row r="113">
          <cell r="A113" t="str">
            <v>1.6</v>
          </cell>
          <cell r="B113" t="str">
            <v>Приобретение электротехнической лаборатории ЛВИ на базе ГАЗ-2705-1 ед.</v>
          </cell>
          <cell r="C113" t="str">
            <v>H_Che108</v>
          </cell>
          <cell r="D113">
            <v>0</v>
          </cell>
          <cell r="E113">
            <v>4.1779661016949152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1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BZ113" t="str">
            <v>Отклонение от плана произошло после проведения торгов</v>
          </cell>
        </row>
        <row r="114">
          <cell r="A114" t="str">
            <v>1.6</v>
          </cell>
          <cell r="B114" t="str">
            <v>Приобретение автомастерской-4 ед.</v>
          </cell>
          <cell r="C114" t="str">
            <v>H_Che109</v>
          </cell>
          <cell r="D114">
            <v>0</v>
          </cell>
          <cell r="E114">
            <v>16.870056497175142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4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BZ114" t="str">
            <v>Позднее проведение торгово-закупочных мероприятий и заключения договоров поставки</v>
          </cell>
        </row>
        <row r="115">
          <cell r="A115" t="str">
            <v>1.6</v>
          </cell>
          <cell r="B115" t="str">
            <v>Приобретение траншейного экскаватора-погрузчика-2 ед.</v>
          </cell>
          <cell r="C115" t="str">
            <v>H_Che110</v>
          </cell>
          <cell r="D115">
            <v>0</v>
          </cell>
          <cell r="E115">
            <v>7.0847457627118642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2</v>
          </cell>
          <cell r="AM115">
            <v>0</v>
          </cell>
          <cell r="AN115">
            <v>7.0839999999999996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2</v>
          </cell>
        </row>
        <row r="116">
          <cell r="A116" t="str">
            <v>1.6</v>
          </cell>
          <cell r="B116" t="str">
            <v>Приобретение универсального экскаватора-бульдозера-2 ед.</v>
          </cell>
          <cell r="C116" t="str">
            <v>H_Che111</v>
          </cell>
          <cell r="D116">
            <v>0</v>
          </cell>
          <cell r="E116">
            <v>5.0282485875706211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2</v>
          </cell>
          <cell r="AM116">
            <v>0</v>
          </cell>
          <cell r="AN116">
            <v>5.05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2</v>
          </cell>
        </row>
        <row r="117">
          <cell r="A117" t="str">
            <v>1.6</v>
          </cell>
          <cell r="B117" t="str">
            <v>Приобретение бульдозера гусеничного-1 ед.</v>
          </cell>
          <cell r="C117" t="str">
            <v>H_Che112</v>
          </cell>
          <cell r="D117">
            <v>0</v>
          </cell>
          <cell r="E117">
            <v>7.5395480225988702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1</v>
          </cell>
          <cell r="AM117">
            <v>0</v>
          </cell>
          <cell r="AN117">
            <v>7.54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1</v>
          </cell>
        </row>
        <row r="118">
          <cell r="A118" t="str">
            <v>1.6</v>
          </cell>
          <cell r="B118" t="str">
            <v>Приобретение передвижного дизельного генератора N=50кВт-1 ед.</v>
          </cell>
          <cell r="C118" t="str">
            <v>H_Che113</v>
          </cell>
          <cell r="D118">
            <v>0</v>
          </cell>
          <cell r="E118">
            <v>0.82909604519774016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1</v>
          </cell>
          <cell r="AM118">
            <v>0</v>
          </cell>
          <cell r="AN118">
            <v>0.45458982999999997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1</v>
          </cell>
          <cell r="BZ118" t="str">
            <v>Отклонение от плана произошло после проведения торгов</v>
          </cell>
        </row>
        <row r="119">
          <cell r="A119" t="str">
            <v>1.6</v>
          </cell>
          <cell r="B119" t="str">
            <v>Приобретение передвижного дизельного компрессора-1 ед.</v>
          </cell>
          <cell r="C119" t="str">
            <v>H_Che114</v>
          </cell>
          <cell r="D119">
            <v>0</v>
          </cell>
          <cell r="E119">
            <v>0.82259887005649723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</v>
          </cell>
          <cell r="AM119">
            <v>0</v>
          </cell>
          <cell r="AN119">
            <v>0.73855932000000002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1</v>
          </cell>
          <cell r="BZ119" t="str">
            <v>Отклонение от плана произошло после проведения торгов</v>
          </cell>
        </row>
        <row r="120">
          <cell r="A120" t="str">
            <v>1.6</v>
          </cell>
          <cell r="B120" t="str">
            <v>Приобретение автоцистерны 10м3-1 ед.</v>
          </cell>
          <cell r="C120" t="str">
            <v>H_Che115</v>
          </cell>
          <cell r="D120">
            <v>0</v>
          </cell>
          <cell r="E120">
            <v>4.602838983050848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BZ120" t="str">
            <v>Позднее проведение торгово-закупочных мероприятий и заключения договоров поставки</v>
          </cell>
        </row>
        <row r="121">
          <cell r="A121" t="str">
            <v>1.6</v>
          </cell>
          <cell r="B121" t="str">
            <v>Приобретение опоровоза на шасси КАМАЗ-65224-3971-43-1ед.</v>
          </cell>
          <cell r="C121" t="str">
            <v>H_Che116</v>
          </cell>
          <cell r="D121">
            <v>0</v>
          </cell>
          <cell r="E121">
            <v>8.3192090395480225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BZ121" t="str">
            <v>Позднее проведение торгово-закупочных мероприятий и заключения договоров поставки</v>
          </cell>
        </row>
        <row r="122">
          <cell r="A122" t="str">
            <v>1.6</v>
          </cell>
          <cell r="B122" t="str">
            <v>Приобретение тягача с краново-манипуляторной установкой-1 ед.</v>
          </cell>
          <cell r="C122" t="str">
            <v>H_Che117</v>
          </cell>
          <cell r="D122">
            <v>0</v>
          </cell>
          <cell r="E122">
            <v>7.6045197740113011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1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BZ122" t="str">
            <v>Позднее проведение торгово-закупочных мероприятий и заключения договоров поставки</v>
          </cell>
        </row>
        <row r="123">
          <cell r="A123" t="str">
            <v>1.6</v>
          </cell>
          <cell r="B123" t="str">
            <v>Приобретение полноприводного бортового автомобиля с краново-манипуляторной установкой-1 ед.</v>
          </cell>
          <cell r="C123" t="str">
            <v>H_Che118</v>
          </cell>
          <cell r="D123">
            <v>0</v>
          </cell>
          <cell r="E123">
            <v>6.2259887005649723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1</v>
          </cell>
          <cell r="AM123">
            <v>0</v>
          </cell>
          <cell r="AN123">
            <v>6.23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1</v>
          </cell>
        </row>
        <row r="124">
          <cell r="A124" t="str">
            <v>1.6</v>
          </cell>
          <cell r="B124" t="str">
            <v>Приобретение бортового автомобиля с краново-манипуляторной установкой-1 ед.</v>
          </cell>
          <cell r="C124" t="str">
            <v>H_Che119</v>
          </cell>
          <cell r="D124">
            <v>0</v>
          </cell>
          <cell r="E124">
            <v>6.2259887005649723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1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BZ124" t="str">
            <v>Позднее проведение торгово-закупочных мероприятий и заключения договоров поставки</v>
          </cell>
        </row>
        <row r="125">
          <cell r="A125" t="str">
            <v>1.6</v>
          </cell>
          <cell r="B125" t="str">
            <v>Приобретение измельчителя-2 ед.</v>
          </cell>
          <cell r="C125" t="str">
            <v>H_Che120</v>
          </cell>
          <cell r="D125">
            <v>0</v>
          </cell>
          <cell r="E125">
            <v>1.4915254237288136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2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BZ125" t="str">
            <v>Позднее проведение торгово-закупочных мероприятий и заключения договоров поставки</v>
          </cell>
        </row>
        <row r="126">
          <cell r="A126" t="str">
            <v>1.6</v>
          </cell>
          <cell r="B126" t="str">
            <v>Приобретение установки цеолитовой-маслонагревателя-3 ед.</v>
          </cell>
          <cell r="C126" t="str">
            <v>H_Che121</v>
          </cell>
          <cell r="D126">
            <v>0</v>
          </cell>
          <cell r="E126">
            <v>1.2711864406779663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3</v>
          </cell>
          <cell r="AM126">
            <v>0</v>
          </cell>
          <cell r="AN126">
            <v>1.2629999999999999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3</v>
          </cell>
        </row>
        <row r="127">
          <cell r="A127" t="str">
            <v>1.6</v>
          </cell>
          <cell r="B127" t="str">
            <v>Приобретение мобильной установки для регенерации отработанного трансформаторного масла-1 ед.</v>
          </cell>
          <cell r="C127" t="str">
            <v>H_Che122</v>
          </cell>
          <cell r="D127">
            <v>0</v>
          </cell>
          <cell r="E127">
            <v>1.3532768361581922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1</v>
          </cell>
          <cell r="AM127">
            <v>0</v>
          </cell>
          <cell r="AN127">
            <v>1.35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1</v>
          </cell>
        </row>
        <row r="128">
          <cell r="A128" t="str">
            <v>1.6</v>
          </cell>
          <cell r="B128" t="str">
            <v>База Наурских РЭС</v>
          </cell>
          <cell r="C128" t="str">
            <v>D_Che91_17</v>
          </cell>
          <cell r="D128">
            <v>0</v>
          </cell>
          <cell r="E128" t="str">
            <v>нд</v>
          </cell>
          <cell r="F128" t="str">
            <v>нд</v>
          </cell>
          <cell r="G128" t="str">
            <v>нд</v>
          </cell>
          <cell r="H128" t="str">
            <v>нд</v>
          </cell>
          <cell r="I128" t="str">
            <v>нд</v>
          </cell>
          <cell r="J128" t="str">
            <v>нд</v>
          </cell>
          <cell r="AM128">
            <v>0</v>
          </cell>
          <cell r="AN128">
            <v>3.8957799999999998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BZ128" t="str">
            <v>Ввод объекта незавершенного строительства прошлых лет</v>
          </cell>
        </row>
      </sheetData>
      <sheetData sheetId="7">
        <row r="25">
          <cell r="A25" t="str">
            <v>1</v>
          </cell>
          <cell r="B25" t="str">
            <v>Чеченская Республика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D28">
            <v>0</v>
          </cell>
          <cell r="E28">
            <v>0</v>
          </cell>
          <cell r="F28">
            <v>8.6300000000000008</v>
          </cell>
          <cell r="G28">
            <v>0</v>
          </cell>
          <cell r="H28">
            <v>0</v>
          </cell>
          <cell r="AC28">
            <v>0</v>
          </cell>
          <cell r="AD28">
            <v>0</v>
          </cell>
          <cell r="AE28">
            <v>8.7000000000000011</v>
          </cell>
          <cell r="AF28">
            <v>0</v>
          </cell>
          <cell r="AG28">
            <v>0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D29">
            <v>0</v>
          </cell>
          <cell r="E29">
            <v>0</v>
          </cell>
          <cell r="F29">
            <v>0.12000000000000001</v>
          </cell>
          <cell r="G29">
            <v>0</v>
          </cell>
          <cell r="H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1.1.1.3</v>
          </cell>
          <cell r="B31" t="str">
    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    </cell>
          <cell r="C31" t="str">
            <v>G_prj_109108_50015</v>
          </cell>
          <cell r="D31">
            <v>0</v>
          </cell>
          <cell r="E31">
            <v>0</v>
          </cell>
          <cell r="F31">
            <v>0.113</v>
          </cell>
          <cell r="G31">
            <v>0</v>
          </cell>
          <cell r="H31">
            <v>0</v>
          </cell>
          <cell r="AC31">
            <v>0</v>
          </cell>
          <cell r="AD31">
            <v>0</v>
          </cell>
          <cell r="AE31">
            <v>0.113</v>
          </cell>
          <cell r="AF31">
            <v>0</v>
          </cell>
          <cell r="AG31">
            <v>0</v>
          </cell>
        </row>
        <row r="32">
          <cell r="A32" t="str">
            <v>1.1.1.3</v>
          </cell>
          <cell r="B32" t="str">
    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    </cell>
          <cell r="C32" t="str">
            <v>G_Che21</v>
          </cell>
          <cell r="D32">
            <v>50</v>
          </cell>
          <cell r="E32">
            <v>0</v>
          </cell>
          <cell r="F32">
            <v>0.3</v>
          </cell>
          <cell r="G32">
            <v>0</v>
          </cell>
          <cell r="H32">
            <v>0</v>
          </cell>
          <cell r="AC32">
            <v>50</v>
          </cell>
          <cell r="AD32">
            <v>0</v>
          </cell>
          <cell r="AE32">
            <v>6.48</v>
          </cell>
          <cell r="AF32">
            <v>0</v>
          </cell>
          <cell r="AG32">
            <v>0</v>
          </cell>
        </row>
        <row r="33">
          <cell r="A33" t="str">
            <v>1.1.1.3</v>
          </cell>
          <cell r="B33" t="str">
    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    </cell>
          <cell r="C33" t="str">
            <v>G_Che22</v>
          </cell>
          <cell r="D33">
            <v>32</v>
          </cell>
          <cell r="E33">
            <v>0</v>
          </cell>
          <cell r="F33">
            <v>3.1920000000000002</v>
          </cell>
          <cell r="G33">
            <v>0</v>
          </cell>
          <cell r="H33">
            <v>0</v>
          </cell>
          <cell r="AC33">
            <v>32</v>
          </cell>
          <cell r="AD33">
            <v>0</v>
          </cell>
          <cell r="AE33">
            <v>3.1920000000000002</v>
          </cell>
          <cell r="AF33">
            <v>0</v>
          </cell>
          <cell r="AG33">
            <v>0</v>
          </cell>
        </row>
        <row r="34">
          <cell r="A34" t="str">
            <v>1.1.1.3</v>
          </cell>
          <cell r="B34" t="str">
    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    </cell>
          <cell r="C34" t="str">
            <v>G_Che81</v>
          </cell>
          <cell r="D34" t="str">
            <v>нд</v>
          </cell>
          <cell r="E34" t="str">
            <v>нд</v>
          </cell>
          <cell r="F34" t="str">
            <v>нд</v>
          </cell>
          <cell r="G34" t="str">
            <v>нд</v>
          </cell>
          <cell r="H34" t="str">
            <v>нд</v>
          </cell>
          <cell r="AC34">
            <v>0</v>
          </cell>
          <cell r="AD34">
            <v>0</v>
          </cell>
          <cell r="AE34">
            <v>4.51</v>
          </cell>
          <cell r="AF34">
            <v>0</v>
          </cell>
          <cell r="AG34">
            <v>0</v>
          </cell>
        </row>
        <row r="35">
          <cell r="A35" t="str">
            <v>1.1.1.3</v>
          </cell>
          <cell r="B35" t="str">
    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    </cell>
          <cell r="C35" t="str">
            <v>F_prj_109108_47931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AC35">
            <v>0</v>
          </cell>
          <cell r="AD35">
            <v>0</v>
          </cell>
          <cell r="AE35">
            <v>0.52300000000000002</v>
          </cell>
          <cell r="AF35">
            <v>0</v>
          </cell>
          <cell r="AG35">
            <v>0</v>
          </cell>
        </row>
        <row r="36">
          <cell r="A36" t="str">
            <v>1.1.1.3</v>
          </cell>
          <cell r="B36" t="str">
    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    </cell>
          <cell r="C36" t="str">
            <v>F_prj_109108_47932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AC36">
            <v>0</v>
          </cell>
          <cell r="AD36">
            <v>0</v>
          </cell>
          <cell r="AE36">
            <v>0.53</v>
          </cell>
          <cell r="AF36">
            <v>0</v>
          </cell>
          <cell r="AG36">
            <v>0</v>
          </cell>
        </row>
        <row r="37">
          <cell r="A37" t="str">
            <v>1.1.2</v>
          </cell>
          <cell r="B37" t="str">
            <v>Технологическое присоединение объектов электросетевого хозяйства, всего, в том числе:</v>
          </cell>
          <cell r="C37" t="str">
            <v>Г</v>
          </cell>
        </row>
        <row r="38">
          <cell r="A38" t="str">
            <v>1.1.2.1</v>
          </cell>
          <cell r="B3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8" t="str">
            <v>Г</v>
          </cell>
        </row>
        <row r="39">
          <cell r="A39" t="str">
            <v>1.1.2.2</v>
          </cell>
          <cell r="B39" t="str">
            <v>Технологическое присоединение к электрическим сетям иных сетевых организаций, всего, в том числе:</v>
          </cell>
          <cell r="C39" t="str">
            <v>Г</v>
          </cell>
        </row>
        <row r="40">
          <cell r="A40" t="str">
            <v>1.1.3</v>
          </cell>
          <cell r="B40" t="str">
            <v xml:space="preserve">Технологическое присоединение объектов по производству электрической энергии всего, в том числе: </v>
          </cell>
          <cell r="C40" t="str">
            <v>Г</v>
          </cell>
        </row>
        <row r="41">
          <cell r="A41" t="str">
            <v>1.1.3.1</v>
          </cell>
          <cell r="B41" t="str">
            <v>Наименование объекта по производству электрической энергии, всего, в том числе: Грозненская ТЭС</v>
          </cell>
          <cell r="C41" t="str">
            <v>Г</v>
          </cell>
        </row>
        <row r="42">
          <cell r="A42" t="str">
            <v>1.1.3.1</v>
          </cell>
          <cell r="B4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1.1.3.1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1.1.3.1</v>
          </cell>
          <cell r="B4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4" t="str">
            <v>Г</v>
          </cell>
        </row>
        <row r="45">
          <cell r="A45" t="str">
            <v>1.1.3.2</v>
          </cell>
          <cell r="B45" t="str">
            <v>Наименование объекта по производству электрической энергии, всего, в том числе:</v>
          </cell>
          <cell r="C45" t="str">
            <v>Г</v>
          </cell>
        </row>
        <row r="46">
          <cell r="A46" t="str">
            <v>1.1.3.2</v>
          </cell>
          <cell r="B4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6" t="str">
            <v>Г</v>
          </cell>
        </row>
        <row r="47">
          <cell r="A47" t="str">
            <v>1.1.3.2</v>
          </cell>
          <cell r="B4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7" t="str">
            <v>Г</v>
          </cell>
        </row>
        <row r="48">
          <cell r="A48" t="str">
            <v>1.1.3.2</v>
          </cell>
          <cell r="B4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8" t="str">
            <v>Г</v>
          </cell>
        </row>
        <row r="49">
          <cell r="A49" t="str">
            <v>1.1.4</v>
          </cell>
          <cell r="B4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9" t="str">
            <v>Г</v>
          </cell>
        </row>
        <row r="50">
          <cell r="A50" t="str">
            <v>1.1.4.1</v>
          </cell>
          <cell r="B5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0" t="str">
            <v>Г</v>
          </cell>
        </row>
        <row r="51">
          <cell r="A51" t="str">
            <v>1.1.4.2</v>
          </cell>
          <cell r="B5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1" t="str">
            <v>Г</v>
          </cell>
        </row>
        <row r="52">
          <cell r="A52" t="str">
            <v>1.1.4.2</v>
          </cell>
          <cell r="B52" t="str">
    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    </cell>
          <cell r="C52" t="str">
            <v>F_prj_109108_47928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1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</row>
        <row r="53">
          <cell r="A53" t="str">
            <v>1.1.4.2</v>
          </cell>
          <cell r="B53" t="str">
    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    </cell>
          <cell r="C53" t="str">
            <v>F_prj_109108_47930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1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</row>
        <row r="54">
          <cell r="A54" t="str">
            <v>1.2</v>
          </cell>
          <cell r="B54" t="str">
            <v>Реконструкция, модернизация, техническое перевооружение всего, в том числе:</v>
          </cell>
          <cell r="C54" t="str">
            <v>Г</v>
          </cell>
        </row>
        <row r="55">
          <cell r="A55" t="str">
            <v>1.2.1</v>
          </cell>
          <cell r="B55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55" t="str">
            <v>Г</v>
          </cell>
        </row>
        <row r="56">
          <cell r="A56" t="str">
            <v>1.2.1.1</v>
          </cell>
          <cell r="B56" t="str">
            <v>Реконструкция трансформаторных и иных подстанций, всего, в том числе:</v>
          </cell>
          <cell r="C56" t="str">
            <v>Г</v>
          </cell>
        </row>
        <row r="57">
          <cell r="A57" t="str">
            <v>1.2.1.2</v>
          </cell>
          <cell r="B5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7" t="str">
            <v>Г</v>
          </cell>
        </row>
        <row r="58">
          <cell r="A58" t="str">
            <v>1.2.1.2</v>
          </cell>
          <cell r="B58" t="str">
            <v>Оснащение устройствами автоматической частотной разгрузки на ПС 110/35/10 кВ "Самашки"</v>
          </cell>
          <cell r="C58" t="str">
            <v>F_prj_109108_48226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1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1</v>
          </cell>
        </row>
        <row r="59">
          <cell r="A59" t="str">
            <v>1.2.1.2</v>
          </cell>
          <cell r="B59" t="str">
            <v>Оснащение устройствами автоматической частотной разгрузки на ПС 110/35/6 кВ "Гудермес"</v>
          </cell>
          <cell r="C59" t="str">
            <v>F_prj_109108_48227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1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1</v>
          </cell>
        </row>
        <row r="60">
          <cell r="A60" t="str">
            <v>1.2.2</v>
          </cell>
          <cell r="B60" t="str">
            <v>Реконструкция, модернизация, техническое перевооружение линий электропередачи, всего, в том числе:</v>
          </cell>
          <cell r="C60" t="str">
            <v>Г</v>
          </cell>
        </row>
        <row r="61">
          <cell r="A61" t="str">
            <v>1.2.2.1</v>
          </cell>
          <cell r="B61" t="str">
            <v>Реконструкция линий электропередачи, всего, в том числе:</v>
          </cell>
          <cell r="C61" t="str">
            <v>Г</v>
          </cell>
        </row>
        <row r="62">
          <cell r="A62" t="str">
            <v>1.2.2.2</v>
          </cell>
          <cell r="B62" t="str">
            <v>Модернизация, техническое перевооружение линий электропередачи, всего, в том числе:</v>
          </cell>
          <cell r="C62" t="str">
            <v>Г</v>
          </cell>
        </row>
        <row r="63">
          <cell r="A63" t="str">
            <v>1.2.2.2</v>
          </cell>
          <cell r="B63" t="str">
            <v>Техническое перевооружение ВЛ-0,4 кВ, Ф-3, ПС «№ 84» с монтажом опор и подвеской провода</v>
          </cell>
          <cell r="C63" t="str">
            <v>F_prj_109108_48373</v>
          </cell>
          <cell r="D63">
            <v>0</v>
          </cell>
          <cell r="E63">
            <v>0</v>
          </cell>
          <cell r="F63">
            <v>5.14</v>
          </cell>
          <cell r="G63">
            <v>0</v>
          </cell>
          <cell r="H63">
            <v>0</v>
          </cell>
          <cell r="AC63">
            <v>0</v>
          </cell>
          <cell r="AD63">
            <v>0</v>
          </cell>
          <cell r="AE63">
            <v>6.1630000000000003</v>
          </cell>
          <cell r="AF63">
            <v>0</v>
          </cell>
          <cell r="AG63">
            <v>0</v>
          </cell>
        </row>
        <row r="64">
          <cell r="A64" t="str">
            <v>1.2.2.2</v>
          </cell>
          <cell r="B64" t="str">
            <v>Техническое перевооружение ВЛ-0,4кВ Ф-6, ПС «Холодильник» с монтажом опор и подвеской провода</v>
          </cell>
          <cell r="C64" t="str">
            <v>F_prj_109108_48374</v>
          </cell>
          <cell r="D64">
            <v>0</v>
          </cell>
          <cell r="E64">
            <v>0</v>
          </cell>
          <cell r="F64">
            <v>4.82</v>
          </cell>
          <cell r="G64">
            <v>0</v>
          </cell>
          <cell r="H64">
            <v>0</v>
          </cell>
          <cell r="AC64">
            <v>0</v>
          </cell>
          <cell r="AD64">
            <v>0</v>
          </cell>
          <cell r="AE64">
            <v>6.52</v>
          </cell>
          <cell r="AF64">
            <v>0</v>
          </cell>
          <cell r="AG64">
            <v>0</v>
          </cell>
        </row>
        <row r="65">
          <cell r="A65" t="str">
            <v>1.2.2.2</v>
          </cell>
          <cell r="B65" t="str">
            <v>Техническое перевооружение ВЛ-0,4 кВ, Ф-19, ПС «Горец» с монтажом опор и подвеской провода</v>
          </cell>
          <cell r="C65" t="str">
            <v>F_prj_109108_48375</v>
          </cell>
          <cell r="D65">
            <v>0</v>
          </cell>
          <cell r="E65">
            <v>0</v>
          </cell>
          <cell r="F65">
            <v>5.26</v>
          </cell>
          <cell r="G65">
            <v>0</v>
          </cell>
          <cell r="H65">
            <v>0</v>
          </cell>
          <cell r="AC65">
            <v>0</v>
          </cell>
          <cell r="AD65">
            <v>0</v>
          </cell>
          <cell r="AE65">
            <v>5.29</v>
          </cell>
          <cell r="AF65">
            <v>0</v>
          </cell>
          <cell r="AG65">
            <v>0</v>
          </cell>
        </row>
        <row r="66">
          <cell r="A66" t="str">
            <v>1.2.2.2</v>
          </cell>
          <cell r="B66" t="str">
            <v>Техническое перевооружение ВЛ-0,4 кВ, Ф-1 ПС Красноармейская с монтажом опор и подвеской провода</v>
          </cell>
          <cell r="C66" t="str">
            <v>F_prj_109108_48376</v>
          </cell>
          <cell r="D66">
            <v>0</v>
          </cell>
          <cell r="E66">
            <v>0</v>
          </cell>
          <cell r="F66">
            <v>5.46</v>
          </cell>
          <cell r="G66">
            <v>0</v>
          </cell>
          <cell r="H66">
            <v>0</v>
          </cell>
          <cell r="AC66">
            <v>0</v>
          </cell>
          <cell r="AD66">
            <v>0</v>
          </cell>
          <cell r="AE66">
            <v>8.2230000000000008</v>
          </cell>
          <cell r="AF66">
            <v>0</v>
          </cell>
          <cell r="AG66">
            <v>0</v>
          </cell>
        </row>
        <row r="67">
          <cell r="A67" t="str">
            <v>1.2.3</v>
          </cell>
          <cell r="B67" t="str">
            <v>Развитие и модернизация учета электрической энергии (мощности), всего, в том числе:</v>
          </cell>
          <cell r="C67" t="str">
            <v>Г</v>
          </cell>
        </row>
        <row r="68">
          <cell r="A68" t="str">
            <v>1.2.3.1</v>
          </cell>
          <cell r="B68" t="str">
            <v>«Установка приборов учета, класс напряжения 0,22 (0,4) кВ, всего, в том числе:»</v>
          </cell>
          <cell r="C68" t="str">
            <v>Г</v>
          </cell>
        </row>
        <row r="69">
          <cell r="A69" t="str">
            <v>1.2.3.1</v>
          </cell>
          <cell r="B69" t="str">
            <v>АИИСКУЭ ОРЭ для ОАО "Чеченэнерго" (погашение КЗ)</v>
          </cell>
          <cell r="C69" t="str">
            <v>F_prj_109108_48000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</row>
        <row r="70">
          <cell r="A70" t="str">
            <v>1.2.3.2</v>
          </cell>
          <cell r="B70" t="str">
            <v>«Установка приборов учета, класс напряжения 6 (10) кВ, всего, в том числе:»</v>
          </cell>
          <cell r="C70" t="str">
            <v>Г</v>
          </cell>
        </row>
        <row r="71">
          <cell r="A71" t="str">
            <v>1.2.3.3</v>
          </cell>
          <cell r="B71" t="str">
            <v>«Установка приборов учета, класс напряжения 35 кВ, всего, в том числе:»</v>
          </cell>
          <cell r="C71" t="str">
            <v>Г</v>
          </cell>
        </row>
        <row r="72">
          <cell r="A72" t="str">
            <v>1.2.3.4</v>
          </cell>
          <cell r="B72" t="str">
            <v>«Установка приборов учета, класс напряжения 110 кВ и выше, всего, в том числе:»</v>
          </cell>
          <cell r="C72" t="str">
            <v>Г</v>
          </cell>
        </row>
        <row r="73">
          <cell r="A73" t="str">
            <v>1.2.3.5</v>
          </cell>
          <cell r="B73" t="str">
            <v>«Включение приборов учета в систему сбора и передачи данных, класс напряжения 0,22 (0,4) кВ, всего, в том числе:»</v>
          </cell>
          <cell r="C73" t="str">
            <v>Г</v>
          </cell>
        </row>
        <row r="74">
          <cell r="A74" t="str">
            <v>1.2.3.6</v>
          </cell>
          <cell r="B74" t="str">
            <v>«Включение приборов учета в систему сбора и передачи данных, класс напряжения 6 (10) кВ, всего, в том числе:»</v>
          </cell>
          <cell r="C74" t="str">
            <v>Г</v>
          </cell>
        </row>
        <row r="75">
          <cell r="A75" t="str">
            <v>1.2.3.7</v>
          </cell>
          <cell r="B75" t="str">
            <v>«Включение приборов учета в систему сбора и передачи данных, класс напряжения 35 кВ, всего, в том числе:»</v>
          </cell>
          <cell r="C75" t="str">
            <v>Г</v>
          </cell>
        </row>
        <row r="76">
          <cell r="A76" t="str">
            <v>1.2.3.8</v>
          </cell>
          <cell r="B76" t="str">
            <v>«Включение приборов учета в систему сбора и передачи данных, класс напряжения 110 кВ и выше, всего, в том числе:»</v>
          </cell>
          <cell r="C76" t="str">
            <v>Г</v>
          </cell>
        </row>
        <row r="77">
          <cell r="A77" t="str">
            <v>1.2.4</v>
          </cell>
          <cell r="B77" t="str">
            <v>Реконструкция, модернизация, техническое перевооружение прочих объектов основных средств, всего, в том числе:</v>
          </cell>
          <cell r="C77" t="str">
            <v>Г</v>
          </cell>
        </row>
        <row r="78">
          <cell r="A78" t="str">
            <v>1.2.4.1</v>
          </cell>
          <cell r="B78" t="str">
            <v>Реконструкция прочих объектов основных средств, всего, в том числе:</v>
          </cell>
          <cell r="C78" t="str">
            <v>Г</v>
          </cell>
        </row>
        <row r="79">
          <cell r="A79" t="str">
            <v>1.2.4.2</v>
          </cell>
          <cell r="B79" t="str">
            <v>Модернизация, техническое перевооружение прочих объектов основных средств, всего, в том числе:</v>
          </cell>
          <cell r="C79" t="str">
            <v>Г</v>
          </cell>
        </row>
        <row r="80">
          <cell r="A80" t="str">
            <v>1.2.4.2</v>
          </cell>
          <cell r="B80" t="str">
            <v>Модернизация системы сбора и передачи информации 1-ая очередь АО "Чеченэнерго" на  ПС "Восточная"</v>
          </cell>
          <cell r="C80" t="str">
            <v>F_prj_109108_49013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1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1</v>
          </cell>
        </row>
        <row r="81">
          <cell r="A81" t="str">
            <v>1.2.4.2</v>
          </cell>
          <cell r="B81" t="str">
            <v>Модернизация системы сбора и передачи информации 1-ая очередь АО "Чеченэнерго" на  ПС 110 кВ Гудермес-Тяговая</v>
          </cell>
          <cell r="C81" t="str">
            <v>G_Che4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1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1</v>
          </cell>
        </row>
        <row r="82">
          <cell r="A82" t="str">
            <v>1.2.4.2</v>
          </cell>
          <cell r="B82" t="str">
            <v>Модернизация системы сбора и передачи информации 1-ая очередь АО "Чеченэнерго" на ПС 110 кВ Ойсунгур</v>
          </cell>
          <cell r="C82" t="str">
            <v>G_Che5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1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1</v>
          </cell>
        </row>
        <row r="83">
          <cell r="A83" t="str">
            <v>1.3</v>
          </cell>
          <cell r="B8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3" t="str">
            <v>Г</v>
          </cell>
        </row>
        <row r="84">
          <cell r="A84" t="str">
            <v>1.3.1</v>
          </cell>
          <cell r="B8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4" t="str">
            <v>Г</v>
          </cell>
        </row>
        <row r="85">
          <cell r="A85" t="str">
            <v>1.3.2</v>
          </cell>
          <cell r="B8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5" t="str">
            <v>Г</v>
          </cell>
        </row>
        <row r="86">
          <cell r="A86" t="str">
            <v>1.3.2</v>
          </cell>
          <cell r="B86" t="str">
            <v xml:space="preserve">Строительство ПС 110/35/10 кВ "Курчалой 110 с заходами ВЛ 110 кВ </v>
          </cell>
          <cell r="C86" t="str">
            <v>G_Che2</v>
          </cell>
          <cell r="D86">
            <v>50</v>
          </cell>
          <cell r="E86">
            <v>0</v>
          </cell>
          <cell r="F86">
            <v>96.210999999999999</v>
          </cell>
          <cell r="G86">
            <v>0</v>
          </cell>
          <cell r="H86">
            <v>0</v>
          </cell>
          <cell r="AC86">
            <v>50</v>
          </cell>
          <cell r="AD86">
            <v>0</v>
          </cell>
          <cell r="AE86">
            <v>95.46</v>
          </cell>
          <cell r="AF86">
            <v>0</v>
          </cell>
          <cell r="AG86">
            <v>0</v>
          </cell>
        </row>
        <row r="87">
          <cell r="A87" t="str">
            <v>1.4</v>
          </cell>
          <cell r="B87" t="str">
            <v>Прочее новое строительство объектов электросетевого хозяйства, всего, в том числе:</v>
          </cell>
          <cell r="C87" t="str">
            <v>Г</v>
          </cell>
        </row>
        <row r="88">
          <cell r="A88" t="str">
            <v>1.4</v>
          </cell>
          <cell r="B88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88" t="str">
            <v>F_prj_109108_5385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</row>
        <row r="89">
          <cell r="A89" t="str">
            <v>1.5</v>
          </cell>
          <cell r="B89" t="str">
            <v>Покупка земельных участков для целей реализации инвестиционных проектов, всего, в том числе:</v>
          </cell>
          <cell r="C89" t="str">
            <v>Г</v>
          </cell>
        </row>
        <row r="90">
          <cell r="A90" t="str">
            <v>1.6</v>
          </cell>
          <cell r="B90" t="str">
            <v>Прочие инвестиционные проекты,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Приобретение Автогидроподъемника АГП-20Т на базе ГАЗ-3309-2 ед</v>
          </cell>
          <cell r="C91" t="str">
            <v>G_Che8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</row>
        <row r="92">
          <cell r="A92" t="str">
            <v>1.6</v>
          </cell>
          <cell r="B92" t="str">
            <v>Приобретение "Маршрутизатор Сisco 2911 3port-10/100/1000 Mb-Flash 512 Md-DRAM Склад №4"</v>
          </cell>
          <cell r="C92" t="str">
            <v>H_Che123_17</v>
          </cell>
          <cell r="D92" t="str">
            <v>нд</v>
          </cell>
          <cell r="E92" t="str">
            <v>нд</v>
          </cell>
          <cell r="F92" t="str">
            <v>нд</v>
          </cell>
          <cell r="G92" t="str">
            <v>нд</v>
          </cell>
          <cell r="H92" t="str">
            <v>нд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2</v>
          </cell>
        </row>
        <row r="93">
          <cell r="A93" t="str">
            <v>1.6</v>
          </cell>
          <cell r="B93" t="str">
            <v>Приобретение"Комплект тепловизора TESTO 885-2 с телеобъективом( /I1(измерение темпиратуры до 1200 С)) Склад №4"</v>
          </cell>
          <cell r="C93" t="str">
            <v>H_Che124_17</v>
          </cell>
          <cell r="D93" t="str">
            <v>нд</v>
          </cell>
          <cell r="E93" t="str">
            <v>нд</v>
          </cell>
          <cell r="F93" t="str">
            <v>нд</v>
          </cell>
          <cell r="G93" t="str">
            <v>нд</v>
          </cell>
          <cell r="H93" t="str">
            <v>нд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1</v>
          </cell>
        </row>
        <row r="94">
          <cell r="A94" t="str">
            <v>1.6</v>
          </cell>
          <cell r="B94" t="str">
            <v>Приобретение оборудования, требующего монтажа для обслуживания сетей, прочее оборудование</v>
          </cell>
          <cell r="C94" t="str">
            <v>G_Che2_16</v>
          </cell>
          <cell r="D94" t="str">
            <v>нд</v>
          </cell>
          <cell r="E94" t="str">
            <v>нд</v>
          </cell>
          <cell r="F94" t="str">
            <v>нд</v>
          </cell>
          <cell r="G94" t="str">
            <v>нд</v>
          </cell>
          <cell r="H94" t="str">
            <v>нд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21</v>
          </cell>
        </row>
        <row r="95">
          <cell r="A95" t="str">
            <v>1.6</v>
          </cell>
          <cell r="B95" t="str">
    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    </cell>
          <cell r="C95" t="str">
            <v>G_Che19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</row>
        <row r="96">
          <cell r="A96" t="str">
            <v>1.6</v>
          </cell>
          <cell r="B96" t="str">
            <v>Приобретение полноприводного автомобиля с двухрядной кабиной и бортовым кузовом-20 ед.</v>
          </cell>
          <cell r="C96" t="str">
            <v>H_Che90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20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20</v>
          </cell>
        </row>
        <row r="97">
          <cell r="A97" t="str">
            <v>1.6</v>
          </cell>
          <cell r="B97" t="str">
            <v>Приобретение полноприводного фургона с двухрядной кабиной-20 ед.</v>
          </cell>
          <cell r="C97" t="str">
            <v>H_Che92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20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20</v>
          </cell>
        </row>
        <row r="98">
          <cell r="A98" t="str">
            <v>1.6</v>
          </cell>
          <cell r="B98" t="str">
            <v>Приобретение фургона с двухрядной кабиной-3 ед.</v>
          </cell>
          <cell r="C98" t="str">
            <v>H_Che93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3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3</v>
          </cell>
        </row>
        <row r="99">
          <cell r="A99" t="str">
            <v>1.6</v>
          </cell>
          <cell r="B99" t="str">
            <v>Приобретение микроавтобуса пассажирского-5 ед.</v>
          </cell>
          <cell r="C99" t="str">
            <v>H_Che94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5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5</v>
          </cell>
        </row>
        <row r="100">
          <cell r="A100" t="str">
            <v>1.6</v>
          </cell>
          <cell r="B100" t="str">
            <v>Приобретение крана стрелового автомобильного 50т-1 ед.</v>
          </cell>
          <cell r="C100" t="str">
            <v>H_Che95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1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</row>
        <row r="101">
          <cell r="A101" t="str">
            <v>1.6</v>
          </cell>
          <cell r="B101" t="str">
            <v>Приобретение крана стрелового автомобильного 25т-2 ед.</v>
          </cell>
          <cell r="C101" t="str">
            <v>H_Che96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2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2</v>
          </cell>
        </row>
        <row r="102">
          <cell r="A102" t="str">
            <v>1.6</v>
          </cell>
          <cell r="B102" t="str">
            <v>Приобретение автомобиля с буро-крановой установки-4 ед.</v>
          </cell>
          <cell r="C102" t="str">
            <v>H_Che97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4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</row>
        <row r="103">
          <cell r="A103" t="str">
            <v>1.6</v>
          </cell>
          <cell r="B103" t="str">
            <v>Приобретение цепного траншейного экскаватора-2 ед.</v>
          </cell>
          <cell r="C103" t="str">
            <v>H_Che98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2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2</v>
          </cell>
        </row>
        <row r="104">
          <cell r="A104" t="str">
            <v>1.6</v>
          </cell>
          <cell r="B104" t="str">
            <v>Приобретение бурильной машины-4 ед.</v>
          </cell>
          <cell r="C104" t="str">
            <v>H_Che99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4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</row>
        <row r="105">
          <cell r="A105" t="str">
            <v>1.6</v>
          </cell>
          <cell r="B105" t="str">
            <v>Приобретение гусеничной бурильно-крановой машины-1 ед.</v>
          </cell>
          <cell r="C105" t="str">
            <v>H_Che100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1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</row>
        <row r="106">
          <cell r="A106" t="str">
            <v>1.6</v>
          </cell>
          <cell r="B106" t="str">
            <v>Приобретение автогидроподъемника 14 м-2 ед.</v>
          </cell>
          <cell r="C106" t="str">
            <v>H_Che101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2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</row>
        <row r="107">
          <cell r="A107" t="str">
            <v>1.6</v>
          </cell>
          <cell r="B107" t="str">
            <v>Приобретение автогидроподъемника 20 м с 2-х рядной кабиной-3 ед.</v>
          </cell>
          <cell r="C107" t="str">
            <v>H_Che102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3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</row>
        <row r="108">
          <cell r="A108" t="str">
            <v>1.6</v>
          </cell>
          <cell r="B108" t="str">
            <v>Приобретение автогидроподъемника 20 м-2 ед.</v>
          </cell>
          <cell r="C108" t="str">
            <v>H_Che103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2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</row>
        <row r="109">
          <cell r="A109" t="str">
            <v>1.6</v>
          </cell>
          <cell r="B109" t="str">
            <v>Приобретение электротехнической лаборатории 10 кВ на базе ГАЗ-3309-1 ед.</v>
          </cell>
          <cell r="C109" t="str">
            <v>H_Che104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1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</row>
        <row r="110">
          <cell r="A110" t="str">
            <v>1.6</v>
          </cell>
          <cell r="B110" t="str">
            <v>Приобретение электротехнической лаборатории 10 кВ на базе ГАЗ-33023-1 ед.</v>
          </cell>
          <cell r="C110" t="str">
            <v>H_Che105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1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</row>
        <row r="111">
          <cell r="A111" t="str">
            <v>1.6</v>
          </cell>
          <cell r="B111" t="str">
            <v>Приобретение электротехнической лаборатории 35 кВ на базе ГАЗ-3309-1 ед.</v>
          </cell>
          <cell r="C111" t="str">
            <v>H_Che106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1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1</v>
          </cell>
        </row>
        <row r="112">
          <cell r="A112" t="str">
            <v>1.6</v>
          </cell>
          <cell r="B112" t="str">
            <v>Приобретение электротехнической лаборатории 35 кВ на базе ГАЗ-33088-1 ед.</v>
          </cell>
          <cell r="C112" t="str">
            <v>H_Che107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1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1</v>
          </cell>
        </row>
        <row r="113">
          <cell r="A113" t="str">
            <v>1.6</v>
          </cell>
          <cell r="B113" t="str">
            <v>Приобретение электротехнической лаборатории ЛВИ на базе ГАЗ-2705-1 ед.</v>
          </cell>
          <cell r="C113" t="str">
            <v>H_Che108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</row>
        <row r="114">
          <cell r="A114" t="str">
            <v>1.6</v>
          </cell>
          <cell r="B114" t="str">
            <v>Приобретение автомастерской-4 ед.</v>
          </cell>
          <cell r="C114" t="str">
            <v>H_Che109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4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</row>
        <row r="115">
          <cell r="A115" t="str">
            <v>1.6</v>
          </cell>
          <cell r="B115" t="str">
            <v>Приобретение траншейного экскаватора-погрузчика-2 ед.</v>
          </cell>
          <cell r="C115" t="str">
            <v>H_Che110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2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2</v>
          </cell>
        </row>
        <row r="116">
          <cell r="A116" t="str">
            <v>1.6</v>
          </cell>
          <cell r="B116" t="str">
            <v>Приобретение универсального экскаватора-бульдозера-2 ед.</v>
          </cell>
          <cell r="C116" t="str">
            <v>H_Che111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2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2</v>
          </cell>
        </row>
        <row r="117">
          <cell r="A117" t="str">
            <v>1.6</v>
          </cell>
          <cell r="B117" t="str">
            <v>Приобретение бульдозера гусеничного-1 ед.</v>
          </cell>
          <cell r="C117" t="str">
            <v>H_Che112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1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1</v>
          </cell>
        </row>
        <row r="118">
          <cell r="A118" t="str">
            <v>1.6</v>
          </cell>
          <cell r="B118" t="str">
            <v>Приобретение передвижного дизельного генератора N=50кВт-1 ед.</v>
          </cell>
          <cell r="C118" t="str">
            <v>H_Che113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1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1</v>
          </cell>
        </row>
        <row r="119">
          <cell r="A119" t="str">
            <v>1.6</v>
          </cell>
          <cell r="B119" t="str">
            <v>Приобретение передвижного дизельного компрессора-1 ед.</v>
          </cell>
          <cell r="C119" t="str">
            <v>H_Che114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1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1</v>
          </cell>
        </row>
        <row r="120">
          <cell r="A120" t="str">
            <v>1.6</v>
          </cell>
          <cell r="B120" t="str">
            <v>Приобретение автоцистерны 10м3-1 ед.</v>
          </cell>
          <cell r="C120" t="str">
            <v>H_Che115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1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</row>
        <row r="121">
          <cell r="A121" t="str">
            <v>1.6</v>
          </cell>
          <cell r="B121" t="str">
            <v>Приобретение опоровоза на шасси КАМАЗ-65224-3971-43-1ед.</v>
          </cell>
          <cell r="C121" t="str">
            <v>H_Che116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1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</row>
        <row r="122">
          <cell r="A122" t="str">
            <v>1.6</v>
          </cell>
          <cell r="B122" t="str">
            <v>Приобретение тягача с краново-манипуляторной установкой-1 ед.</v>
          </cell>
          <cell r="C122" t="str">
            <v>H_Che117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1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</row>
        <row r="123">
          <cell r="A123" t="str">
            <v>1.6</v>
          </cell>
          <cell r="B123" t="str">
            <v>Приобретение полноприводного бортового автомобиля с краново-манипуляторной установкой-1 ед.</v>
          </cell>
          <cell r="C123" t="str">
            <v>H_Che118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1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1</v>
          </cell>
        </row>
        <row r="124">
          <cell r="A124" t="str">
            <v>1.6</v>
          </cell>
          <cell r="B124" t="str">
            <v>Приобретение бортового автомобиля с краново-манипуляторной установкой-1 ед.</v>
          </cell>
          <cell r="C124" t="str">
            <v>H_Che119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1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</row>
        <row r="125">
          <cell r="A125" t="str">
            <v>1.6</v>
          </cell>
          <cell r="B125" t="str">
            <v>Приобретение измельчителя-2 ед.</v>
          </cell>
          <cell r="C125" t="str">
            <v>H_Che120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2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</row>
        <row r="126">
          <cell r="A126" t="str">
            <v>1.6</v>
          </cell>
          <cell r="B126" t="str">
            <v>Приобретение установки цеолитовой-маслонагревателя-3 ед.</v>
          </cell>
          <cell r="C126" t="str">
            <v>H_Che121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3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3</v>
          </cell>
        </row>
        <row r="127">
          <cell r="A127" t="str">
            <v>1.6</v>
          </cell>
          <cell r="B127" t="str">
            <v>Приобретение мобильной установки для регенерации отработанного трансформаторного масла-1 ед.</v>
          </cell>
          <cell r="C127" t="str">
            <v>H_Che122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1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1</v>
          </cell>
        </row>
        <row r="128">
          <cell r="A128" t="str">
            <v>1.6</v>
          </cell>
          <cell r="B128" t="str">
            <v>База Наурских РЭС</v>
          </cell>
          <cell r="C128" t="str">
            <v>D_Che91_17</v>
          </cell>
          <cell r="D128" t="str">
            <v>нд</v>
          </cell>
          <cell r="E128" t="str">
            <v>нд</v>
          </cell>
          <cell r="F128" t="str">
            <v>нд</v>
          </cell>
          <cell r="G128" t="str">
            <v>нд</v>
          </cell>
          <cell r="H128" t="str">
            <v>нд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</row>
      </sheetData>
      <sheetData sheetId="8">
        <row r="25">
          <cell r="A25" t="str">
            <v>1</v>
          </cell>
          <cell r="B25" t="str">
            <v>Чеченская Республика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D28">
            <v>0</v>
          </cell>
          <cell r="E28">
            <v>0</v>
          </cell>
          <cell r="F28">
            <v>8.6300000000000008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AM28">
            <v>0</v>
          </cell>
          <cell r="AN28">
            <v>0</v>
          </cell>
          <cell r="AO28">
            <v>8.7000000000000011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V28">
            <v>0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D29">
            <v>0</v>
          </cell>
          <cell r="E29">
            <v>0</v>
          </cell>
          <cell r="F29">
            <v>0.12000000000000001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V29">
            <v>0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1.1.1.3</v>
          </cell>
          <cell r="B31" t="str">
    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    </cell>
          <cell r="C31" t="str">
            <v>G_prj_109108_50015</v>
          </cell>
          <cell r="D31">
            <v>0</v>
          </cell>
          <cell r="E31">
            <v>0</v>
          </cell>
          <cell r="F31">
            <v>0.113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AM31">
            <v>0</v>
          </cell>
          <cell r="AN31">
            <v>0</v>
          </cell>
          <cell r="AO31">
            <v>0.113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V31">
            <v>0</v>
          </cell>
        </row>
        <row r="32">
          <cell r="A32" t="str">
            <v>1.1.1.3</v>
          </cell>
          <cell r="B32" t="str">
    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    </cell>
          <cell r="C32" t="str">
            <v>G_Che21</v>
          </cell>
          <cell r="D32">
            <v>50</v>
          </cell>
          <cell r="E32">
            <v>0</v>
          </cell>
          <cell r="F32">
            <v>0.3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AM32">
            <v>50</v>
          </cell>
          <cell r="AN32">
            <v>0</v>
          </cell>
          <cell r="AO32">
            <v>2.2300000000000009</v>
          </cell>
          <cell r="AP32">
            <v>0.27</v>
          </cell>
          <cell r="AQ32">
            <v>3.98</v>
          </cell>
          <cell r="AR32">
            <v>0</v>
          </cell>
          <cell r="AS32">
            <v>0</v>
          </cell>
          <cell r="AV32">
            <v>0</v>
          </cell>
          <cell r="BV32" t="str">
            <v xml:space="preserve">Корректировка ПСД </v>
          </cell>
        </row>
        <row r="33">
          <cell r="A33" t="str">
            <v>1.1.1.3</v>
          </cell>
          <cell r="B33" t="str">
    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    </cell>
          <cell r="C33" t="str">
            <v>G_Che22</v>
          </cell>
          <cell r="D33">
            <v>32</v>
          </cell>
          <cell r="E33">
            <v>0</v>
          </cell>
          <cell r="F33">
            <v>3.1920000000000002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AM33">
            <v>32</v>
          </cell>
          <cell r="AN33">
            <v>0</v>
          </cell>
          <cell r="AO33">
            <v>3.1920000000000002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V33">
            <v>0</v>
          </cell>
        </row>
        <row r="34">
          <cell r="A34" t="str">
            <v>1.1.1.3</v>
          </cell>
          <cell r="B34" t="str">
    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    </cell>
          <cell r="C34" t="str">
            <v>G_Che81</v>
          </cell>
          <cell r="D34" t="str">
            <v>нд</v>
          </cell>
          <cell r="E34" t="str">
            <v>нд</v>
          </cell>
          <cell r="F34" t="str">
            <v>нд</v>
          </cell>
          <cell r="G34" t="str">
            <v>нд</v>
          </cell>
          <cell r="H34" t="str">
            <v>нд</v>
          </cell>
          <cell r="I34" t="str">
            <v>нд</v>
          </cell>
          <cell r="J34" t="str">
            <v>нд</v>
          </cell>
          <cell r="AM34">
            <v>0</v>
          </cell>
          <cell r="AN34">
            <v>0</v>
          </cell>
          <cell r="AO34">
            <v>4.51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V34">
            <v>0</v>
          </cell>
        </row>
        <row r="35">
          <cell r="A35" t="str">
            <v>1.1.1.3</v>
          </cell>
          <cell r="B35" t="str">
    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    </cell>
          <cell r="C35" t="str">
            <v>F_prj_109108_47931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AM35">
            <v>0</v>
          </cell>
          <cell r="AN35">
            <v>0</v>
          </cell>
          <cell r="AO35">
            <v>0.52300000000000002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V35">
            <v>0</v>
          </cell>
        </row>
        <row r="36">
          <cell r="A36" t="str">
            <v>1.1.1.3</v>
          </cell>
          <cell r="B36" t="str">
    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    </cell>
          <cell r="C36" t="str">
            <v>F_prj_109108_47932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AM36">
            <v>0</v>
          </cell>
          <cell r="AN36">
            <v>0</v>
          </cell>
          <cell r="AO36">
            <v>0.53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V36">
            <v>0</v>
          </cell>
        </row>
        <row r="37">
          <cell r="A37" t="str">
            <v>1.1.2</v>
          </cell>
          <cell r="B37" t="str">
            <v>Технологическое присоединение объектов электросетевого хозяйства, всего, в том числе:</v>
          </cell>
          <cell r="C37" t="str">
            <v>Г</v>
          </cell>
        </row>
        <row r="38">
          <cell r="A38" t="str">
            <v>1.1.2.1</v>
          </cell>
          <cell r="B3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8" t="str">
            <v>Г</v>
          </cell>
        </row>
        <row r="39">
          <cell r="A39" t="str">
            <v>1.1.2.2</v>
          </cell>
          <cell r="B39" t="str">
            <v>Технологическое присоединение к электрическим сетям иных сетевых организаций, всего, в том числе:</v>
          </cell>
          <cell r="C39" t="str">
            <v>Г</v>
          </cell>
        </row>
        <row r="40">
          <cell r="A40" t="str">
            <v>1.1.3</v>
          </cell>
          <cell r="B40" t="str">
            <v xml:space="preserve">Технологическое присоединение объектов по производству электрической энергии всего, в том числе: </v>
          </cell>
          <cell r="C40" t="str">
            <v>Г</v>
          </cell>
        </row>
        <row r="41">
          <cell r="A41" t="str">
            <v>1.1.3.1</v>
          </cell>
          <cell r="B41" t="str">
            <v>Наименование объекта по производству электрической энергии, всего, в том числе: Грозненская ТЭС</v>
          </cell>
          <cell r="C41" t="str">
            <v>Г</v>
          </cell>
        </row>
        <row r="42">
          <cell r="A42" t="str">
            <v>1.1.3.1</v>
          </cell>
          <cell r="B4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1.1.3.1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1.1.3.1</v>
          </cell>
          <cell r="B4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4" t="str">
            <v>Г</v>
          </cell>
        </row>
        <row r="45">
          <cell r="A45" t="str">
            <v>1.1.3.2</v>
          </cell>
          <cell r="B45" t="str">
            <v>Наименование объекта по производству электрической энергии, всего, в том числе:</v>
          </cell>
          <cell r="C45" t="str">
            <v>Г</v>
          </cell>
        </row>
        <row r="46">
          <cell r="A46" t="str">
            <v>1.1.3.2</v>
          </cell>
          <cell r="B4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6" t="str">
            <v>Г</v>
          </cell>
        </row>
        <row r="47">
          <cell r="A47" t="str">
            <v>1.1.3.2</v>
          </cell>
          <cell r="B4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7" t="str">
            <v>Г</v>
          </cell>
        </row>
        <row r="48">
          <cell r="A48" t="str">
            <v>1.1.3.2</v>
          </cell>
          <cell r="B4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8" t="str">
            <v>Г</v>
          </cell>
        </row>
        <row r="49">
          <cell r="A49" t="str">
            <v>1.1.4</v>
          </cell>
          <cell r="B4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9" t="str">
            <v>Г</v>
          </cell>
        </row>
        <row r="50">
          <cell r="A50" t="str">
            <v>1.1.4.1</v>
          </cell>
          <cell r="B5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0" t="str">
            <v>Г</v>
          </cell>
        </row>
        <row r="51">
          <cell r="A51" t="str">
            <v>1.1.4.2</v>
          </cell>
          <cell r="B5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1" t="str">
            <v>Г</v>
          </cell>
        </row>
        <row r="52">
          <cell r="A52" t="str">
            <v>1.1.4.2</v>
          </cell>
          <cell r="B52" t="str">
    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    </cell>
          <cell r="C52" t="str">
            <v>F_prj_109108_47928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1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V52">
            <v>0</v>
          </cell>
        </row>
        <row r="53">
          <cell r="A53" t="str">
            <v>1.1.4.2</v>
          </cell>
          <cell r="B53" t="str">
    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    </cell>
          <cell r="C53" t="str">
            <v>F_prj_109108_47930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1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V53">
            <v>0</v>
          </cell>
        </row>
        <row r="54">
          <cell r="A54" t="str">
            <v>1.2</v>
          </cell>
          <cell r="B54" t="str">
            <v>Реконструкция, модернизация, техническое перевооружение всего, в том числе:</v>
          </cell>
          <cell r="C54" t="str">
            <v>Г</v>
          </cell>
        </row>
        <row r="55">
          <cell r="A55" t="str">
            <v>1.2.1</v>
          </cell>
          <cell r="B55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55" t="str">
            <v>Г</v>
          </cell>
        </row>
        <row r="56">
          <cell r="A56" t="str">
            <v>1.2.1.1</v>
          </cell>
          <cell r="B56" t="str">
            <v>Реконструкция трансформаторных и иных подстанций, всего, в том числе:</v>
          </cell>
          <cell r="C56" t="str">
            <v>Г</v>
          </cell>
        </row>
        <row r="57">
          <cell r="A57" t="str">
            <v>1.2.1.2</v>
          </cell>
          <cell r="B5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7" t="str">
            <v>Г</v>
          </cell>
        </row>
        <row r="58">
          <cell r="A58" t="str">
            <v>1.2.1.2</v>
          </cell>
          <cell r="B58" t="str">
            <v>Оснащение устройствами автоматической частотной разгрузки на ПС 110/35/10 кВ "Самашки"</v>
          </cell>
          <cell r="C58" t="str">
            <v>F_prj_109108_48226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1</v>
          </cell>
          <cell r="AV58">
            <v>0</v>
          </cell>
        </row>
        <row r="59">
          <cell r="A59" t="str">
            <v>1.2.1.2</v>
          </cell>
          <cell r="B59" t="str">
            <v>Оснащение устройствами автоматической частотной разгрузки на ПС 110/35/6 кВ "Гудермес"</v>
          </cell>
          <cell r="C59" t="str">
            <v>F_prj_109108_48227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1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1</v>
          </cell>
          <cell r="AV59">
            <v>0</v>
          </cell>
        </row>
        <row r="60">
          <cell r="A60" t="str">
            <v>1.2.2</v>
          </cell>
          <cell r="B60" t="str">
            <v>Реконструкция, модернизация, техническое перевооружение линий электропередачи, всего, в том числе:</v>
          </cell>
          <cell r="C60" t="str">
            <v>Г</v>
          </cell>
        </row>
        <row r="61">
          <cell r="A61" t="str">
            <v>1.2.2.1</v>
          </cell>
          <cell r="B61" t="str">
            <v>Реконструкция линий электропередачи, всего, в том числе:</v>
          </cell>
          <cell r="C61" t="str">
            <v>Г</v>
          </cell>
        </row>
        <row r="62">
          <cell r="A62" t="str">
            <v>1.2.2.2</v>
          </cell>
          <cell r="B62" t="str">
            <v>Модернизация, техническое перевооружение линий электропередачи, всего, в том числе:</v>
          </cell>
          <cell r="C62" t="str">
            <v>Г</v>
          </cell>
        </row>
        <row r="63">
          <cell r="A63" t="str">
            <v>1.2.2.2</v>
          </cell>
          <cell r="B63" t="str">
            <v>Техническое перевооружение ВЛ-0,4 кВ, Ф-3, ПС «№ 84» с монтажом опор и подвеской провода</v>
          </cell>
          <cell r="C63" t="str">
            <v>F_prj_109108_48373</v>
          </cell>
          <cell r="D63">
            <v>0</v>
          </cell>
          <cell r="E63">
            <v>0</v>
          </cell>
          <cell r="F63">
            <v>5.14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AM63">
            <v>0</v>
          </cell>
          <cell r="AN63">
            <v>0</v>
          </cell>
          <cell r="AO63">
            <v>6.1630000000000003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V63">
            <v>0</v>
          </cell>
        </row>
        <row r="64">
          <cell r="A64" t="str">
            <v>1.2.2.2</v>
          </cell>
          <cell r="B64" t="str">
            <v>Техническое перевооружение ВЛ-0,4кВ Ф-6, ПС «Холодильник» с монтажом опор и подвеской провода</v>
          </cell>
          <cell r="C64" t="str">
            <v>F_prj_109108_48374</v>
          </cell>
          <cell r="D64">
            <v>0</v>
          </cell>
          <cell r="E64">
            <v>0</v>
          </cell>
          <cell r="F64">
            <v>4.82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AM64">
            <v>0</v>
          </cell>
          <cell r="AN64">
            <v>0</v>
          </cell>
          <cell r="AO64">
            <v>6.52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V64">
            <v>0</v>
          </cell>
        </row>
        <row r="65">
          <cell r="A65" t="str">
            <v>1.2.2.2</v>
          </cell>
          <cell r="B65" t="str">
            <v>Техническое перевооружение ВЛ-0,4 кВ, Ф-19, ПС «Горец» с монтажом опор и подвеской провода</v>
          </cell>
          <cell r="C65" t="str">
            <v>F_prj_109108_48375</v>
          </cell>
          <cell r="D65">
            <v>0</v>
          </cell>
          <cell r="E65">
            <v>0</v>
          </cell>
          <cell r="F65">
            <v>5.26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AM65">
            <v>0</v>
          </cell>
          <cell r="AN65">
            <v>0</v>
          </cell>
          <cell r="AO65">
            <v>5.29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V65">
            <v>0</v>
          </cell>
        </row>
        <row r="66">
          <cell r="A66" t="str">
            <v>1.2.2.2</v>
          </cell>
          <cell r="B66" t="str">
            <v>Техническое перевооружение ВЛ-0,4 кВ, Ф-1 ПС Красноармейская с монтажом опор и подвеской провода</v>
          </cell>
          <cell r="C66" t="str">
            <v>F_prj_109108_48376</v>
          </cell>
          <cell r="D66">
            <v>0</v>
          </cell>
          <cell r="E66">
            <v>0</v>
          </cell>
          <cell r="F66">
            <v>5.46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AM66">
            <v>0</v>
          </cell>
          <cell r="AN66">
            <v>0</v>
          </cell>
          <cell r="AO66">
            <v>8.2230000000000008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V66">
            <v>0</v>
          </cell>
        </row>
        <row r="67">
          <cell r="A67" t="str">
            <v>1.2.3</v>
          </cell>
          <cell r="B67" t="str">
            <v>Развитие и модернизация учета электрической энергии (мощности), всего, в том числе:</v>
          </cell>
          <cell r="C67" t="str">
            <v>Г</v>
          </cell>
        </row>
        <row r="68">
          <cell r="A68" t="str">
            <v>1.2.3.1</v>
          </cell>
          <cell r="B68" t="str">
            <v>«Установка приборов учета, класс напряжения 0,22 (0,4) кВ, всего, в том числе:»</v>
          </cell>
          <cell r="C68" t="str">
            <v>Г</v>
          </cell>
        </row>
        <row r="69">
          <cell r="A69" t="str">
            <v>1.2.3.1</v>
          </cell>
          <cell r="B69" t="str">
            <v>АИИСКУЭ ОРЭ для ОАО "Чеченэнерго" (погашение КЗ)</v>
          </cell>
          <cell r="C69" t="str">
            <v>F_prj_109108_48000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V69">
            <v>0</v>
          </cell>
        </row>
        <row r="70">
          <cell r="A70" t="str">
            <v>1.2.3.2</v>
          </cell>
          <cell r="B70" t="str">
            <v>«Установка приборов учета, класс напряжения 6 (10) кВ, всего, в том числе:»</v>
          </cell>
          <cell r="C70" t="str">
            <v>Г</v>
          </cell>
        </row>
        <row r="71">
          <cell r="A71" t="str">
            <v>1.2.3.3</v>
          </cell>
          <cell r="B71" t="str">
            <v>«Установка приборов учета, класс напряжения 35 кВ, всего, в том числе:»</v>
          </cell>
          <cell r="C71" t="str">
            <v>Г</v>
          </cell>
        </row>
        <row r="72">
          <cell r="A72" t="str">
            <v>1.2.3.4</v>
          </cell>
          <cell r="B72" t="str">
            <v>«Установка приборов учета, класс напряжения 110 кВ и выше, всего, в том числе:»</v>
          </cell>
          <cell r="C72" t="str">
            <v>Г</v>
          </cell>
        </row>
        <row r="73">
          <cell r="A73" t="str">
            <v>1.2.3.5</v>
          </cell>
          <cell r="B73" t="str">
            <v>«Включение приборов учета в систему сбора и передачи данных, класс напряжения 0,22 (0,4) кВ, всего, в том числе:»</v>
          </cell>
          <cell r="C73" t="str">
            <v>Г</v>
          </cell>
        </row>
        <row r="74">
          <cell r="A74" t="str">
            <v>1.2.3.6</v>
          </cell>
          <cell r="B74" t="str">
            <v>«Включение приборов учета в систему сбора и передачи данных, класс напряжения 6 (10) кВ, всего, в том числе:»</v>
          </cell>
          <cell r="C74" t="str">
            <v>Г</v>
          </cell>
        </row>
        <row r="75">
          <cell r="A75" t="str">
            <v>1.2.3.7</v>
          </cell>
          <cell r="B75" t="str">
            <v>«Включение приборов учета в систему сбора и передачи данных, класс напряжения 35 кВ, всего, в том числе:»</v>
          </cell>
          <cell r="C75" t="str">
            <v>Г</v>
          </cell>
        </row>
        <row r="76">
          <cell r="A76" t="str">
            <v>1.2.3.8</v>
          </cell>
          <cell r="B76" t="str">
            <v>«Включение приборов учета в систему сбора и передачи данных, класс напряжения 110 кВ и выше, всего, в том числе:»</v>
          </cell>
          <cell r="C76" t="str">
            <v>Г</v>
          </cell>
        </row>
        <row r="77">
          <cell r="A77" t="str">
            <v>1.2.4</v>
          </cell>
          <cell r="B77" t="str">
            <v>Реконструкция, модернизация, техническое перевооружение прочих объектов основных средств, всего, в том числе:</v>
          </cell>
          <cell r="C77" t="str">
            <v>Г</v>
          </cell>
        </row>
        <row r="78">
          <cell r="A78" t="str">
            <v>1.2.4.1</v>
          </cell>
          <cell r="B78" t="str">
            <v>Реконструкция прочих объектов основных средств, всего, в том числе:</v>
          </cell>
          <cell r="C78" t="str">
            <v>Г</v>
          </cell>
        </row>
        <row r="79">
          <cell r="A79" t="str">
            <v>1.2.4.2</v>
          </cell>
          <cell r="B79" t="str">
            <v>Модернизация, техническое перевооружение прочих объектов основных средств, всего, в том числе:</v>
          </cell>
          <cell r="C79" t="str">
            <v>Г</v>
          </cell>
        </row>
        <row r="80">
          <cell r="A80" t="str">
            <v>1.2.4.2</v>
          </cell>
          <cell r="B80" t="str">
            <v>Модернизация системы сбора и передачи информации 1-ая очередь АО "Чеченэнерго" на  ПС "Восточная"</v>
          </cell>
          <cell r="C80" t="str">
            <v>F_prj_109108_49013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1</v>
          </cell>
          <cell r="AV80">
            <v>0</v>
          </cell>
        </row>
        <row r="81">
          <cell r="A81" t="str">
            <v>1.2.4.2</v>
          </cell>
          <cell r="B81" t="str">
            <v>Модернизация системы сбора и передачи информации 1-ая очередь АО "Чеченэнерго" на  ПС 110 кВ Гудермес-Тяговая</v>
          </cell>
          <cell r="C81" t="str">
            <v>G_Che4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1</v>
          </cell>
          <cell r="AV81">
            <v>0</v>
          </cell>
        </row>
        <row r="82">
          <cell r="A82" t="str">
            <v>1.2.4.2</v>
          </cell>
          <cell r="B82" t="str">
            <v>Модернизация системы сбора и передачи информации 1-ая очередь АО "Чеченэнерго" на ПС 110 кВ Ойсунгур</v>
          </cell>
          <cell r="C82" t="str">
            <v>G_Che5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1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1</v>
          </cell>
          <cell r="AV82">
            <v>0</v>
          </cell>
        </row>
        <row r="83">
          <cell r="A83" t="str">
            <v>1.3</v>
          </cell>
          <cell r="B8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3" t="str">
            <v>Г</v>
          </cell>
        </row>
        <row r="84">
          <cell r="A84" t="str">
            <v>1.3.1</v>
          </cell>
          <cell r="B8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4" t="str">
            <v>Г</v>
          </cell>
        </row>
        <row r="85">
          <cell r="A85" t="str">
            <v>1.3.2</v>
          </cell>
          <cell r="B8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5" t="str">
            <v>Г</v>
          </cell>
        </row>
        <row r="86">
          <cell r="A86" t="str">
            <v>1.3.2</v>
          </cell>
          <cell r="B86" t="str">
            <v xml:space="preserve">Строительство ПС 110/35/10 кВ "Курчалой 110 с заходами ВЛ 110 кВ </v>
          </cell>
          <cell r="C86" t="str">
            <v>G_Che2</v>
          </cell>
          <cell r="D86">
            <v>50</v>
          </cell>
          <cell r="E86">
            <v>0</v>
          </cell>
          <cell r="F86">
            <v>96.210999999999999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AM86">
            <v>50</v>
          </cell>
          <cell r="AN86">
            <v>0</v>
          </cell>
          <cell r="AO86">
            <v>95.46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V86">
            <v>0</v>
          </cell>
        </row>
        <row r="87">
          <cell r="A87" t="str">
            <v>1.4</v>
          </cell>
          <cell r="B87" t="str">
            <v>Прочее новое строительство объектов электросетевого хозяйства, всего, в том числе:</v>
          </cell>
          <cell r="C87" t="str">
            <v>Г</v>
          </cell>
        </row>
        <row r="88">
          <cell r="A88" t="str">
            <v>1.4</v>
          </cell>
          <cell r="B88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88" t="str">
            <v>F_prj_109108_5385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V88">
            <v>0</v>
          </cell>
        </row>
        <row r="89">
          <cell r="A89" t="str">
            <v>1.5</v>
          </cell>
          <cell r="B89" t="str">
            <v>Покупка земельных участков для целей реализации инвестиционных проектов, всего, в том числе:</v>
          </cell>
          <cell r="C89" t="str">
            <v>Г</v>
          </cell>
        </row>
        <row r="90">
          <cell r="A90" t="str">
            <v>1.6</v>
          </cell>
          <cell r="B90" t="str">
            <v>Прочие инвестиционные проекты,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Приобретение Автогидроподъемника АГП-20Т на базе ГАЗ-3309-2 ед</v>
          </cell>
          <cell r="C91" t="str">
            <v>G_Che8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V91">
            <v>0</v>
          </cell>
        </row>
        <row r="92">
          <cell r="A92" t="str">
            <v>1.6</v>
          </cell>
          <cell r="B92" t="str">
            <v>Приобретение "Маршрутизатор Сisco 2911 3port-10/100/1000 Mb-Flash 512 Md-DRAM Склад №4"</v>
          </cell>
          <cell r="C92" t="str">
            <v>H_Che123_17</v>
          </cell>
          <cell r="D92" t="str">
            <v>нд</v>
          </cell>
          <cell r="E92" t="str">
            <v>нд</v>
          </cell>
          <cell r="F92" t="str">
            <v>нд</v>
          </cell>
          <cell r="G92" t="str">
            <v>нд</v>
          </cell>
          <cell r="H92" t="str">
            <v>нд</v>
          </cell>
          <cell r="I92" t="str">
            <v>нд</v>
          </cell>
          <cell r="J92" t="str">
            <v>нд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2</v>
          </cell>
          <cell r="AV92">
            <v>0</v>
          </cell>
        </row>
        <row r="93">
          <cell r="A93" t="str">
            <v>1.6</v>
          </cell>
          <cell r="B93" t="str">
            <v>Приобретение"Комплект тепловизора TESTO 885-2 с телеобъективом( /I1(измерение темпиратуры до 1200 С)) Склад №4"</v>
          </cell>
          <cell r="C93" t="str">
            <v>H_Che124_17</v>
          </cell>
          <cell r="D93" t="str">
            <v>нд</v>
          </cell>
          <cell r="E93" t="str">
            <v>нд</v>
          </cell>
          <cell r="F93" t="str">
            <v>нд</v>
          </cell>
          <cell r="G93" t="str">
            <v>нд</v>
          </cell>
          <cell r="H93" t="str">
            <v>нд</v>
          </cell>
          <cell r="I93" t="str">
            <v>нд</v>
          </cell>
          <cell r="J93" t="str">
            <v>нд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1</v>
          </cell>
          <cell r="AV93">
            <v>0</v>
          </cell>
          <cell r="BV93" t="str">
            <v>Производственная необходимость</v>
          </cell>
        </row>
        <row r="94">
          <cell r="A94" t="str">
            <v>1.6</v>
          </cell>
          <cell r="B94" t="str">
            <v>Приобретение оборудования, требующего монтажа для обслуживания сетей, прочее оборудование</v>
          </cell>
          <cell r="C94" t="str">
            <v>G_Che2_16</v>
          </cell>
          <cell r="D94" t="str">
            <v>нд</v>
          </cell>
          <cell r="E94" t="str">
            <v>нд</v>
          </cell>
          <cell r="F94" t="str">
            <v>нд</v>
          </cell>
          <cell r="G94" t="str">
            <v>нд</v>
          </cell>
          <cell r="H94" t="str">
            <v>нд</v>
          </cell>
          <cell r="I94" t="str">
            <v>нд</v>
          </cell>
          <cell r="J94" t="str">
            <v>нд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21</v>
          </cell>
          <cell r="AV94">
            <v>0</v>
          </cell>
          <cell r="BV94" t="str">
            <v>ремонтная программа</v>
          </cell>
        </row>
        <row r="95">
          <cell r="A95" t="str">
            <v>1.6</v>
          </cell>
          <cell r="B95" t="str">
    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    </cell>
          <cell r="C95" t="str">
            <v>G_Che19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V95">
            <v>0</v>
          </cell>
        </row>
        <row r="96">
          <cell r="A96" t="str">
            <v>1.6</v>
          </cell>
          <cell r="B96" t="str">
            <v>Приобретение полноприводного автомобиля с двухрядной кабиной и бортовым кузовом-20 ед.</v>
          </cell>
          <cell r="C96" t="str">
            <v>H_Che90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20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20</v>
          </cell>
          <cell r="AV96">
            <v>0</v>
          </cell>
          <cell r="BV96" t="str">
            <v>Отклонение от плана произошло после проведения торгов</v>
          </cell>
        </row>
        <row r="97">
          <cell r="A97" t="str">
            <v>1.6</v>
          </cell>
          <cell r="B97" t="str">
            <v>Приобретение полноприводного фургона с двухрядной кабиной-20 ед.</v>
          </cell>
          <cell r="C97" t="str">
            <v>H_Che92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20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20</v>
          </cell>
          <cell r="AV97">
            <v>0</v>
          </cell>
        </row>
        <row r="98">
          <cell r="A98" t="str">
            <v>1.6</v>
          </cell>
          <cell r="B98" t="str">
            <v>Приобретение фургона с двухрядной кабиной-3 ед.</v>
          </cell>
          <cell r="C98" t="str">
            <v>H_Che93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3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3</v>
          </cell>
          <cell r="AV98">
            <v>0</v>
          </cell>
        </row>
        <row r="99">
          <cell r="A99" t="str">
            <v>1.6</v>
          </cell>
          <cell r="B99" t="str">
            <v>Приобретение микроавтобуса пассажирского-5 ед.</v>
          </cell>
          <cell r="C99" t="str">
            <v>H_Che94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5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5</v>
          </cell>
          <cell r="AV99">
            <v>0</v>
          </cell>
        </row>
        <row r="100">
          <cell r="A100" t="str">
            <v>1.6</v>
          </cell>
          <cell r="B100" t="str">
            <v>Приобретение крана стрелового автомобильного 50т-1 ед.</v>
          </cell>
          <cell r="C100" t="str">
            <v>H_Che95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V100">
            <v>0</v>
          </cell>
          <cell r="BV100" t="str">
            <v>Позднее проведение торгово-закупочных мероприятий и заключения договоров поставки</v>
          </cell>
        </row>
        <row r="101">
          <cell r="A101" t="str">
            <v>1.6</v>
          </cell>
          <cell r="B101" t="str">
            <v>Приобретение крана стрелового автомобильного 25т-2 ед.</v>
          </cell>
          <cell r="C101" t="str">
            <v>H_Che96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2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2</v>
          </cell>
          <cell r="AV101">
            <v>0</v>
          </cell>
        </row>
        <row r="102">
          <cell r="A102" t="str">
            <v>1.6</v>
          </cell>
          <cell r="B102" t="str">
            <v>Приобретение автомобиля с буро-крановой установки-4 ед.</v>
          </cell>
          <cell r="C102" t="str">
            <v>H_Che97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4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V102">
            <v>0</v>
          </cell>
          <cell r="BV102" t="str">
            <v>Позднее проведение торгово-закупочных мероприятий и заключения договоров поставки</v>
          </cell>
        </row>
        <row r="103">
          <cell r="A103" t="str">
            <v>1.6</v>
          </cell>
          <cell r="B103" t="str">
            <v>Приобретение цепного траншейного экскаватора-2 ед.</v>
          </cell>
          <cell r="C103" t="str">
            <v>H_Che98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2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2</v>
          </cell>
          <cell r="AV103">
            <v>0</v>
          </cell>
        </row>
        <row r="104">
          <cell r="A104" t="str">
            <v>1.6</v>
          </cell>
          <cell r="B104" t="str">
            <v>Приобретение бурильной машины-4 ед.</v>
          </cell>
          <cell r="C104" t="str">
            <v>H_Che99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4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V104">
            <v>0</v>
          </cell>
          <cell r="BV104" t="str">
            <v>Позднее проведение торгово-закупочных мероприятий и заключения договоров поставки</v>
          </cell>
        </row>
        <row r="105">
          <cell r="A105" t="str">
            <v>1.6</v>
          </cell>
          <cell r="B105" t="str">
            <v>Приобретение гусеничной бурильно-крановой машины-1 ед.</v>
          </cell>
          <cell r="C105" t="str">
            <v>H_Che100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V105">
            <v>0</v>
          </cell>
          <cell r="BV105" t="str">
            <v>Позднее проведение торгово-закупочных мероприятий и заключения договоров поставки</v>
          </cell>
        </row>
        <row r="106">
          <cell r="A106" t="str">
            <v>1.6</v>
          </cell>
          <cell r="B106" t="str">
            <v>Приобретение автогидроподъемника 14 м-2 ед.</v>
          </cell>
          <cell r="C106" t="str">
            <v>H_Che101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2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V106">
            <v>0</v>
          </cell>
          <cell r="BV106" t="str">
            <v>Позднее проведение торгово-закупочных мероприятий и заключения договоров поставки</v>
          </cell>
        </row>
        <row r="107">
          <cell r="A107" t="str">
            <v>1.6</v>
          </cell>
          <cell r="B107" t="str">
            <v>Приобретение автогидроподъемника 20 м с 2-х рядной кабиной-3 ед.</v>
          </cell>
          <cell r="C107" t="str">
            <v>H_Che102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3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V107">
            <v>0</v>
          </cell>
          <cell r="BV107" t="str">
            <v>Позднее проведение торгово-закупочных мероприятий и заключения договоров поставки</v>
          </cell>
        </row>
        <row r="108">
          <cell r="A108" t="str">
            <v>1.6</v>
          </cell>
          <cell r="B108" t="str">
            <v>Приобретение автогидроподъемника 20 м-2 ед.</v>
          </cell>
          <cell r="C108" t="str">
            <v>H_Che103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2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V108">
            <v>0</v>
          </cell>
          <cell r="BV108" t="str">
            <v>Позднее проведение торгово-закупочных мероприятий и заключения договоров поставки</v>
          </cell>
        </row>
        <row r="109">
          <cell r="A109" t="str">
            <v>1.6</v>
          </cell>
          <cell r="B109" t="str">
            <v>Приобретение электротехнической лаборатории 10 кВ на базе ГАЗ-3309-1 ед.</v>
          </cell>
          <cell r="C109" t="str">
            <v>H_Che104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1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V109">
            <v>0</v>
          </cell>
          <cell r="BV109" t="str">
            <v>Позднее проведение торгово-закупочных мероприятий и заключения договоров поставки</v>
          </cell>
        </row>
        <row r="110">
          <cell r="A110" t="str">
            <v>1.6</v>
          </cell>
          <cell r="B110" t="str">
            <v>Приобретение электротехнической лаборатории 10 кВ на базе ГАЗ-33023-1 ед.</v>
          </cell>
          <cell r="C110" t="str">
            <v>H_Che105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1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V110">
            <v>0</v>
          </cell>
          <cell r="BV110" t="str">
            <v>Позднее проведение торгово-закупочных мероприятий и заключения договоров поставки</v>
          </cell>
        </row>
        <row r="111">
          <cell r="A111" t="str">
            <v>1.6</v>
          </cell>
          <cell r="B111" t="str">
            <v>Приобретение электротехнической лаборатории 35 кВ на базе ГАЗ-3309-1 ед.</v>
          </cell>
          <cell r="C111" t="str">
            <v>H_Che106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1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1</v>
          </cell>
          <cell r="AV111">
            <v>0</v>
          </cell>
          <cell r="BV111" t="str">
            <v>Позднее проведение торгово-закупочных мероприятий и заключения договоров поставки</v>
          </cell>
        </row>
        <row r="112">
          <cell r="A112" t="str">
            <v>1.6</v>
          </cell>
          <cell r="B112" t="str">
            <v>Приобретение электротехнической лаборатории 35 кВ на базе ГАЗ-33088-1 ед.</v>
          </cell>
          <cell r="C112" t="str">
            <v>H_Che107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1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1</v>
          </cell>
          <cell r="AV112">
            <v>0</v>
          </cell>
          <cell r="BV112" t="str">
            <v>Позднее проведение торгово-закупочных мероприятий и заключения договоров поставки</v>
          </cell>
        </row>
        <row r="113">
          <cell r="A113" t="str">
            <v>1.6</v>
          </cell>
          <cell r="B113" t="str">
            <v>Приобретение электротехнической лаборатории ЛВИ на базе ГАЗ-2705-1 ед.</v>
          </cell>
          <cell r="C113" t="str">
            <v>H_Che108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1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V113">
            <v>0</v>
          </cell>
          <cell r="BV113" t="str">
            <v>Отклонение от плана произошло после проведения торгов</v>
          </cell>
        </row>
        <row r="114">
          <cell r="A114" t="str">
            <v>1.6</v>
          </cell>
          <cell r="B114" t="str">
            <v>Приобретение автомастерской-4 ед.</v>
          </cell>
          <cell r="C114" t="str">
            <v>H_Che109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4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V114">
            <v>0</v>
          </cell>
          <cell r="BV114" t="str">
            <v>Позднее проведение торгово-закупочных мероприятий и заключения договоров поставки</v>
          </cell>
        </row>
        <row r="115">
          <cell r="A115" t="str">
            <v>1.6</v>
          </cell>
          <cell r="B115" t="str">
            <v>Приобретение траншейного экскаватора-погрузчика-2 ед.</v>
          </cell>
          <cell r="C115" t="str">
            <v>H_Che110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2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2</v>
          </cell>
          <cell r="AV115">
            <v>0</v>
          </cell>
        </row>
        <row r="116">
          <cell r="A116" t="str">
            <v>1.6</v>
          </cell>
          <cell r="B116" t="str">
            <v>Приобретение универсального экскаватора-бульдозера-2 ед.</v>
          </cell>
          <cell r="C116" t="str">
            <v>H_Che111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2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2</v>
          </cell>
          <cell r="AV116">
            <v>0</v>
          </cell>
        </row>
        <row r="117">
          <cell r="A117" t="str">
            <v>1.6</v>
          </cell>
          <cell r="B117" t="str">
            <v>Приобретение бульдозера гусеничного-1 ед.</v>
          </cell>
          <cell r="C117" t="str">
            <v>H_Che112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1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1</v>
          </cell>
          <cell r="AV117">
            <v>0</v>
          </cell>
        </row>
        <row r="118">
          <cell r="A118" t="str">
            <v>1.6</v>
          </cell>
          <cell r="B118" t="str">
            <v>Приобретение передвижного дизельного генератора N=50кВт-1 ед.</v>
          </cell>
          <cell r="C118" t="str">
            <v>H_Che113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1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1</v>
          </cell>
          <cell r="AV118">
            <v>0</v>
          </cell>
          <cell r="BV118" t="str">
            <v>Отклонение от плана произошло после проведения торгов</v>
          </cell>
        </row>
        <row r="119">
          <cell r="A119" t="str">
            <v>1.6</v>
          </cell>
          <cell r="B119" t="str">
            <v>Приобретение передвижного дизельного компрессора-1 ед.</v>
          </cell>
          <cell r="C119" t="str">
            <v>H_Che114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1</v>
          </cell>
          <cell r="AV119">
            <v>0</v>
          </cell>
          <cell r="BV119" t="str">
            <v>Отклонение от плана произошло после проведения торгов</v>
          </cell>
        </row>
        <row r="120">
          <cell r="A120" t="str">
            <v>1.6</v>
          </cell>
          <cell r="B120" t="str">
            <v>Приобретение автоцистерны 10м3-1 ед.</v>
          </cell>
          <cell r="C120" t="str">
            <v>H_Che115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V120">
            <v>0</v>
          </cell>
          <cell r="BV120" t="str">
            <v>Позднее проведение торгово-закупочных мероприятий и заключения договоров поставки</v>
          </cell>
        </row>
        <row r="121">
          <cell r="A121" t="str">
            <v>1.6</v>
          </cell>
          <cell r="B121" t="str">
            <v>Приобретение опоровоза на шасси КАМАЗ-65224-3971-43-1ед.</v>
          </cell>
          <cell r="C121" t="str">
            <v>H_Che116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V121">
            <v>0</v>
          </cell>
          <cell r="BV121" t="str">
            <v>Позднее проведение торгово-закупочных мероприятий и заключения договоров поставки</v>
          </cell>
        </row>
        <row r="122">
          <cell r="A122" t="str">
            <v>1.6</v>
          </cell>
          <cell r="B122" t="str">
            <v>Приобретение тягача с краново-манипуляторной установкой-1 ед.</v>
          </cell>
          <cell r="C122" t="str">
            <v>H_Che117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1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V122">
            <v>0</v>
          </cell>
          <cell r="BV122" t="str">
            <v>Позднее проведение торгово-закупочных мероприятий и заключения договоров поставки</v>
          </cell>
        </row>
        <row r="123">
          <cell r="A123" t="str">
            <v>1.6</v>
          </cell>
          <cell r="B123" t="str">
            <v>Приобретение полноприводного бортового автомобиля с краново-манипуляторной установкой-1 ед.</v>
          </cell>
          <cell r="C123" t="str">
            <v>H_Che118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1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1</v>
          </cell>
          <cell r="AV123">
            <v>0</v>
          </cell>
        </row>
        <row r="124">
          <cell r="A124" t="str">
            <v>1.6</v>
          </cell>
          <cell r="B124" t="str">
            <v>Приобретение бортового автомобиля с краново-манипуляторной установкой-1 ед.</v>
          </cell>
          <cell r="C124" t="str">
            <v>H_Che119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1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V124">
            <v>0</v>
          </cell>
          <cell r="BV124" t="str">
            <v>Позднее проведение торгово-закупочных мероприятий и заключения договоров поставки</v>
          </cell>
        </row>
        <row r="125">
          <cell r="A125" t="str">
            <v>1.6</v>
          </cell>
          <cell r="B125" t="str">
            <v>Приобретение измельчителя-2 ед.</v>
          </cell>
          <cell r="C125" t="str">
            <v>H_Che120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2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V125">
            <v>0</v>
          </cell>
          <cell r="BV125" t="str">
            <v>Позднее проведение торгово-закупочных мероприятий и заключения договоров поставки</v>
          </cell>
        </row>
        <row r="126">
          <cell r="A126" t="str">
            <v>1.6</v>
          </cell>
          <cell r="B126" t="str">
            <v>Приобретение установки цеолитовой-маслонагревателя-3 ед.</v>
          </cell>
          <cell r="C126" t="str">
            <v>H_Che121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3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3</v>
          </cell>
          <cell r="AV126">
            <v>0</v>
          </cell>
        </row>
        <row r="127">
          <cell r="A127" t="str">
            <v>1.6</v>
          </cell>
          <cell r="B127" t="str">
            <v>Приобретение мобильной установки для регенерации отработанного трансформаторного масла-1 ед.</v>
          </cell>
          <cell r="C127" t="str">
            <v>H_Che122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1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1</v>
          </cell>
          <cell r="AV127">
            <v>0</v>
          </cell>
        </row>
        <row r="128">
          <cell r="A128" t="str">
            <v>1.6</v>
          </cell>
          <cell r="B128" t="str">
            <v>База Наурских РЭС</v>
          </cell>
          <cell r="C128" t="str">
            <v>D_Che91_17</v>
          </cell>
          <cell r="D128" t="str">
            <v>нд</v>
          </cell>
          <cell r="E128" t="str">
            <v>нд</v>
          </cell>
          <cell r="F128" t="str">
            <v>нд</v>
          </cell>
          <cell r="G128" t="str">
            <v>нд</v>
          </cell>
          <cell r="H128" t="str">
            <v>нд</v>
          </cell>
          <cell r="I128" t="str">
            <v>нд</v>
          </cell>
          <cell r="J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V128">
            <v>0</v>
          </cell>
          <cell r="BV128" t="str">
            <v>Ввод объекта незавершенного строительства прошлых лет</v>
          </cell>
        </row>
      </sheetData>
      <sheetData sheetId="9">
        <row r="25">
          <cell r="A25" t="str">
            <v>1</v>
          </cell>
          <cell r="B25" t="str">
            <v>Чеченская Республика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1.1.1.3</v>
          </cell>
          <cell r="B31" t="str">
    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    </cell>
          <cell r="C31" t="str">
            <v>G_prj_109108_50015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</row>
        <row r="32">
          <cell r="A32" t="str">
            <v>1.1.1.3</v>
          </cell>
          <cell r="B32" t="str">
    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    </cell>
          <cell r="C32" t="str">
            <v>G_Che21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</row>
        <row r="33">
          <cell r="A33" t="str">
            <v>1.1.1.3</v>
          </cell>
          <cell r="B33" t="str">
    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    </cell>
          <cell r="C33" t="str">
            <v>G_Che22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</row>
        <row r="34">
          <cell r="A34" t="str">
            <v>1.1.1.3</v>
          </cell>
          <cell r="B34" t="str">
    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    </cell>
          <cell r="C34" t="str">
            <v>G_Che81</v>
          </cell>
          <cell r="E34" t="str">
            <v>нд</v>
          </cell>
          <cell r="F34" t="str">
            <v>нд</v>
          </cell>
          <cell r="G34" t="str">
            <v>нд</v>
          </cell>
          <cell r="H34" t="str">
            <v>нд</v>
          </cell>
          <cell r="I34" t="str">
            <v>нд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</row>
        <row r="35">
          <cell r="A35" t="str">
            <v>1.1.1.3</v>
          </cell>
          <cell r="B35" t="str">
    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    </cell>
          <cell r="C35" t="str">
            <v>F_prj_109108_47931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</row>
        <row r="36">
          <cell r="A36" t="str">
            <v>1.1.1.3</v>
          </cell>
          <cell r="B36" t="str">
    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    </cell>
          <cell r="C36" t="str">
            <v>F_prj_109108_47932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</row>
        <row r="37">
          <cell r="A37" t="str">
            <v>1.1.2</v>
          </cell>
          <cell r="B37" t="str">
            <v>Технологическое присоединение объектов электросетевого хозяйства, всего, в том числе:</v>
          </cell>
          <cell r="C37" t="str">
            <v>Г</v>
          </cell>
        </row>
        <row r="38">
          <cell r="A38" t="str">
            <v>1.1.2.1</v>
          </cell>
          <cell r="B3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8" t="str">
            <v>Г</v>
          </cell>
        </row>
        <row r="39">
          <cell r="A39" t="str">
            <v>1.1.2.2</v>
          </cell>
          <cell r="B39" t="str">
            <v>Технологическое присоединение к электрическим сетям иных сетевых организаций, всего, в том числе:</v>
          </cell>
          <cell r="C39" t="str">
            <v>Г</v>
          </cell>
        </row>
        <row r="40">
          <cell r="A40" t="str">
            <v>1.1.3</v>
          </cell>
          <cell r="B40" t="str">
            <v xml:space="preserve">Технологическое присоединение объектов по производству электрической энергии всего, в том числе: </v>
          </cell>
          <cell r="C40" t="str">
            <v>Г</v>
          </cell>
        </row>
        <row r="41">
          <cell r="A41" t="str">
            <v>1.1.3.1</v>
          </cell>
          <cell r="B41" t="str">
            <v>Наименование объекта по производству электрической энергии, всего, в том числе: Грозненская ТЭС</v>
          </cell>
          <cell r="C41" t="str">
            <v>Г</v>
          </cell>
        </row>
        <row r="42">
          <cell r="A42" t="str">
            <v>1.1.3.1</v>
          </cell>
          <cell r="B4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1.1.3.1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1.1.3.1</v>
          </cell>
          <cell r="B4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4" t="str">
            <v>Г</v>
          </cell>
        </row>
        <row r="45">
          <cell r="A45" t="str">
            <v>1.1.3.2</v>
          </cell>
          <cell r="B45" t="str">
            <v>Наименование объекта по производству электрической энергии, всего, в том числе:</v>
          </cell>
          <cell r="C45" t="str">
            <v>Г</v>
          </cell>
        </row>
        <row r="46">
          <cell r="A46" t="str">
            <v>1.1.3.2</v>
          </cell>
          <cell r="B4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6" t="str">
            <v>Г</v>
          </cell>
        </row>
        <row r="47">
          <cell r="A47" t="str">
            <v>1.1.3.2</v>
          </cell>
          <cell r="B4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7" t="str">
            <v>Г</v>
          </cell>
        </row>
        <row r="48">
          <cell r="A48" t="str">
            <v>1.1.3.2</v>
          </cell>
          <cell r="B4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8" t="str">
            <v>Г</v>
          </cell>
        </row>
        <row r="49">
          <cell r="A49" t="str">
            <v>1.1.4</v>
          </cell>
          <cell r="B4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9" t="str">
            <v>Г</v>
          </cell>
        </row>
        <row r="50">
          <cell r="A50" t="str">
            <v>1.1.4.1</v>
          </cell>
          <cell r="B5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0" t="str">
            <v>Г</v>
          </cell>
        </row>
        <row r="51">
          <cell r="A51" t="str">
            <v>1.1.4.2</v>
          </cell>
          <cell r="B5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1" t="str">
            <v>Г</v>
          </cell>
        </row>
        <row r="52">
          <cell r="A52" t="str">
            <v>1.1.4.2</v>
          </cell>
          <cell r="B52" t="str">
    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    </cell>
          <cell r="C52" t="str">
            <v>F_prj_109108_47928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</row>
        <row r="53">
          <cell r="A53" t="str">
            <v>1.1.4.2</v>
          </cell>
          <cell r="B53" t="str">
    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    </cell>
          <cell r="C53" t="str">
            <v>F_prj_109108_47930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</row>
        <row r="54">
          <cell r="A54" t="str">
            <v>1.2</v>
          </cell>
          <cell r="B54" t="str">
            <v>Реконструкция, модернизация, техническое перевооружение всего, в том числе:</v>
          </cell>
          <cell r="C54" t="str">
            <v>Г</v>
          </cell>
        </row>
        <row r="55">
          <cell r="A55" t="str">
            <v>1.2.1</v>
          </cell>
          <cell r="B55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55" t="str">
            <v>Г</v>
          </cell>
        </row>
        <row r="56">
          <cell r="A56" t="str">
            <v>1.2.1.1</v>
          </cell>
          <cell r="B56" t="str">
            <v>Реконструкция трансформаторных и иных подстанций, всего, в том числе:</v>
          </cell>
          <cell r="C56" t="str">
            <v>Г</v>
          </cell>
        </row>
        <row r="57">
          <cell r="A57" t="str">
            <v>1.2.1.2</v>
          </cell>
          <cell r="B5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7" t="str">
            <v>Г</v>
          </cell>
        </row>
        <row r="58">
          <cell r="A58" t="str">
            <v>1.2.1.2</v>
          </cell>
          <cell r="B58" t="str">
            <v>Оснащение устройствами автоматической частотной разгрузки на ПС 110/35/10 кВ "Самашки"</v>
          </cell>
          <cell r="C58" t="str">
            <v>F_prj_109108_48226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</row>
        <row r="59">
          <cell r="A59" t="str">
            <v>1.2.1.2</v>
          </cell>
          <cell r="B59" t="str">
            <v>Оснащение устройствами автоматической частотной разгрузки на ПС 110/35/6 кВ "Гудермес"</v>
          </cell>
          <cell r="C59" t="str">
            <v>F_prj_109108_48227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</row>
        <row r="60">
          <cell r="A60" t="str">
            <v>1.2.2</v>
          </cell>
          <cell r="B60" t="str">
            <v>Реконструкция, модернизация, техническое перевооружение линий электропередачи, всего, в том числе:</v>
          </cell>
          <cell r="C60" t="str">
            <v>Г</v>
          </cell>
        </row>
        <row r="61">
          <cell r="A61" t="str">
            <v>1.2.2.1</v>
          </cell>
          <cell r="B61" t="str">
            <v>Реконструкция линий электропередачи, всего, в том числе:</v>
          </cell>
          <cell r="C61" t="str">
            <v>Г</v>
          </cell>
        </row>
        <row r="62">
          <cell r="A62" t="str">
            <v>1.2.2.2</v>
          </cell>
          <cell r="B62" t="str">
            <v>Модернизация, техническое перевооружение линий электропередачи, всего, в том числе:</v>
          </cell>
          <cell r="C62" t="str">
            <v>Г</v>
          </cell>
        </row>
        <row r="63">
          <cell r="A63" t="str">
            <v>1.2.2.2</v>
          </cell>
          <cell r="B63" t="str">
            <v>Техническое перевооружение ВЛ-0,4 кВ, Ф-3, ПС «№ 84» с монтажом опор и подвеской провода</v>
          </cell>
          <cell r="C63" t="str">
            <v>F_prj_109108_48373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</row>
        <row r="64">
          <cell r="A64" t="str">
            <v>1.2.2.2</v>
          </cell>
          <cell r="B64" t="str">
            <v>Техническое перевооружение ВЛ-0,4кВ Ф-6, ПС «Холодильник» с монтажом опор и подвеской провода</v>
          </cell>
          <cell r="C64" t="str">
            <v>F_prj_109108_48374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</row>
        <row r="65">
          <cell r="A65" t="str">
            <v>1.2.2.2</v>
          </cell>
          <cell r="B65" t="str">
            <v>Техническое перевооружение ВЛ-0,4 кВ, Ф-19, ПС «Горец» с монтажом опор и подвеской провода</v>
          </cell>
          <cell r="C65" t="str">
            <v>F_prj_109108_48375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</row>
        <row r="66">
          <cell r="A66" t="str">
            <v>1.2.2.2</v>
          </cell>
          <cell r="B66" t="str">
            <v>Техническое перевооружение ВЛ-0,4 кВ, Ф-1 ПС Красноармейская с монтажом опор и подвеской провода</v>
          </cell>
          <cell r="C66" t="str">
            <v>F_prj_109108_48376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</row>
        <row r="67">
          <cell r="A67" t="str">
            <v>1.2.3</v>
          </cell>
          <cell r="B67" t="str">
            <v>Развитие и модернизация учета электрической энергии (мощности), всего, в том числе:</v>
          </cell>
          <cell r="C67" t="str">
            <v>Г</v>
          </cell>
        </row>
        <row r="68">
          <cell r="A68" t="str">
            <v>1.2.3.1</v>
          </cell>
          <cell r="B68" t="str">
            <v>«Установка приборов учета, класс напряжения 0,22 (0,4) кВ, всего, в том числе:»</v>
          </cell>
          <cell r="C68" t="str">
            <v>Г</v>
          </cell>
        </row>
        <row r="69">
          <cell r="A69" t="str">
            <v>1.2.3.1</v>
          </cell>
          <cell r="B69" t="str">
            <v>АИИСКУЭ ОРЭ для ОАО "Чеченэнерго" (погашение КЗ)</v>
          </cell>
          <cell r="C69" t="str">
            <v>F_prj_109108_48000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</row>
        <row r="70">
          <cell r="A70" t="str">
            <v>1.2.3.2</v>
          </cell>
          <cell r="B70" t="str">
            <v>«Установка приборов учета, класс напряжения 6 (10) кВ, всего, в том числе:»</v>
          </cell>
          <cell r="C70" t="str">
            <v>Г</v>
          </cell>
        </row>
        <row r="71">
          <cell r="A71" t="str">
            <v>1.2.3.3</v>
          </cell>
          <cell r="B71" t="str">
            <v>«Установка приборов учета, класс напряжения 35 кВ, всего, в том числе:»</v>
          </cell>
          <cell r="C71" t="str">
            <v>Г</v>
          </cell>
        </row>
        <row r="72">
          <cell r="A72" t="str">
            <v>1.2.3.4</v>
          </cell>
          <cell r="B72" t="str">
            <v>«Установка приборов учета, класс напряжения 110 кВ и выше, всего, в том числе:»</v>
          </cell>
          <cell r="C72" t="str">
            <v>Г</v>
          </cell>
        </row>
        <row r="73">
          <cell r="A73" t="str">
            <v>1.2.3.5</v>
          </cell>
          <cell r="B73" t="str">
            <v>«Включение приборов учета в систему сбора и передачи данных, класс напряжения 0,22 (0,4) кВ, всего, в том числе:»</v>
          </cell>
          <cell r="C73" t="str">
            <v>Г</v>
          </cell>
        </row>
        <row r="74">
          <cell r="A74" t="str">
            <v>1.2.3.6</v>
          </cell>
          <cell r="B74" t="str">
            <v>«Включение приборов учета в систему сбора и передачи данных, класс напряжения 6 (10) кВ, всего, в том числе:»</v>
          </cell>
          <cell r="C74" t="str">
            <v>Г</v>
          </cell>
        </row>
        <row r="75">
          <cell r="A75" t="str">
            <v>1.2.3.7</v>
          </cell>
          <cell r="B75" t="str">
            <v>«Включение приборов учета в систему сбора и передачи данных, класс напряжения 35 кВ, всего, в том числе:»</v>
          </cell>
          <cell r="C75" t="str">
            <v>Г</v>
          </cell>
        </row>
        <row r="76">
          <cell r="A76" t="str">
            <v>1.2.3.8</v>
          </cell>
          <cell r="B76" t="str">
            <v>«Включение приборов учета в систему сбора и передачи данных, класс напряжения 110 кВ и выше, всего, в том числе:»</v>
          </cell>
          <cell r="C76" t="str">
            <v>Г</v>
          </cell>
        </row>
        <row r="77">
          <cell r="A77" t="str">
            <v>1.2.4</v>
          </cell>
          <cell r="B77" t="str">
            <v>Реконструкция, модернизация, техническое перевооружение прочих объектов основных средств, всего, в том числе:</v>
          </cell>
          <cell r="C77" t="str">
            <v>Г</v>
          </cell>
        </row>
        <row r="78">
          <cell r="A78" t="str">
            <v>1.2.4.1</v>
          </cell>
          <cell r="B78" t="str">
            <v>Реконструкция прочих объектов основных средств, всего, в том числе:</v>
          </cell>
          <cell r="C78" t="str">
            <v>Г</v>
          </cell>
        </row>
        <row r="79">
          <cell r="A79" t="str">
            <v>1.2.4.2</v>
          </cell>
          <cell r="B79" t="str">
            <v>Модернизация, техническое перевооружение прочих объектов основных средств, всего, в том числе:</v>
          </cell>
          <cell r="C79" t="str">
            <v>Г</v>
          </cell>
        </row>
        <row r="80">
          <cell r="A80" t="str">
            <v>1.2.4.2</v>
          </cell>
          <cell r="B80" t="str">
            <v>Модернизация системы сбора и передачи информации 1-ая очередь АО "Чеченэнерго" на  ПС "Восточная"</v>
          </cell>
          <cell r="C80" t="str">
            <v>F_prj_109108_49013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</row>
        <row r="81">
          <cell r="A81" t="str">
            <v>1.2.4.2</v>
          </cell>
          <cell r="B81" t="str">
            <v>Модернизация системы сбора и передачи информации 1-ая очередь АО "Чеченэнерго" на  ПС 110 кВ Гудермес-Тяговая</v>
          </cell>
          <cell r="C81" t="str">
            <v>G_Che4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</row>
        <row r="82">
          <cell r="A82" t="str">
            <v>1.2.4.2</v>
          </cell>
          <cell r="B82" t="str">
            <v>Модернизация системы сбора и передачи информации 1-ая очередь АО "Чеченэнерго" на ПС 110 кВ Ойсунгур</v>
          </cell>
          <cell r="C82" t="str">
            <v>G_Che5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</row>
        <row r="83">
          <cell r="A83" t="str">
            <v>1.3</v>
          </cell>
          <cell r="B8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3" t="str">
            <v>Г</v>
          </cell>
        </row>
        <row r="84">
          <cell r="A84" t="str">
            <v>1.3.1</v>
          </cell>
          <cell r="B8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4" t="str">
            <v>Г</v>
          </cell>
        </row>
        <row r="85">
          <cell r="A85" t="str">
            <v>1.3.2</v>
          </cell>
          <cell r="B8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5" t="str">
            <v>Г</v>
          </cell>
        </row>
        <row r="86">
          <cell r="A86" t="str">
            <v>1.3.2</v>
          </cell>
          <cell r="B86" t="str">
            <v xml:space="preserve">Строительство ПС 110/35/10 кВ "Курчалой 110 с заходами ВЛ 110 кВ </v>
          </cell>
          <cell r="C86" t="str">
            <v>G_Che2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</row>
        <row r="87">
          <cell r="A87" t="str">
            <v>1.4</v>
          </cell>
          <cell r="B87" t="str">
            <v>Прочее новое строительство объектов электросетевого хозяйства, всего, в том числе:</v>
          </cell>
          <cell r="C87" t="str">
            <v>Г</v>
          </cell>
        </row>
        <row r="88">
          <cell r="A88" t="str">
            <v>1.4</v>
          </cell>
          <cell r="B88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88" t="str">
            <v>F_prj_109108_5385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</row>
        <row r="89">
          <cell r="A89" t="str">
            <v>1.5</v>
          </cell>
          <cell r="B89" t="str">
            <v>Покупка земельных участков для целей реализации инвестиционных проектов, всего, в том числе:</v>
          </cell>
          <cell r="C89" t="str">
            <v>Г</v>
          </cell>
        </row>
        <row r="90">
          <cell r="A90" t="str">
            <v>1.6</v>
          </cell>
          <cell r="B90" t="str">
            <v>Прочие инвестиционные проекты,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Приобретение Автогидроподъемника АГП-20Т на базе ГАЗ-3309-2 ед</v>
          </cell>
          <cell r="C91" t="str">
            <v>G_Che8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</row>
        <row r="92">
          <cell r="A92" t="str">
            <v>1.6</v>
          </cell>
          <cell r="B92" t="str">
            <v>Приобретение "Маршрутизатор Сisco 2911 3port-10/100/1000 Mb-Flash 512 Md-DRAM Склад №4"</v>
          </cell>
          <cell r="C92" t="str">
            <v>H_Che123_17</v>
          </cell>
          <cell r="E92" t="str">
            <v>нд</v>
          </cell>
          <cell r="F92" t="str">
            <v>нд</v>
          </cell>
          <cell r="G92" t="str">
            <v>нд</v>
          </cell>
          <cell r="H92" t="str">
            <v>нд</v>
          </cell>
          <cell r="I92" t="str">
            <v>нд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</row>
        <row r="93">
          <cell r="A93" t="str">
            <v>1.6</v>
          </cell>
          <cell r="B93" t="str">
            <v>Приобретение"Комплект тепловизора TESTO 885-2 с телеобъективом( /I1(измерение темпиратуры до 1200 С)) Склад №4"</v>
          </cell>
          <cell r="C93" t="str">
            <v>H_Che124_17</v>
          </cell>
          <cell r="E93" t="str">
            <v>нд</v>
          </cell>
          <cell r="F93" t="str">
            <v>нд</v>
          </cell>
          <cell r="G93" t="str">
            <v>нд</v>
          </cell>
          <cell r="H93" t="str">
            <v>нд</v>
          </cell>
          <cell r="I93" t="str">
            <v>нд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K93">
            <v>0</v>
          </cell>
          <cell r="BC93" t="str">
            <v>Производственная необходимость</v>
          </cell>
        </row>
        <row r="94">
          <cell r="A94" t="str">
            <v>1.6</v>
          </cell>
          <cell r="B94" t="str">
            <v>Приобретение оборудования, требующего монтажа для обслуживания сетей, прочее оборудование</v>
          </cell>
          <cell r="C94" t="str">
            <v>G_Che2_16</v>
          </cell>
          <cell r="E94" t="str">
            <v>нд</v>
          </cell>
          <cell r="F94" t="str">
            <v>нд</v>
          </cell>
          <cell r="G94" t="str">
            <v>нд</v>
          </cell>
          <cell r="H94" t="str">
            <v>нд</v>
          </cell>
          <cell r="I94" t="str">
            <v>нд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K94">
            <v>0</v>
          </cell>
          <cell r="BC94" t="str">
            <v>ремонтная программа</v>
          </cell>
        </row>
        <row r="95">
          <cell r="A95" t="str">
            <v>1.6</v>
          </cell>
          <cell r="B95" t="str">
    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    </cell>
          <cell r="C95" t="str">
            <v>G_Che19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</row>
        <row r="96">
          <cell r="A96" t="str">
            <v>1.6</v>
          </cell>
          <cell r="B96" t="str">
            <v>Приобретение полноприводного автомобиля с двухрядной кабиной и бортовым кузовом-20 ед.</v>
          </cell>
          <cell r="C96" t="str">
            <v>H_Che90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K96">
            <v>0</v>
          </cell>
          <cell r="BC96" t="str">
            <v>Отклонение от плана произошло после проведения торгов</v>
          </cell>
        </row>
        <row r="97">
          <cell r="A97" t="str">
            <v>1.6</v>
          </cell>
          <cell r="B97" t="str">
            <v>Приобретение полноприводного фургона с двухрядной кабиной-20 ед.</v>
          </cell>
          <cell r="C97" t="str">
            <v>H_Che92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</row>
        <row r="98">
          <cell r="A98" t="str">
            <v>1.6</v>
          </cell>
          <cell r="B98" t="str">
            <v>Приобретение фургона с двухрядной кабиной-3 ед.</v>
          </cell>
          <cell r="C98" t="str">
            <v>H_Che93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</row>
        <row r="99">
          <cell r="A99" t="str">
            <v>1.6</v>
          </cell>
          <cell r="B99" t="str">
            <v>Приобретение микроавтобуса пассажирского-5 ед.</v>
          </cell>
          <cell r="C99" t="str">
            <v>H_Che94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</row>
        <row r="100">
          <cell r="A100" t="str">
            <v>1.6</v>
          </cell>
          <cell r="B100" t="str">
            <v>Приобретение крана стрелового автомобильного 50т-1 ед.</v>
          </cell>
          <cell r="C100" t="str">
            <v>H_Che95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K100">
            <v>0</v>
          </cell>
          <cell r="BC100" t="str">
            <v>Позднее проведение торгово-закупочных мероприятий и заключения договоров поставки</v>
          </cell>
        </row>
        <row r="101">
          <cell r="A101" t="str">
            <v>1.6</v>
          </cell>
          <cell r="B101" t="str">
            <v>Приобретение крана стрелового автомобильного 25т-2 ед.</v>
          </cell>
          <cell r="C101" t="str">
            <v>H_Che96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</row>
        <row r="102">
          <cell r="A102" t="str">
            <v>1.6</v>
          </cell>
          <cell r="B102" t="str">
            <v>Приобретение автомобиля с буро-крановой установки-4 ед.</v>
          </cell>
          <cell r="C102" t="str">
            <v>H_Che97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K102">
            <v>0</v>
          </cell>
          <cell r="BC102" t="str">
            <v>Позднее проведение торгово-закупочных мероприятий и заключения договоров поставки</v>
          </cell>
        </row>
        <row r="103">
          <cell r="A103" t="str">
            <v>1.6</v>
          </cell>
          <cell r="B103" t="str">
            <v>Приобретение цепного траншейного экскаватора-2 ед.</v>
          </cell>
          <cell r="C103" t="str">
            <v>H_Che98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</row>
        <row r="104">
          <cell r="A104" t="str">
            <v>1.6</v>
          </cell>
          <cell r="B104" t="str">
            <v>Приобретение бурильной машины-4 ед.</v>
          </cell>
          <cell r="C104" t="str">
            <v>H_Che99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K104">
            <v>0</v>
          </cell>
          <cell r="BC104" t="str">
            <v>Позднее проведение торгово-закупочных мероприятий и заключения договоров поставки</v>
          </cell>
        </row>
        <row r="105">
          <cell r="A105" t="str">
            <v>1.6</v>
          </cell>
          <cell r="B105" t="str">
            <v>Приобретение гусеничной бурильно-крановой машины-1 ед.</v>
          </cell>
          <cell r="C105" t="str">
            <v>H_Che100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K105">
            <v>0</v>
          </cell>
          <cell r="BC105" t="str">
            <v>Позднее проведение торгово-закупочных мероприятий и заключения договоров поставки</v>
          </cell>
        </row>
        <row r="106">
          <cell r="A106" t="str">
            <v>1.6</v>
          </cell>
          <cell r="B106" t="str">
            <v>Приобретение автогидроподъемника 14 м-2 ед.</v>
          </cell>
          <cell r="C106" t="str">
            <v>H_Che101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K106">
            <v>0</v>
          </cell>
          <cell r="BC106" t="str">
            <v>Позднее проведение торгово-закупочных мероприятий и заключения договоров поставки</v>
          </cell>
        </row>
        <row r="107">
          <cell r="A107" t="str">
            <v>1.6</v>
          </cell>
          <cell r="B107" t="str">
            <v>Приобретение автогидроподъемника 20 м с 2-х рядной кабиной-3 ед.</v>
          </cell>
          <cell r="C107" t="str">
            <v>H_Che102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K107">
            <v>0</v>
          </cell>
          <cell r="BC107" t="str">
            <v>Позднее проведение торгово-закупочных мероприятий и заключения договоров поставки</v>
          </cell>
        </row>
        <row r="108">
          <cell r="A108" t="str">
            <v>1.6</v>
          </cell>
          <cell r="B108" t="str">
            <v>Приобретение автогидроподъемника 20 м-2 ед.</v>
          </cell>
          <cell r="C108" t="str">
            <v>H_Che103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K108">
            <v>0</v>
          </cell>
          <cell r="BC108" t="str">
            <v>Позднее проведение торгово-закупочных мероприятий и заключения договоров поставки</v>
          </cell>
        </row>
        <row r="109">
          <cell r="A109" t="str">
            <v>1.6</v>
          </cell>
          <cell r="B109" t="str">
            <v>Приобретение электротехнической лаборатории 10 кВ на базе ГАЗ-3309-1 ед.</v>
          </cell>
          <cell r="C109" t="str">
            <v>H_Che104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  <cell r="BC109" t="str">
            <v>Позднее проведение торгово-закупочных мероприятий и заключения договоров поставки</v>
          </cell>
        </row>
        <row r="110">
          <cell r="A110" t="str">
            <v>1.6</v>
          </cell>
          <cell r="B110" t="str">
            <v>Приобретение электротехнической лаборатории 10 кВ на базе ГАЗ-33023-1 ед.</v>
          </cell>
          <cell r="C110" t="str">
            <v>H_Che105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0</v>
          </cell>
          <cell r="BC110" t="str">
            <v>Позднее проведение торгово-закупочных мероприятий и заключения договоров поставки</v>
          </cell>
        </row>
        <row r="111">
          <cell r="A111" t="str">
            <v>1.6</v>
          </cell>
          <cell r="B111" t="str">
            <v>Приобретение электротехнической лаборатории 35 кВ на базе ГАЗ-3309-1 ед.</v>
          </cell>
          <cell r="C111" t="str">
            <v>H_Che106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  <cell r="BC111" t="str">
            <v>Позднее проведение торгово-закупочных мероприятий и заключения договоров поставки</v>
          </cell>
        </row>
        <row r="112">
          <cell r="A112" t="str">
            <v>1.6</v>
          </cell>
          <cell r="B112" t="str">
            <v>Приобретение электротехнической лаборатории 35 кВ на базе ГАЗ-33088-1 ед.</v>
          </cell>
          <cell r="C112" t="str">
            <v>H_Che107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  <cell r="BC112" t="str">
            <v>Позднее проведение торгово-закупочных мероприятий и заключения договоров поставки</v>
          </cell>
        </row>
        <row r="113">
          <cell r="A113" t="str">
            <v>1.6</v>
          </cell>
          <cell r="B113" t="str">
            <v>Приобретение электротехнической лаборатории ЛВИ на базе ГАЗ-2705-1 ед.</v>
          </cell>
          <cell r="C113" t="str">
            <v>H_Che108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  <cell r="BC113" t="str">
            <v>Отклонение от плана произошло после проведения торгов</v>
          </cell>
        </row>
        <row r="114">
          <cell r="A114" t="str">
            <v>1.6</v>
          </cell>
          <cell r="B114" t="str">
            <v>Приобретение автомастерской-4 ед.</v>
          </cell>
          <cell r="C114" t="str">
            <v>H_Che109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0</v>
          </cell>
          <cell r="BC114" t="str">
            <v>Позднее проведение торгово-закупочных мероприятий и заключения договоров поставки</v>
          </cell>
        </row>
        <row r="115">
          <cell r="A115" t="str">
            <v>1.6</v>
          </cell>
          <cell r="B115" t="str">
            <v>Приобретение траншейного экскаватора-погрузчика-2 ед.</v>
          </cell>
          <cell r="C115" t="str">
            <v>H_Che110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</row>
        <row r="116">
          <cell r="A116" t="str">
            <v>1.6</v>
          </cell>
          <cell r="B116" t="str">
            <v>Приобретение универсального экскаватора-бульдозера-2 ед.</v>
          </cell>
          <cell r="C116" t="str">
            <v>H_Che111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</row>
        <row r="117">
          <cell r="A117" t="str">
            <v>1.6</v>
          </cell>
          <cell r="B117" t="str">
            <v>Приобретение бульдозера гусеничного-1 ед.</v>
          </cell>
          <cell r="C117" t="str">
            <v>H_Che112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</row>
        <row r="118">
          <cell r="A118" t="str">
            <v>1.6</v>
          </cell>
          <cell r="B118" t="str">
            <v>Приобретение передвижного дизельного генератора N=50кВт-1 ед.</v>
          </cell>
          <cell r="C118" t="str">
            <v>H_Che113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K118">
            <v>0</v>
          </cell>
          <cell r="BC118" t="str">
            <v>Отклонение от плана произошло после проведения торгов</v>
          </cell>
        </row>
        <row r="119">
          <cell r="A119" t="str">
            <v>1.6</v>
          </cell>
          <cell r="B119" t="str">
            <v>Приобретение передвижного дизельного компрессора-1 ед.</v>
          </cell>
          <cell r="C119" t="str">
            <v>H_Che114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K119">
            <v>0</v>
          </cell>
          <cell r="BC119" t="str">
            <v>Отклонение от плана произошло после проведения торгов</v>
          </cell>
        </row>
        <row r="120">
          <cell r="A120" t="str">
            <v>1.6</v>
          </cell>
          <cell r="B120" t="str">
            <v>Приобретение автоцистерны 10м3-1 ед.</v>
          </cell>
          <cell r="C120" t="str">
            <v>H_Che115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K120">
            <v>0</v>
          </cell>
          <cell r="BC120" t="str">
            <v>Позднее проведение торгово-закупочных мероприятий и заключения договоров поставки</v>
          </cell>
        </row>
        <row r="121">
          <cell r="A121" t="str">
            <v>1.6</v>
          </cell>
          <cell r="B121" t="str">
            <v>Приобретение опоровоза на шасси КАМАЗ-65224-3971-43-1ед.</v>
          </cell>
          <cell r="C121" t="str">
            <v>H_Che116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K121">
            <v>0</v>
          </cell>
          <cell r="BC121" t="str">
            <v>Позднее проведение торгово-закупочных мероприятий и заключения договоров поставки</v>
          </cell>
        </row>
        <row r="122">
          <cell r="A122" t="str">
            <v>1.6</v>
          </cell>
          <cell r="B122" t="str">
            <v>Приобретение тягача с краново-манипуляторной установкой-1 ед.</v>
          </cell>
          <cell r="C122" t="str">
            <v>H_Che117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K122">
            <v>0</v>
          </cell>
          <cell r="BC122" t="str">
            <v>Позднее проведение торгово-закупочных мероприятий и заключения договоров поставки</v>
          </cell>
        </row>
        <row r="123">
          <cell r="A123" t="str">
            <v>1.6</v>
          </cell>
          <cell r="B123" t="str">
            <v>Приобретение полноприводного бортового автомобиля с краново-манипуляторной установкой-1 ед.</v>
          </cell>
          <cell r="C123" t="str">
            <v>H_Che118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</row>
        <row r="124">
          <cell r="A124" t="str">
            <v>1.6</v>
          </cell>
          <cell r="B124" t="str">
            <v>Приобретение бортового автомобиля с краново-манипуляторной установкой-1 ед.</v>
          </cell>
          <cell r="C124" t="str">
            <v>H_Che119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K124">
            <v>0</v>
          </cell>
          <cell r="BC124" t="str">
            <v>Позднее проведение торгово-закупочных мероприятий и заключения договоров поставки</v>
          </cell>
        </row>
        <row r="125">
          <cell r="A125" t="str">
            <v>1.6</v>
          </cell>
          <cell r="B125" t="str">
            <v>Приобретение измельчителя-2 ед.</v>
          </cell>
          <cell r="C125" t="str">
            <v>H_Che120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K125">
            <v>0</v>
          </cell>
          <cell r="BC125" t="str">
            <v>Позднее проведение торгово-закупочных мероприятий и заключения договоров поставки</v>
          </cell>
        </row>
        <row r="126">
          <cell r="A126" t="str">
            <v>1.6</v>
          </cell>
          <cell r="B126" t="str">
            <v>Приобретение установки цеолитовой-маслонагревателя-3 ед.</v>
          </cell>
          <cell r="C126" t="str">
            <v>H_Che121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</row>
        <row r="127">
          <cell r="A127" t="str">
            <v>1.6</v>
          </cell>
          <cell r="B127" t="str">
            <v>Приобретение мобильной установки для регенерации отработанного трансформаторного масла-1 ед.</v>
          </cell>
          <cell r="C127" t="str">
            <v>H_Che122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</row>
        <row r="128">
          <cell r="A128" t="str">
            <v>1.6</v>
          </cell>
          <cell r="B128" t="str">
            <v>База Наурских РЭС</v>
          </cell>
          <cell r="C128" t="str">
            <v>D_Che91_17</v>
          </cell>
          <cell r="E128" t="str">
            <v>нд</v>
          </cell>
          <cell r="F128" t="str">
            <v>нд</v>
          </cell>
          <cell r="G128" t="str">
            <v>нд</v>
          </cell>
          <cell r="H128" t="str">
            <v>нд</v>
          </cell>
          <cell r="I128" t="str">
            <v>нд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K128">
            <v>0</v>
          </cell>
          <cell r="BC128" t="str">
            <v>Ввод объекта незавершенного строительства прошлых лет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Отчет финансирование источники"/>
      <sheetName val="10 Квартал финансирование"/>
      <sheetName val="11 Квартал финансирование ист"/>
      <sheetName val="12 Квартал освоение"/>
      <sheetName val="13 Квартал осн этапы"/>
      <sheetName val="14 Квартал Принятие ОС"/>
      <sheetName val="15 Квартал постановка под напр"/>
      <sheetName val="16 Квартал ввод мощности"/>
      <sheetName val="17 Квартал вывод "/>
      <sheetName val="18 Квартал о тех состоянии"/>
    </sheetNames>
    <sheetDataSet>
      <sheetData sheetId="0" refreshError="1">
        <row r="9">
          <cell r="B9" t="str">
            <v>1</v>
          </cell>
        </row>
        <row r="42">
          <cell r="CM42">
            <v>0</v>
          </cell>
        </row>
        <row r="43">
          <cell r="CM43">
            <v>0</v>
          </cell>
        </row>
        <row r="47">
          <cell r="CM47">
            <v>0</v>
          </cell>
        </row>
        <row r="48">
          <cell r="CM48">
            <v>0</v>
          </cell>
        </row>
        <row r="49">
          <cell r="CM49">
            <v>0</v>
          </cell>
        </row>
        <row r="50">
          <cell r="CM50">
            <v>0</v>
          </cell>
        </row>
        <row r="53">
          <cell r="CM53">
            <v>0</v>
          </cell>
        </row>
        <row r="64">
          <cell r="CM64">
            <v>0</v>
          </cell>
        </row>
        <row r="65">
          <cell r="CM65">
            <v>0</v>
          </cell>
        </row>
        <row r="66">
          <cell r="CM66">
            <v>0</v>
          </cell>
        </row>
        <row r="70">
          <cell r="CM70">
            <v>50</v>
          </cell>
        </row>
        <row r="72">
          <cell r="CM72">
            <v>0</v>
          </cell>
        </row>
        <row r="75">
          <cell r="CM75">
            <v>0</v>
          </cell>
        </row>
        <row r="76">
          <cell r="CM76">
            <v>0</v>
          </cell>
        </row>
        <row r="77">
          <cell r="CM77">
            <v>0</v>
          </cell>
        </row>
        <row r="78">
          <cell r="CM78">
            <v>0</v>
          </cell>
        </row>
        <row r="79">
          <cell r="CM79">
            <v>0</v>
          </cell>
        </row>
        <row r="80">
          <cell r="CM80">
            <v>0</v>
          </cell>
        </row>
        <row r="81">
          <cell r="CM81">
            <v>0</v>
          </cell>
        </row>
        <row r="82">
          <cell r="CM82">
            <v>0</v>
          </cell>
        </row>
        <row r="83">
          <cell r="CM83">
            <v>0</v>
          </cell>
        </row>
        <row r="84">
          <cell r="CM84">
            <v>0</v>
          </cell>
        </row>
        <row r="85">
          <cell r="CM85">
            <v>0</v>
          </cell>
        </row>
        <row r="86">
          <cell r="CM86">
            <v>0</v>
          </cell>
        </row>
        <row r="87">
          <cell r="CM87">
            <v>0</v>
          </cell>
        </row>
        <row r="88">
          <cell r="CM88">
            <v>0</v>
          </cell>
        </row>
        <row r="89">
          <cell r="CM89">
            <v>0</v>
          </cell>
        </row>
        <row r="90">
          <cell r="CM90">
            <v>0</v>
          </cell>
        </row>
        <row r="91">
          <cell r="CM91">
            <v>0</v>
          </cell>
        </row>
        <row r="92">
          <cell r="CM92">
            <v>0</v>
          </cell>
        </row>
        <row r="93">
          <cell r="CM93">
            <v>0</v>
          </cell>
        </row>
        <row r="94">
          <cell r="CM94">
            <v>0</v>
          </cell>
        </row>
        <row r="95">
          <cell r="CM95">
            <v>0</v>
          </cell>
        </row>
        <row r="96">
          <cell r="CM96">
            <v>0</v>
          </cell>
        </row>
        <row r="97">
          <cell r="CM97">
            <v>0</v>
          </cell>
        </row>
        <row r="98">
          <cell r="CM98">
            <v>0</v>
          </cell>
        </row>
        <row r="99">
          <cell r="CM99">
            <v>0</v>
          </cell>
        </row>
        <row r="100">
          <cell r="CM100">
            <v>0</v>
          </cell>
        </row>
        <row r="101">
          <cell r="CM101">
            <v>0</v>
          </cell>
        </row>
        <row r="102">
          <cell r="CM102">
            <v>0</v>
          </cell>
        </row>
        <row r="103">
          <cell r="CM103">
            <v>0</v>
          </cell>
        </row>
        <row r="104">
          <cell r="CM104">
            <v>0</v>
          </cell>
        </row>
        <row r="105">
          <cell r="CM105">
            <v>0</v>
          </cell>
        </row>
        <row r="106">
          <cell r="CM106">
            <v>0</v>
          </cell>
        </row>
        <row r="107">
          <cell r="CM107">
            <v>0</v>
          </cell>
        </row>
        <row r="108">
          <cell r="CM108">
            <v>0</v>
          </cell>
        </row>
        <row r="109">
          <cell r="CM109">
            <v>0</v>
          </cell>
        </row>
        <row r="110">
          <cell r="CM110">
            <v>0</v>
          </cell>
        </row>
        <row r="111">
          <cell r="CM111">
            <v>0</v>
          </cell>
        </row>
        <row r="112">
          <cell r="CM11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X125"/>
  <sheetViews>
    <sheetView tabSelected="1" topLeftCell="A13" zoomScale="70" zoomScaleNormal="70" zoomScaleSheetLayoutView="55" workbookViewId="0">
      <selection activeCell="Q22" sqref="Q22"/>
    </sheetView>
  </sheetViews>
  <sheetFormatPr defaultRowHeight="15.75" x14ac:dyDescent="0.25"/>
  <cols>
    <col min="1" max="1" width="9" style="6"/>
    <col min="2" max="2" width="29.375" style="6" customWidth="1"/>
    <col min="3" max="3" width="15" style="6" customWidth="1"/>
    <col min="4" max="4" width="9.375" style="6" customWidth="1"/>
    <col min="5" max="5" width="12.25" style="6" customWidth="1"/>
    <col min="6" max="6" width="11.375" style="6" customWidth="1"/>
    <col min="7" max="7" width="23.375" style="6" customWidth="1"/>
    <col min="8" max="8" width="23" style="6" customWidth="1"/>
    <col min="9" max="9" width="20.5" style="6" customWidth="1"/>
    <col min="10" max="10" width="22.375" style="6" customWidth="1"/>
    <col min="11" max="11" width="11.25" style="6" customWidth="1"/>
    <col min="12" max="12" width="9" style="6" customWidth="1"/>
    <col min="13" max="13" width="13.125" style="6" customWidth="1"/>
    <col min="14" max="14" width="14.375" style="6" customWidth="1"/>
    <col min="15" max="15" width="10.25" style="6" customWidth="1"/>
    <col min="16" max="16" width="13.25" style="6" customWidth="1"/>
    <col min="17" max="17" width="13" style="6" customWidth="1"/>
    <col min="18" max="18" width="10.25" style="6" customWidth="1"/>
    <col min="19" max="19" width="14" style="6" customWidth="1"/>
    <col min="20" max="20" width="11.75" style="6" customWidth="1"/>
    <col min="21" max="21" width="19.125" style="6" customWidth="1"/>
    <col min="22" max="23" width="9" style="6"/>
    <col min="24" max="24" width="34" style="6" customWidth="1"/>
    <col min="25" max="59" width="9" style="6"/>
    <col min="60" max="60" width="17.375" style="6" customWidth="1"/>
    <col min="61" max="16384" width="9" style="6"/>
  </cols>
  <sheetData>
    <row r="1" spans="1:24" ht="18.75" x14ac:dyDescent="0.25">
      <c r="X1" s="47" t="s">
        <v>102</v>
      </c>
    </row>
    <row r="2" spans="1:24" ht="18.75" x14ac:dyDescent="0.3">
      <c r="X2" s="48" t="s">
        <v>0</v>
      </c>
    </row>
    <row r="3" spans="1:24" ht="18.75" x14ac:dyDescent="0.3">
      <c r="X3" s="48" t="s">
        <v>62</v>
      </c>
    </row>
    <row r="4" spans="1:24" ht="18.75" x14ac:dyDescent="0.3">
      <c r="A4" s="97" t="s">
        <v>157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</row>
    <row r="5" spans="1:24" ht="18.75" x14ac:dyDescent="0.3">
      <c r="X5" s="48"/>
    </row>
    <row r="6" spans="1:24" ht="18.75" x14ac:dyDescent="0.3">
      <c r="A6" s="98" t="s">
        <v>95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</row>
    <row r="7" spans="1:24" ht="18.75" x14ac:dyDescent="0.3">
      <c r="A7" s="98" t="s">
        <v>158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</row>
    <row r="8" spans="1:24" ht="18.75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</row>
    <row r="9" spans="1:24" ht="18.75" x14ac:dyDescent="0.25">
      <c r="A9" s="111" t="s">
        <v>150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</row>
    <row r="10" spans="1:24" x14ac:dyDescent="0.25">
      <c r="A10" s="112" t="s">
        <v>24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</row>
    <row r="11" spans="1:24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</row>
    <row r="12" spans="1:24" ht="18.75" x14ac:dyDescent="0.25">
      <c r="A12" s="114" t="s">
        <v>161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</row>
    <row r="13" spans="1:24" x14ac:dyDescent="0.25">
      <c r="A13" s="112" t="s">
        <v>162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</row>
    <row r="14" spans="1:24" ht="18.75" x14ac:dyDescent="0.3">
      <c r="X14" s="48"/>
    </row>
    <row r="15" spans="1:24" x14ac:dyDescent="0.25">
      <c r="A15" s="11"/>
      <c r="P15" s="8"/>
    </row>
    <row r="16" spans="1:24" ht="18" customHeight="1" x14ac:dyDescent="0.3">
      <c r="A16" s="104" t="s">
        <v>94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</row>
    <row r="17" spans="1:24" x14ac:dyDescent="0.25">
      <c r="A17" s="100" t="s">
        <v>38</v>
      </c>
      <c r="B17" s="100" t="s">
        <v>37</v>
      </c>
      <c r="C17" s="100" t="s">
        <v>2</v>
      </c>
      <c r="D17" s="105" t="s">
        <v>9</v>
      </c>
      <c r="E17" s="106"/>
      <c r="F17" s="107"/>
      <c r="G17" s="100" t="s">
        <v>89</v>
      </c>
      <c r="H17" s="100" t="s">
        <v>59</v>
      </c>
      <c r="I17" s="100" t="s">
        <v>163</v>
      </c>
      <c r="J17" s="105" t="s">
        <v>164</v>
      </c>
      <c r="K17" s="105" t="s">
        <v>10</v>
      </c>
      <c r="L17" s="106"/>
      <c r="M17" s="106"/>
      <c r="N17" s="106"/>
      <c r="O17" s="106"/>
      <c r="P17" s="106"/>
      <c r="Q17" s="106"/>
      <c r="R17" s="106"/>
      <c r="S17" s="106"/>
      <c r="T17" s="107"/>
      <c r="U17" s="105" t="s">
        <v>165</v>
      </c>
      <c r="V17" s="99" t="s">
        <v>11</v>
      </c>
      <c r="W17" s="99"/>
      <c r="X17" s="100" t="s">
        <v>12</v>
      </c>
    </row>
    <row r="18" spans="1:24" x14ac:dyDescent="0.25">
      <c r="A18" s="101"/>
      <c r="B18" s="101"/>
      <c r="C18" s="101"/>
      <c r="D18" s="108"/>
      <c r="E18" s="109"/>
      <c r="F18" s="110"/>
      <c r="G18" s="101"/>
      <c r="H18" s="101"/>
      <c r="I18" s="101"/>
      <c r="J18" s="113"/>
      <c r="K18" s="108"/>
      <c r="L18" s="109"/>
      <c r="M18" s="109"/>
      <c r="N18" s="109"/>
      <c r="O18" s="109"/>
      <c r="P18" s="109"/>
      <c r="Q18" s="109"/>
      <c r="R18" s="109"/>
      <c r="S18" s="109"/>
      <c r="T18" s="110"/>
      <c r="U18" s="113"/>
      <c r="V18" s="100" t="s">
        <v>13</v>
      </c>
      <c r="W18" s="100" t="s">
        <v>14</v>
      </c>
      <c r="X18" s="101"/>
    </row>
    <row r="19" spans="1:24" x14ac:dyDescent="0.25">
      <c r="A19" s="101"/>
      <c r="B19" s="101"/>
      <c r="C19" s="101"/>
      <c r="D19" s="118" t="s">
        <v>26</v>
      </c>
      <c r="E19" s="118" t="s">
        <v>6</v>
      </c>
      <c r="F19" s="118" t="s">
        <v>5</v>
      </c>
      <c r="G19" s="101"/>
      <c r="H19" s="101"/>
      <c r="I19" s="101"/>
      <c r="J19" s="113"/>
      <c r="K19" s="99" t="s">
        <v>19</v>
      </c>
      <c r="L19" s="99"/>
      <c r="M19" s="99"/>
      <c r="N19" s="99"/>
      <c r="O19" s="99"/>
      <c r="P19" s="115" t="s">
        <v>20</v>
      </c>
      <c r="Q19" s="116"/>
      <c r="R19" s="116"/>
      <c r="S19" s="116"/>
      <c r="T19" s="117"/>
      <c r="U19" s="113"/>
      <c r="V19" s="101"/>
      <c r="W19" s="101"/>
      <c r="X19" s="101"/>
    </row>
    <row r="20" spans="1:24" ht="138.75" x14ac:dyDescent="0.25">
      <c r="A20" s="102"/>
      <c r="B20" s="102"/>
      <c r="C20" s="102"/>
      <c r="D20" s="118"/>
      <c r="E20" s="118"/>
      <c r="F20" s="118"/>
      <c r="G20" s="102"/>
      <c r="H20" s="102"/>
      <c r="I20" s="102"/>
      <c r="J20" s="108"/>
      <c r="K20" s="24" t="s">
        <v>60</v>
      </c>
      <c r="L20" s="24" t="s">
        <v>30</v>
      </c>
      <c r="M20" s="24" t="s">
        <v>31</v>
      </c>
      <c r="N20" s="25" t="s">
        <v>50</v>
      </c>
      <c r="O20" s="25" t="s">
        <v>32</v>
      </c>
      <c r="P20" s="16" t="s">
        <v>33</v>
      </c>
      <c r="Q20" s="16" t="s">
        <v>30</v>
      </c>
      <c r="R20" s="16" t="s">
        <v>31</v>
      </c>
      <c r="S20" s="16" t="s">
        <v>50</v>
      </c>
      <c r="T20" s="16" t="s">
        <v>32</v>
      </c>
      <c r="U20" s="108"/>
      <c r="V20" s="102"/>
      <c r="W20" s="103"/>
      <c r="X20" s="102"/>
    </row>
    <row r="21" spans="1:24" x14ac:dyDescent="0.25">
      <c r="A21" s="32">
        <v>1</v>
      </c>
      <c r="B21" s="32">
        <f>A21+1</f>
        <v>2</v>
      </c>
      <c r="C21" s="32">
        <f>B21+1</f>
        <v>3</v>
      </c>
      <c r="D21" s="32">
        <f>C21+1</f>
        <v>4</v>
      </c>
      <c r="E21" s="32">
        <f>D21+1</f>
        <v>5</v>
      </c>
      <c r="F21" s="32">
        <f>E21+1</f>
        <v>6</v>
      </c>
      <c r="G21" s="32">
        <v>7</v>
      </c>
      <c r="H21" s="32">
        <v>8</v>
      </c>
      <c r="I21" s="32">
        <f>H21+1</f>
        <v>9</v>
      </c>
      <c r="J21" s="34">
        <v>10</v>
      </c>
      <c r="K21" s="32">
        <v>11</v>
      </c>
      <c r="L21" s="32">
        <v>12</v>
      </c>
      <c r="M21" s="32">
        <v>13</v>
      </c>
      <c r="N21" s="32">
        <v>14</v>
      </c>
      <c r="O21" s="32">
        <v>15</v>
      </c>
      <c r="P21" s="32">
        <v>16</v>
      </c>
      <c r="Q21" s="32">
        <v>17</v>
      </c>
      <c r="R21" s="32">
        <v>18</v>
      </c>
      <c r="S21" s="32">
        <v>19</v>
      </c>
      <c r="T21" s="32">
        <v>20</v>
      </c>
      <c r="U21" s="34">
        <f>T21+1</f>
        <v>21</v>
      </c>
      <c r="V21" s="32">
        <v>22</v>
      </c>
      <c r="W21" s="32">
        <f>V21+1</f>
        <v>23</v>
      </c>
      <c r="X21" s="32">
        <f>W21+1</f>
        <v>24</v>
      </c>
    </row>
    <row r="22" spans="1:24" x14ac:dyDescent="0.25">
      <c r="A22" s="40" t="str">
        <f>'[1]10 Квартал финансирование'!A25</f>
        <v>1</v>
      </c>
      <c r="B22" s="40" t="str">
        <f>'[1]10 Квартал финансирование'!B25</f>
        <v>Чеченская Республика</v>
      </c>
      <c r="C22" s="40" t="str">
        <f>'[1]10 Квартал финансирование'!C25</f>
        <v>Г</v>
      </c>
      <c r="D22" s="50" t="s">
        <v>149</v>
      </c>
      <c r="E22" s="51">
        <f>SUM(E23,E51,E80,E84,E86,E87)</f>
        <v>2857.2479050000002</v>
      </c>
      <c r="F22" s="50" t="s">
        <v>149</v>
      </c>
      <c r="G22" s="51">
        <f t="shared" ref="G22:U22" si="0">SUM(G23,G51,G80,G84,G86,G87)</f>
        <v>3036.7791797628392</v>
      </c>
      <c r="H22" s="51">
        <f t="shared" si="0"/>
        <v>3005.6925875380002</v>
      </c>
      <c r="I22" s="51">
        <f t="shared" si="0"/>
        <v>728.02049663861067</v>
      </c>
      <c r="J22" s="51">
        <f t="shared" si="0"/>
        <v>2277.6720908993893</v>
      </c>
      <c r="K22" s="51">
        <f t="shared" si="0"/>
        <v>1671.4756311643901</v>
      </c>
      <c r="L22" s="51">
        <f t="shared" si="0"/>
        <v>0</v>
      </c>
      <c r="M22" s="51">
        <f t="shared" si="0"/>
        <v>0</v>
      </c>
      <c r="N22" s="51">
        <f t="shared" si="0"/>
        <v>55.124856399999999</v>
      </c>
      <c r="O22" s="51">
        <f t="shared" si="0"/>
        <v>1616.3507747643901</v>
      </c>
      <c r="P22" s="51">
        <f t="shared" si="0"/>
        <v>1355.9152910948001</v>
      </c>
      <c r="Q22" s="51">
        <f t="shared" si="0"/>
        <v>0</v>
      </c>
      <c r="R22" s="51">
        <f t="shared" si="0"/>
        <v>0</v>
      </c>
      <c r="S22" s="51">
        <f t="shared" si="0"/>
        <v>39.24783064136551</v>
      </c>
      <c r="T22" s="51">
        <f t="shared" si="0"/>
        <v>1316.6674604534346</v>
      </c>
      <c r="U22" s="51">
        <f t="shared" si="0"/>
        <v>921.81097098038947</v>
      </c>
      <c r="V22" s="83">
        <f>IF(K22="нд","нд",P22-K22)</f>
        <v>-315.56034006958998</v>
      </c>
      <c r="W22" s="77">
        <f>IF(K22="нд","нд",IF(K22&gt;0,P22/K22,"-"))</f>
        <v>0.81120853084183875</v>
      </c>
      <c r="X22" s="43" t="s">
        <v>149</v>
      </c>
    </row>
    <row r="23" spans="1:24" s="11" customFormat="1" ht="47.25" x14ac:dyDescent="0.25">
      <c r="A23" s="40" t="str">
        <f>'[1]10 Квартал финансирование'!A26</f>
        <v>1.1</v>
      </c>
      <c r="B23" s="40" t="str">
        <f>'[1]10 Квартал финансирование'!B26</f>
        <v>Технологическое присоединение, всего, в том числе:</v>
      </c>
      <c r="C23" s="40" t="str">
        <f>'[1]10 Квартал финансирование'!C26</f>
        <v>Г</v>
      </c>
      <c r="D23" s="50" t="s">
        <v>149</v>
      </c>
      <c r="E23" s="51">
        <f>E24+E46</f>
        <v>934.94258500000012</v>
      </c>
      <c r="F23" s="50" t="s">
        <v>149</v>
      </c>
      <c r="G23" s="51">
        <f t="shared" ref="G23:U23" si="1">G24+G34+G37+G46</f>
        <v>1033.1658527657914</v>
      </c>
      <c r="H23" s="51">
        <f t="shared" si="1"/>
        <v>868.80957619700007</v>
      </c>
      <c r="I23" s="51">
        <f t="shared" si="1"/>
        <v>444.8161730856101</v>
      </c>
      <c r="J23" s="51">
        <f t="shared" si="1"/>
        <v>423.99340311139002</v>
      </c>
      <c r="K23" s="51">
        <f t="shared" si="1"/>
        <v>404.25627220438997</v>
      </c>
      <c r="L23" s="51">
        <f t="shared" si="1"/>
        <v>0</v>
      </c>
      <c r="M23" s="51">
        <f t="shared" si="1"/>
        <v>0</v>
      </c>
      <c r="N23" s="51">
        <f t="shared" si="1"/>
        <v>0</v>
      </c>
      <c r="O23" s="51">
        <f t="shared" si="1"/>
        <v>404.25627220438997</v>
      </c>
      <c r="P23" s="51">
        <f t="shared" si="1"/>
        <v>321.09294697280001</v>
      </c>
      <c r="Q23" s="51">
        <f t="shared" si="1"/>
        <v>0</v>
      </c>
      <c r="R23" s="51">
        <f t="shared" si="1"/>
        <v>0</v>
      </c>
      <c r="S23" s="51">
        <f t="shared" si="1"/>
        <v>7.8107163600000007</v>
      </c>
      <c r="T23" s="51">
        <f t="shared" si="1"/>
        <v>313.28223061279999</v>
      </c>
      <c r="U23" s="51">
        <f t="shared" si="1"/>
        <v>102.95462731438995</v>
      </c>
      <c r="V23" s="83">
        <f t="shared" ref="V23:V86" si="2">IF(K23="нд","нд",P23-K23)</f>
        <v>-83.163325231589965</v>
      </c>
      <c r="W23" s="77">
        <f>IF(K23="нд","нд",IF(K23&gt;0,P23/K23,"-"))</f>
        <v>0.79428068047502554</v>
      </c>
      <c r="X23" s="83" t="s">
        <v>149</v>
      </c>
    </row>
    <row r="24" spans="1:24" s="11" customFormat="1" ht="78.75" x14ac:dyDescent="0.25">
      <c r="A24" s="40" t="str">
        <f>'[1]10 Квартал финансирование'!A27</f>
        <v>1.1.1</v>
      </c>
      <c r="B24" s="40" t="str">
        <f>'[1]10 Квартал финансирование'!B27</f>
        <v>Технологическое присоединение энергопринимающих устройств потребителей, всего, в том числе:</v>
      </c>
      <c r="C24" s="40" t="str">
        <f>'[1]10 Квартал финансирование'!C27</f>
        <v>Г</v>
      </c>
      <c r="D24" s="50" t="s">
        <v>149</v>
      </c>
      <c r="E24" s="51">
        <f t="shared" ref="E24" si="3">SUM(E25,E26,E27)</f>
        <v>934.89383800000007</v>
      </c>
      <c r="F24" s="50" t="s">
        <v>149</v>
      </c>
      <c r="G24" s="51">
        <f t="shared" ref="G24:U24" si="4">SUM(G25,G26,G27)</f>
        <v>1033.1658527657914</v>
      </c>
      <c r="H24" s="51">
        <f t="shared" si="4"/>
        <v>868.7608221370001</v>
      </c>
      <c r="I24" s="51">
        <f t="shared" si="4"/>
        <v>444.8161730856101</v>
      </c>
      <c r="J24" s="51">
        <f t="shared" si="4"/>
        <v>423.94464905139</v>
      </c>
      <c r="K24" s="51">
        <f t="shared" si="4"/>
        <v>404.25627220438997</v>
      </c>
      <c r="L24" s="51">
        <f t="shared" si="4"/>
        <v>0</v>
      </c>
      <c r="M24" s="51">
        <f t="shared" si="4"/>
        <v>0</v>
      </c>
      <c r="N24" s="51">
        <f t="shared" si="4"/>
        <v>0</v>
      </c>
      <c r="O24" s="51">
        <f t="shared" si="4"/>
        <v>404.25627220438997</v>
      </c>
      <c r="P24" s="51">
        <f t="shared" si="4"/>
        <v>321.09294697280001</v>
      </c>
      <c r="Q24" s="51">
        <f t="shared" si="4"/>
        <v>0</v>
      </c>
      <c r="R24" s="51">
        <f t="shared" si="4"/>
        <v>0</v>
      </c>
      <c r="S24" s="51">
        <f t="shared" si="4"/>
        <v>7.8107163600000007</v>
      </c>
      <c r="T24" s="51">
        <f t="shared" si="4"/>
        <v>313.28223061279999</v>
      </c>
      <c r="U24" s="51">
        <f t="shared" si="4"/>
        <v>102.90587325438996</v>
      </c>
      <c r="V24" s="83">
        <f t="shared" si="2"/>
        <v>-83.163325231589965</v>
      </c>
      <c r="W24" s="77">
        <f t="shared" ref="W24:W87" si="5">IF(K24="нд","нд",IF(K24&gt;0,P24/K24,"-"))</f>
        <v>0.79428068047502554</v>
      </c>
      <c r="X24" s="83" t="s">
        <v>149</v>
      </c>
    </row>
    <row r="25" spans="1:24" ht="94.5" x14ac:dyDescent="0.25">
      <c r="A25" s="53" t="str">
        <f>'[1]10 Квартал финансирование'!A28</f>
        <v>1.1.1.1</v>
      </c>
      <c r="B25" s="53" t="str">
        <f>'[1]10 Квартал финансирование'!B28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5" s="53" t="str">
        <f>'[1]10 Квартал финансирование'!C28</f>
        <v>Г</v>
      </c>
      <c r="D25" s="53" t="str">
        <f>'[1]10 Квартал финансирование'!D28</f>
        <v>нд</v>
      </c>
      <c r="E25" s="81" t="str">
        <f>'[1]10 Квартал финансирование'!E28</f>
        <v>нд</v>
      </c>
      <c r="F25" s="53" t="str">
        <f>'[1]10 Квартал финансирование'!F28</f>
        <v>нд</v>
      </c>
      <c r="G25" s="81" t="str">
        <f>'[1]10 Квартал финансирование'!G28</f>
        <v>нд</v>
      </c>
      <c r="H25" s="81">
        <f>'[1]10 Квартал финансирование'!H28</f>
        <v>19.174230640000008</v>
      </c>
      <c r="I25" s="81">
        <f>'[1]10 Квартал финансирование'!I28</f>
        <v>11.378561739999999</v>
      </c>
      <c r="J25" s="81">
        <f>'[1]10 Квартал финансирование'!J28</f>
        <v>7.7956689000000088</v>
      </c>
      <c r="K25" s="84">
        <f>'[1]11 Квартал финансирование ист'!D28</f>
        <v>0</v>
      </c>
      <c r="L25" s="84">
        <f>'[1]11 Квартал финансирование ист'!E28</f>
        <v>0</v>
      </c>
      <c r="M25" s="84">
        <f>'[1]11 Квартал финансирование ист'!F28</f>
        <v>0</v>
      </c>
      <c r="N25" s="84">
        <f>'[1]11 Квартал финансирование ист'!G28</f>
        <v>0</v>
      </c>
      <c r="O25" s="84">
        <f>'[1]11 Квартал финансирование ист'!H28</f>
        <v>0</v>
      </c>
      <c r="P25" s="84">
        <f>'[1]11 Квартал финансирование ист'!I28</f>
        <v>3.1249469999999998E-2</v>
      </c>
      <c r="Q25" s="84">
        <f>'[1]11 Квартал финансирование ист'!J28</f>
        <v>0</v>
      </c>
      <c r="R25" s="84">
        <f>'[1]11 Квартал финансирование ист'!K28</f>
        <v>0</v>
      </c>
      <c r="S25" s="84">
        <f>'[1]11 Квартал финансирование ист'!L28</f>
        <v>0</v>
      </c>
      <c r="T25" s="84">
        <f>'[1]11 Квартал финансирование ист'!M28</f>
        <v>3.1249469999999998E-2</v>
      </c>
      <c r="U25" s="84">
        <f>'[1]10 Квартал финансирование'!U28</f>
        <v>7.7644194300000091</v>
      </c>
      <c r="V25" s="81">
        <f>IF(K25="нд","нд",P25-K25)</f>
        <v>3.1249469999999998E-2</v>
      </c>
      <c r="W25" s="30" t="str">
        <f t="shared" si="5"/>
        <v>-</v>
      </c>
      <c r="X25" s="72" t="str">
        <f>'[1]10 Квартал финансирование'!X28</f>
        <v>Начисление з/п</v>
      </c>
    </row>
    <row r="26" spans="1:24" ht="94.5" x14ac:dyDescent="0.25">
      <c r="A26" s="53" t="str">
        <f>'[1]10 Квартал финансирование'!A29</f>
        <v>1.1.1.2</v>
      </c>
      <c r="B26" s="53" t="str">
        <f>'[1]10 Квартал финансирование'!B29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6" s="53" t="str">
        <f>'[1]10 Квартал финансирование'!C29</f>
        <v>Г</v>
      </c>
      <c r="D26" s="53" t="str">
        <f>'[1]10 Квартал финансирование'!D29</f>
        <v>нд</v>
      </c>
      <c r="E26" s="81" t="str">
        <f>'[1]10 Квартал финансирование'!E29</f>
        <v>нд</v>
      </c>
      <c r="F26" s="53" t="str">
        <f>'[1]10 Квартал финансирование'!F29</f>
        <v>нд</v>
      </c>
      <c r="G26" s="81" t="str">
        <f>'[1]10 Квартал финансирование'!G29</f>
        <v>нд</v>
      </c>
      <c r="H26" s="81">
        <f>'[1]10 Квартал финансирование'!H29</f>
        <v>0.1166961</v>
      </c>
      <c r="I26" s="81">
        <f>'[1]10 Квартал финансирование'!I29</f>
        <v>0.1166961</v>
      </c>
      <c r="J26" s="81">
        <f>'[1]10 Квартал финансирование'!J29</f>
        <v>0</v>
      </c>
      <c r="K26" s="84">
        <f>'[1]11 Квартал финансирование ист'!D29</f>
        <v>0</v>
      </c>
      <c r="L26" s="84">
        <f>'[1]11 Квартал финансирование ист'!E29</f>
        <v>0</v>
      </c>
      <c r="M26" s="84">
        <f>'[1]11 Квартал финансирование ист'!F29</f>
        <v>0</v>
      </c>
      <c r="N26" s="84">
        <f>'[1]11 Квартал финансирование ист'!G29</f>
        <v>0</v>
      </c>
      <c r="O26" s="84">
        <f>'[1]11 Квартал финансирование ист'!H29</f>
        <v>0</v>
      </c>
      <c r="P26" s="84">
        <f>'[1]11 Квартал финансирование ист'!I29</f>
        <v>5.4171169999999998E-2</v>
      </c>
      <c r="Q26" s="84">
        <f>'[1]11 Квартал финансирование ист'!J29</f>
        <v>0</v>
      </c>
      <c r="R26" s="84">
        <f>'[1]11 Квартал финансирование ист'!K29</f>
        <v>0</v>
      </c>
      <c r="S26" s="84">
        <f>'[1]11 Квартал финансирование ист'!L29</f>
        <v>0</v>
      </c>
      <c r="T26" s="84">
        <f>'[1]11 Квартал финансирование ист'!M29</f>
        <v>5.4171169999999998E-2</v>
      </c>
      <c r="U26" s="84">
        <f>'[1]10 Квартал финансирование'!U29</f>
        <v>0</v>
      </c>
      <c r="V26" s="81">
        <f t="shared" si="2"/>
        <v>5.4171169999999998E-2</v>
      </c>
      <c r="W26" s="30" t="str">
        <f t="shared" si="5"/>
        <v>-</v>
      </c>
      <c r="X26" s="72" t="str">
        <f>'[1]10 Квартал финансирование'!X29</f>
        <v>Начисление з/п</v>
      </c>
    </row>
    <row r="27" spans="1:24" s="11" customFormat="1" ht="94.5" x14ac:dyDescent="0.25">
      <c r="A27" s="40" t="str">
        <f>'[1]10 Квартал финансирование'!A30</f>
        <v>1.1.1.3</v>
      </c>
      <c r="B27" s="40" t="str">
        <f>'[1]10 Квартал финансирование'!B30</f>
        <v>Технологическое присоединение энергопринимающих устройств потребителей свыше 150 кВт, всего, в том числе:</v>
      </c>
      <c r="C27" s="40" t="str">
        <f>'[1]10 Квартал финансирование'!C30</f>
        <v>Г</v>
      </c>
      <c r="D27" s="50" t="s">
        <v>149</v>
      </c>
      <c r="E27" s="83">
        <f t="shared" ref="E27:U27" si="6">SUM(E28:E33)</f>
        <v>934.89383800000007</v>
      </c>
      <c r="F27" s="50" t="s">
        <v>149</v>
      </c>
      <c r="G27" s="83">
        <f t="shared" si="6"/>
        <v>1033.1658527657914</v>
      </c>
      <c r="H27" s="83">
        <f t="shared" si="6"/>
        <v>849.46989539700007</v>
      </c>
      <c r="I27" s="83">
        <f t="shared" si="6"/>
        <v>433.32091524561008</v>
      </c>
      <c r="J27" s="83">
        <f t="shared" si="6"/>
        <v>416.14898015138999</v>
      </c>
      <c r="K27" s="83">
        <f t="shared" si="6"/>
        <v>404.25627220438997</v>
      </c>
      <c r="L27" s="83">
        <f t="shared" si="6"/>
        <v>0</v>
      </c>
      <c r="M27" s="83">
        <f t="shared" si="6"/>
        <v>0</v>
      </c>
      <c r="N27" s="83">
        <f t="shared" si="6"/>
        <v>0</v>
      </c>
      <c r="O27" s="83">
        <f t="shared" si="6"/>
        <v>404.25627220438997</v>
      </c>
      <c r="P27" s="83">
        <f t="shared" si="6"/>
        <v>321.00752633280001</v>
      </c>
      <c r="Q27" s="83">
        <f t="shared" si="6"/>
        <v>0</v>
      </c>
      <c r="R27" s="83">
        <f t="shared" si="6"/>
        <v>0</v>
      </c>
      <c r="S27" s="83">
        <f t="shared" si="6"/>
        <v>7.8107163600000007</v>
      </c>
      <c r="T27" s="83">
        <f t="shared" si="6"/>
        <v>313.1968099728</v>
      </c>
      <c r="U27" s="83">
        <f t="shared" si="6"/>
        <v>95.141453824389956</v>
      </c>
      <c r="V27" s="83">
        <f t="shared" si="2"/>
        <v>-83.248745871589961</v>
      </c>
      <c r="W27" s="77">
        <f t="shared" si="5"/>
        <v>0.79406937728476401</v>
      </c>
      <c r="X27" s="83" t="s">
        <v>149</v>
      </c>
    </row>
    <row r="28" spans="1:24" ht="126" x14ac:dyDescent="0.25">
      <c r="A28" s="53" t="str">
        <f>'[1]10 Квартал финансирование'!A31</f>
        <v>1.1.1.3</v>
      </c>
      <c r="B28" s="53" t="str">
        <f>'[1]10 Квартал финансирование'!B31</f>
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</c>
      <c r="C28" s="53" t="str">
        <f>'[1]10 Квартал финансирование'!C31</f>
        <v>G_prj_109108_50015</v>
      </c>
      <c r="D28" s="53" t="str">
        <f>'[1]10 Квартал финансирование'!D31</f>
        <v>нд</v>
      </c>
      <c r="E28" s="81">
        <f>'[1]10 Квартал финансирование'!E31</f>
        <v>0.26796999999999999</v>
      </c>
      <c r="F28" s="53" t="str">
        <f>'[1]10 Квартал финансирование'!F31</f>
        <v>12.2015</v>
      </c>
      <c r="G28" s="81">
        <f>'[1]10 Квартал финансирование'!G31</f>
        <v>1.3640232747075001</v>
      </c>
      <c r="H28" s="81">
        <f>'[1]10 Квартал финансирование'!H31</f>
        <v>0.26796995000000001</v>
      </c>
      <c r="I28" s="81">
        <f>'[1]10 Квартал финансирование'!I31</f>
        <v>0.25457144999999998</v>
      </c>
      <c r="J28" s="81">
        <f>'[1]10 Квартал финансирование'!J31</f>
        <v>1.3398500000000035E-2</v>
      </c>
      <c r="K28" s="84">
        <f>'[1]11 Квартал финансирование ист'!D31</f>
        <v>0</v>
      </c>
      <c r="L28" s="84">
        <f>'[1]11 Квартал финансирование ист'!E31</f>
        <v>0</v>
      </c>
      <c r="M28" s="84">
        <f>'[1]11 Квартал финансирование ист'!F31</f>
        <v>0</v>
      </c>
      <c r="N28" s="84">
        <f>'[1]11 Квартал финансирование ист'!G31</f>
        <v>0</v>
      </c>
      <c r="O28" s="84">
        <f>'[1]11 Квартал финансирование ист'!H31</f>
        <v>0</v>
      </c>
      <c r="P28" s="84">
        <f>'[1]11 Квартал финансирование ист'!I31</f>
        <v>0</v>
      </c>
      <c r="Q28" s="84">
        <f>'[1]11 Квартал финансирование ист'!J31</f>
        <v>0</v>
      </c>
      <c r="R28" s="84">
        <f>'[1]11 Квартал финансирование ист'!K31</f>
        <v>0</v>
      </c>
      <c r="S28" s="84">
        <f>'[1]11 Квартал финансирование ист'!L31</f>
        <v>0</v>
      </c>
      <c r="T28" s="84">
        <f>'[1]11 Квартал финансирование ист'!M31</f>
        <v>0</v>
      </c>
      <c r="U28" s="84">
        <f>'[1]10 Квартал финансирование'!U31</f>
        <v>1.3398500000000035E-2</v>
      </c>
      <c r="V28" s="81">
        <f t="shared" si="2"/>
        <v>0</v>
      </c>
      <c r="W28" s="30" t="str">
        <f t="shared" si="5"/>
        <v>-</v>
      </c>
      <c r="X28" s="81" t="s">
        <v>149</v>
      </c>
    </row>
    <row r="29" spans="1:24" ht="141.75" x14ac:dyDescent="0.25">
      <c r="A29" s="53" t="str">
        <f>'[1]10 Квартал финансирование'!A32</f>
        <v>1.1.1.3</v>
      </c>
      <c r="B29" s="53" t="str">
        <f>'[1]10 Квартал финансирование'!B32</f>
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</c>
      <c r="C29" s="53" t="str">
        <f>'[1]10 Квартал финансирование'!C32</f>
        <v>G_Che21</v>
      </c>
      <c r="D29" s="53">
        <f>'[1]10 Квартал финансирование'!D32</f>
        <v>96.991159999999994</v>
      </c>
      <c r="E29" s="81">
        <f>'[1]10 Квартал финансирование'!E32</f>
        <v>572.38584000000003</v>
      </c>
      <c r="F29" s="53" t="str">
        <f>'[1]10 Квартал финансирование'!F32</f>
        <v>01.2017</v>
      </c>
      <c r="G29" s="81">
        <f>'[1]10 Квартал финансирование'!G32</f>
        <v>593.12561118239398</v>
      </c>
      <c r="H29" s="81">
        <f>'[1]10 Квартал финансирование'!H32</f>
        <v>488.11538400000001</v>
      </c>
      <c r="I29" s="81">
        <f>'[1]10 Квартал финансирование'!I32</f>
        <v>269.90569900561002</v>
      </c>
      <c r="J29" s="81">
        <f>'[1]10 Квартал финансирование'!J32</f>
        <v>218.20968499438999</v>
      </c>
      <c r="K29" s="84">
        <f>'[1]11 Квартал финансирование ист'!D32</f>
        <v>218.20968499438999</v>
      </c>
      <c r="L29" s="84">
        <f>'[1]11 Квартал финансирование ист'!E32</f>
        <v>0</v>
      </c>
      <c r="M29" s="84">
        <f>'[1]11 Квартал финансирование ист'!F32</f>
        <v>0</v>
      </c>
      <c r="N29" s="84">
        <f>'[1]11 Квартал финансирование ист'!G32</f>
        <v>0</v>
      </c>
      <c r="O29" s="84">
        <f>'[1]11 Квартал финансирование ист'!H32</f>
        <v>218.20968499438999</v>
      </c>
      <c r="P29" s="84">
        <f>'[1]11 Квартал финансирование ист'!I32</f>
        <v>137.31003631999999</v>
      </c>
      <c r="Q29" s="84">
        <f>'[1]11 Квартал финансирование ист'!J32</f>
        <v>0</v>
      </c>
      <c r="R29" s="84">
        <f>'[1]11 Квартал финансирование ист'!K32</f>
        <v>0</v>
      </c>
      <c r="S29" s="84">
        <f>'[1]11 Квартал финансирование ист'!L32</f>
        <v>2.1173017099999996</v>
      </c>
      <c r="T29" s="84">
        <f>'[1]11 Квартал финансирование ист'!M32</f>
        <v>135.19273461</v>
      </c>
      <c r="U29" s="84">
        <f>'[1]10 Квартал финансирование'!U32</f>
        <v>80.899648674389994</v>
      </c>
      <c r="V29" s="81">
        <f t="shared" si="2"/>
        <v>-80.899648674389994</v>
      </c>
      <c r="W29" s="30">
        <f t="shared" si="5"/>
        <v>0.62925729590567958</v>
      </c>
      <c r="X29" s="72" t="str">
        <f>'[1]10 Квартал финансирование'!X32</f>
        <v>Финансирование за счет средств финансовой поддержки ПАО "Россети" согласно плану развития АО "Чеченэнерго"</v>
      </c>
    </row>
    <row r="30" spans="1:24" ht="252" x14ac:dyDescent="0.25">
      <c r="A30" s="53" t="str">
        <f>'[1]10 Квартал финансирование'!A33</f>
        <v>1.1.1.3</v>
      </c>
      <c r="B30" s="53" t="str">
        <f>'[1]10 Квартал финансирование'!B33</f>
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</c>
      <c r="C30" s="53" t="str">
        <f>'[1]10 Квартал финансирование'!C33</f>
        <v>G_Che22</v>
      </c>
      <c r="D30" s="53">
        <f>'[1]10 Квартал финансирование'!D33</f>
        <v>62.601833999999997</v>
      </c>
      <c r="E30" s="81">
        <f>'[1]10 Квартал финансирование'!E33</f>
        <v>361.08216800000002</v>
      </c>
      <c r="F30" s="53" t="str">
        <f>'[1]10 Квартал финансирование'!F33</f>
        <v>12.2014</v>
      </c>
      <c r="G30" s="81">
        <f>'[1]10 Квартал финансирование'!G33</f>
        <v>435.475825773037</v>
      </c>
      <c r="H30" s="81">
        <f>'[1]10 Квартал финансирование'!H33</f>
        <v>348.08350000000002</v>
      </c>
      <c r="I30" s="81">
        <f>'[1]10 Квартал финансирование'!I33</f>
        <v>162.03691279000003</v>
      </c>
      <c r="J30" s="81">
        <f>'[1]10 Квартал финансирование'!J33</f>
        <v>186.04658720999998</v>
      </c>
      <c r="K30" s="84">
        <f>'[1]11 Квартал финансирование ист'!D33</f>
        <v>186.04658720999998</v>
      </c>
      <c r="L30" s="84">
        <f>'[1]11 Квартал финансирование ист'!E33</f>
        <v>0</v>
      </c>
      <c r="M30" s="84">
        <f>'[1]11 Квартал финансирование ист'!F33</f>
        <v>0</v>
      </c>
      <c r="N30" s="84">
        <f>'[1]11 Квартал финансирование ист'!G33</f>
        <v>0</v>
      </c>
      <c r="O30" s="84">
        <f>'[1]11 Квартал финансирование ист'!H33</f>
        <v>186.04658720999998</v>
      </c>
      <c r="P30" s="84">
        <f>'[1]11 Квартал финансирование ист'!I33</f>
        <v>171.83904856000001</v>
      </c>
      <c r="Q30" s="84">
        <f>'[1]11 Квартал финансирование ист'!J33</f>
        <v>0</v>
      </c>
      <c r="R30" s="84">
        <f>'[1]11 Квартал финансирование ист'!K33</f>
        <v>0</v>
      </c>
      <c r="S30" s="84">
        <f>'[1]11 Квартал финансирование ист'!L33</f>
        <v>5.6934146500000011</v>
      </c>
      <c r="T30" s="84">
        <f>'[1]11 Квартал финансирование ист'!M33</f>
        <v>166.14563391000002</v>
      </c>
      <c r="U30" s="84">
        <f>'[1]10 Квартал финансирование'!U33</f>
        <v>14.207538649999975</v>
      </c>
      <c r="V30" s="81">
        <f t="shared" si="2"/>
        <v>-14.207538649999975</v>
      </c>
      <c r="W30" s="30">
        <f t="shared" si="5"/>
        <v>0.92363451078001646</v>
      </c>
      <c r="X30" s="72" t="str">
        <f>'[1]10 Квартал финансирование'!X33</f>
        <v>Финансирование за счет средств финансовой поддержки ПАО "Россети" согласно плану развития АО "Чеченэнерго"</v>
      </c>
    </row>
    <row r="31" spans="1:24" ht="141.75" x14ac:dyDescent="0.25">
      <c r="A31" s="53" t="str">
        <f>'[1]10 Квартал финансирование'!A34</f>
        <v>1.1.1.3</v>
      </c>
      <c r="B31" s="53" t="str">
        <f>'[1]10 Квартал финансирование'!B34</f>
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</c>
      <c r="C31" s="53" t="str">
        <f>'[1]10 Квартал финансирование'!C34</f>
        <v>G_Che81</v>
      </c>
      <c r="D31" s="53" t="str">
        <f>'[1]10 Квартал финансирование'!D34</f>
        <v>нд</v>
      </c>
      <c r="E31" s="81" t="str">
        <f>'[1]10 Квартал финансирование'!E34</f>
        <v>нд</v>
      </c>
      <c r="F31" s="53" t="str">
        <f>'[1]10 Квартал финансирование'!F34</f>
        <v>нд</v>
      </c>
      <c r="G31" s="81" t="str">
        <f>'[1]10 Квартал финансирование'!G34</f>
        <v>нд</v>
      </c>
      <c r="H31" s="81">
        <f>'[1]10 Квартал финансирование'!H34</f>
        <v>11.858441447000001</v>
      </c>
      <c r="I31" s="81">
        <f>'[1]10 Квартал финансирование'!I34</f>
        <v>0</v>
      </c>
      <c r="J31" s="81">
        <f>'[1]10 Квартал финансирование'!J34</f>
        <v>11.858441447000001</v>
      </c>
      <c r="K31" s="84" t="str">
        <f>'[1]11 Квартал финансирование ист'!D34</f>
        <v>нд</v>
      </c>
      <c r="L31" s="84" t="str">
        <f>'[1]11 Квартал финансирование ист'!E34</f>
        <v>нд</v>
      </c>
      <c r="M31" s="84" t="str">
        <f>'[1]11 Квартал финансирование ист'!F34</f>
        <v>нд</v>
      </c>
      <c r="N31" s="84" t="str">
        <f>'[1]11 Квартал финансирование ист'!G34</f>
        <v>нд</v>
      </c>
      <c r="O31" s="84" t="str">
        <f>'[1]11 Квартал финансирование ист'!H34</f>
        <v>нд</v>
      </c>
      <c r="P31" s="84">
        <f>'[1]11 Квартал финансирование ист'!I34</f>
        <v>11.858441452799998</v>
      </c>
      <c r="Q31" s="84">
        <f>'[1]11 Квартал финансирование ист'!J34</f>
        <v>0</v>
      </c>
      <c r="R31" s="84">
        <f>'[1]11 Квартал финансирование ист'!K34</f>
        <v>0</v>
      </c>
      <c r="S31" s="84">
        <f>'[1]11 Квартал финансирование ист'!L34</f>
        <v>0</v>
      </c>
      <c r="T31" s="84">
        <f>'[1]11 Квартал финансирование ист'!M34</f>
        <v>11.858441452799998</v>
      </c>
      <c r="U31" s="84">
        <f>'[1]10 Квартал финансирование'!U34</f>
        <v>0</v>
      </c>
      <c r="V31" s="81" t="str">
        <f t="shared" si="2"/>
        <v>нд</v>
      </c>
      <c r="W31" s="30" t="str">
        <f t="shared" si="5"/>
        <v>нд</v>
      </c>
      <c r="X31" s="72" t="str">
        <f>'[1]10 Квартал финансирование'!X34</f>
        <v>Погашение просроченной КЗ за счет средств Заказчика за осуществение мероприятий по ТП.</v>
      </c>
    </row>
    <row r="32" spans="1:24" ht="157.5" x14ac:dyDescent="0.25">
      <c r="A32" s="53" t="str">
        <f>'[1]10 Квартал финансирование'!A35</f>
        <v>1.1.1.3</v>
      </c>
      <c r="B32" s="53" t="str">
        <f>'[1]10 Квартал финансирование'!B35</f>
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</c>
      <c r="C32" s="53" t="str">
        <f>'[1]10 Квартал финансирование'!C35</f>
        <v>F_prj_109108_47931</v>
      </c>
      <c r="D32" s="53" t="str">
        <f>'[1]10 Квартал финансирование'!D35</f>
        <v>нд</v>
      </c>
      <c r="E32" s="81">
        <f>'[1]10 Квартал финансирование'!E35</f>
        <v>0.65003</v>
      </c>
      <c r="F32" s="53" t="str">
        <f>'[1]10 Квартал финансирование'!F35</f>
        <v>10.2015</v>
      </c>
      <c r="G32" s="81">
        <f>'[1]10 Квартал финансирование'!G35</f>
        <v>1.7179912895385701</v>
      </c>
      <c r="H32" s="81">
        <f>'[1]10 Квартал финансирование'!H35</f>
        <v>0.63719999999999999</v>
      </c>
      <c r="I32" s="81">
        <f>'[1]10 Квартал финансирование'!I35</f>
        <v>0.61633199999999999</v>
      </c>
      <c r="J32" s="81">
        <f>'[1]10 Квартал финансирование'!J35</f>
        <v>2.0867999999999998E-2</v>
      </c>
      <c r="K32" s="84">
        <f>'[1]11 Квартал финансирование ист'!D35</f>
        <v>0</v>
      </c>
      <c r="L32" s="84">
        <f>'[1]11 Квартал финансирование ист'!E35</f>
        <v>0</v>
      </c>
      <c r="M32" s="84">
        <f>'[1]11 Квартал финансирование ист'!F35</f>
        <v>0</v>
      </c>
      <c r="N32" s="84">
        <f>'[1]11 Квартал финансирование ист'!G35</f>
        <v>0</v>
      </c>
      <c r="O32" s="84">
        <f>'[1]11 Квартал финансирование ист'!H35</f>
        <v>0</v>
      </c>
      <c r="P32" s="84">
        <f>'[1]11 Квартал финансирование ист'!I35</f>
        <v>0</v>
      </c>
      <c r="Q32" s="84">
        <f>'[1]11 Квартал финансирование ист'!J35</f>
        <v>0</v>
      </c>
      <c r="R32" s="84">
        <f>'[1]11 Квартал финансирование ист'!K35</f>
        <v>0</v>
      </c>
      <c r="S32" s="84">
        <f>'[1]11 Квартал финансирование ист'!L35</f>
        <v>0</v>
      </c>
      <c r="T32" s="84">
        <f>'[1]11 Квартал финансирование ист'!M35</f>
        <v>0</v>
      </c>
      <c r="U32" s="84">
        <f>'[1]10 Квартал финансирование'!U35</f>
        <v>2.0867999999999998E-2</v>
      </c>
      <c r="V32" s="81">
        <f t="shared" si="2"/>
        <v>0</v>
      </c>
      <c r="W32" s="30" t="str">
        <f t="shared" si="5"/>
        <v>-</v>
      </c>
      <c r="X32" s="81" t="s">
        <v>149</v>
      </c>
    </row>
    <row r="33" spans="1:24" ht="157.5" x14ac:dyDescent="0.25">
      <c r="A33" s="53" t="str">
        <f>'[1]10 Квартал финансирование'!A36</f>
        <v>1.1.1.3</v>
      </c>
      <c r="B33" s="53" t="str">
        <f>'[1]10 Квартал финансирование'!B36</f>
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</c>
      <c r="C33" s="53" t="str">
        <f>'[1]10 Квартал финансирование'!C36</f>
        <v>F_prj_109108_47932</v>
      </c>
      <c r="D33" s="53" t="str">
        <f>'[1]10 Квартал финансирование'!D36</f>
        <v>нд</v>
      </c>
      <c r="E33" s="81">
        <f>'[1]10 Квартал финансирование'!E36</f>
        <v>0.50783</v>
      </c>
      <c r="F33" s="53" t="str">
        <f>'[1]10 Квартал финансирование'!F36</f>
        <v>10.2015</v>
      </c>
      <c r="G33" s="81">
        <f>'[1]10 Квартал финансирование'!G36</f>
        <v>1.48240124611449</v>
      </c>
      <c r="H33" s="81">
        <f>'[1]10 Квартал финансирование'!H36</f>
        <v>0.50739999999999985</v>
      </c>
      <c r="I33" s="81">
        <f>'[1]10 Квартал финансирование'!I36</f>
        <v>0.50739999999999985</v>
      </c>
      <c r="J33" s="81">
        <f>'[1]10 Квартал финансирование'!J36</f>
        <v>0</v>
      </c>
      <c r="K33" s="84">
        <f>'[1]11 Квартал финансирование ист'!D36</f>
        <v>0</v>
      </c>
      <c r="L33" s="84">
        <f>'[1]11 Квартал финансирование ист'!E36</f>
        <v>0</v>
      </c>
      <c r="M33" s="84">
        <f>'[1]11 Квартал финансирование ист'!F36</f>
        <v>0</v>
      </c>
      <c r="N33" s="84">
        <f>'[1]11 Квартал финансирование ист'!G36</f>
        <v>0</v>
      </c>
      <c r="O33" s="84">
        <f>'[1]11 Квартал финансирование ист'!H36</f>
        <v>0</v>
      </c>
      <c r="P33" s="84">
        <f>'[1]11 Квартал финансирование ист'!I36</f>
        <v>0</v>
      </c>
      <c r="Q33" s="84">
        <f>'[1]11 Квартал финансирование ист'!J36</f>
        <v>0</v>
      </c>
      <c r="R33" s="84">
        <f>'[1]11 Квартал финансирование ист'!K36</f>
        <v>0</v>
      </c>
      <c r="S33" s="84">
        <f>'[1]11 Квартал финансирование ист'!L36</f>
        <v>0</v>
      </c>
      <c r="T33" s="84">
        <f>'[1]11 Квартал финансирование ист'!M36</f>
        <v>0</v>
      </c>
      <c r="U33" s="84">
        <f>'[1]10 Квартал финансирование'!U36</f>
        <v>0</v>
      </c>
      <c r="V33" s="81">
        <f t="shared" si="2"/>
        <v>0</v>
      </c>
      <c r="W33" s="30" t="str">
        <f t="shared" si="5"/>
        <v>-</v>
      </c>
      <c r="X33" s="81" t="s">
        <v>149</v>
      </c>
    </row>
    <row r="34" spans="1:24" s="11" customFormat="1" ht="63" x14ac:dyDescent="0.25">
      <c r="A34" s="40" t="str">
        <f>'[1]10 Квартал финансирование'!A37</f>
        <v>1.1.2</v>
      </c>
      <c r="B34" s="40" t="str">
        <f>'[1]10 Квартал финансирование'!B37</f>
        <v>Технологическое присоединение объектов электросетевого хозяйства, всего, в том числе:</v>
      </c>
      <c r="C34" s="40" t="str">
        <f>'[1]10 Квартал финансирование'!C37</f>
        <v>Г</v>
      </c>
      <c r="D34" s="50" t="s">
        <v>149</v>
      </c>
      <c r="E34" s="83" t="s">
        <v>149</v>
      </c>
      <c r="F34" s="50" t="s">
        <v>149</v>
      </c>
      <c r="G34" s="83">
        <f t="shared" ref="G34:U34" si="7">SUM(G35,G36)</f>
        <v>0</v>
      </c>
      <c r="H34" s="83">
        <f t="shared" si="7"/>
        <v>0</v>
      </c>
      <c r="I34" s="83">
        <f t="shared" si="7"/>
        <v>0</v>
      </c>
      <c r="J34" s="83">
        <f t="shared" si="7"/>
        <v>0</v>
      </c>
      <c r="K34" s="83">
        <f t="shared" si="7"/>
        <v>0</v>
      </c>
      <c r="L34" s="83">
        <f t="shared" si="7"/>
        <v>0</v>
      </c>
      <c r="M34" s="83">
        <f t="shared" si="7"/>
        <v>0</v>
      </c>
      <c r="N34" s="83">
        <f t="shared" si="7"/>
        <v>0</v>
      </c>
      <c r="O34" s="83">
        <f t="shared" si="7"/>
        <v>0</v>
      </c>
      <c r="P34" s="83">
        <f t="shared" si="7"/>
        <v>0</v>
      </c>
      <c r="Q34" s="83">
        <f t="shared" si="7"/>
        <v>0</v>
      </c>
      <c r="R34" s="83">
        <f t="shared" si="7"/>
        <v>0</v>
      </c>
      <c r="S34" s="83">
        <f t="shared" si="7"/>
        <v>0</v>
      </c>
      <c r="T34" s="83">
        <f t="shared" si="7"/>
        <v>0</v>
      </c>
      <c r="U34" s="83">
        <f t="shared" si="7"/>
        <v>0</v>
      </c>
      <c r="V34" s="83">
        <f t="shared" si="2"/>
        <v>0</v>
      </c>
      <c r="W34" s="77" t="str">
        <f t="shared" si="5"/>
        <v>-</v>
      </c>
      <c r="X34" s="83" t="s">
        <v>149</v>
      </c>
    </row>
    <row r="35" spans="1:24" s="11" customFormat="1" ht="110.25" x14ac:dyDescent="0.25">
      <c r="A35" s="40" t="str">
        <f>'[1]10 Квартал финансирование'!A38</f>
        <v>1.1.2.1</v>
      </c>
      <c r="B35" s="40" t="str">
        <f>'[1]10 Квартал финансирование'!B38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5" s="40" t="str">
        <f>'[1]10 Квартал финансирование'!C38</f>
        <v>Г</v>
      </c>
      <c r="D35" s="50" t="s">
        <v>149</v>
      </c>
      <c r="E35" s="83" t="s">
        <v>149</v>
      </c>
      <c r="F35" s="50" t="s">
        <v>149</v>
      </c>
      <c r="G35" s="83" t="s">
        <v>149</v>
      </c>
      <c r="H35" s="83">
        <v>0</v>
      </c>
      <c r="I35" s="83">
        <v>0</v>
      </c>
      <c r="J35" s="83" t="s">
        <v>149</v>
      </c>
      <c r="K35" s="83" t="s">
        <v>149</v>
      </c>
      <c r="L35" s="83" t="s">
        <v>149</v>
      </c>
      <c r="M35" s="83" t="s">
        <v>149</v>
      </c>
      <c r="N35" s="83" t="s">
        <v>149</v>
      </c>
      <c r="O35" s="83" t="s">
        <v>149</v>
      </c>
      <c r="P35" s="83" t="s">
        <v>149</v>
      </c>
      <c r="Q35" s="83" t="s">
        <v>149</v>
      </c>
      <c r="R35" s="83" t="s">
        <v>149</v>
      </c>
      <c r="S35" s="83" t="s">
        <v>149</v>
      </c>
      <c r="T35" s="83" t="s">
        <v>149</v>
      </c>
      <c r="U35" s="83" t="s">
        <v>149</v>
      </c>
      <c r="V35" s="83" t="str">
        <f t="shared" si="2"/>
        <v>нд</v>
      </c>
      <c r="W35" s="77" t="str">
        <f t="shared" si="5"/>
        <v>нд</v>
      </c>
      <c r="X35" s="83" t="s">
        <v>149</v>
      </c>
    </row>
    <row r="36" spans="1:24" s="11" customFormat="1" ht="78.75" x14ac:dyDescent="0.25">
      <c r="A36" s="40" t="str">
        <f>'[1]10 Квартал финансирование'!A39</f>
        <v>1.1.2.2</v>
      </c>
      <c r="B36" s="40" t="str">
        <f>'[1]10 Квартал финансирование'!B39</f>
        <v>Технологическое присоединение к электрическим сетям иных сетевых организаций, всего, в том числе:</v>
      </c>
      <c r="C36" s="40" t="str">
        <f>'[1]10 Квартал финансирование'!C39</f>
        <v>Г</v>
      </c>
      <c r="D36" s="50" t="s">
        <v>149</v>
      </c>
      <c r="E36" s="51" t="s">
        <v>149</v>
      </c>
      <c r="F36" s="50" t="s">
        <v>149</v>
      </c>
      <c r="G36" s="51" t="s">
        <v>149</v>
      </c>
      <c r="H36" s="83">
        <v>0</v>
      </c>
      <c r="I36" s="83">
        <v>0</v>
      </c>
      <c r="J36" s="51" t="s">
        <v>149</v>
      </c>
      <c r="K36" s="51" t="s">
        <v>149</v>
      </c>
      <c r="L36" s="51" t="s">
        <v>149</v>
      </c>
      <c r="M36" s="51" t="s">
        <v>149</v>
      </c>
      <c r="N36" s="51" t="s">
        <v>149</v>
      </c>
      <c r="O36" s="51" t="s">
        <v>149</v>
      </c>
      <c r="P36" s="51" t="s">
        <v>149</v>
      </c>
      <c r="Q36" s="51" t="s">
        <v>149</v>
      </c>
      <c r="R36" s="51" t="s">
        <v>149</v>
      </c>
      <c r="S36" s="51" t="s">
        <v>149</v>
      </c>
      <c r="T36" s="51" t="s">
        <v>149</v>
      </c>
      <c r="U36" s="51" t="s">
        <v>149</v>
      </c>
      <c r="V36" s="83" t="str">
        <f t="shared" si="2"/>
        <v>нд</v>
      </c>
      <c r="W36" s="77" t="str">
        <f t="shared" si="5"/>
        <v>нд</v>
      </c>
      <c r="X36" s="83" t="s">
        <v>149</v>
      </c>
    </row>
    <row r="37" spans="1:24" s="11" customFormat="1" ht="63" x14ac:dyDescent="0.25">
      <c r="A37" s="40" t="str">
        <f>'[1]10 Квартал финансирование'!A40</f>
        <v>1.1.3</v>
      </c>
      <c r="B37" s="40" t="str">
        <f>'[1]10 Квартал финансирование'!B40</f>
        <v xml:space="preserve">Технологическое присоединение объектов по производству электрической энергии всего, в том числе: </v>
      </c>
      <c r="C37" s="40" t="str">
        <f>'[1]10 Квартал финансирование'!C40</f>
        <v>Г</v>
      </c>
      <c r="D37" s="50" t="s">
        <v>149</v>
      </c>
      <c r="E37" s="83" t="s">
        <v>149</v>
      </c>
      <c r="F37" s="50" t="s">
        <v>149</v>
      </c>
      <c r="G37" s="51">
        <f t="shared" ref="G37:U37" si="8">G38+G42</f>
        <v>0</v>
      </c>
      <c r="H37" s="51">
        <f t="shared" si="8"/>
        <v>0</v>
      </c>
      <c r="I37" s="51">
        <f t="shared" si="8"/>
        <v>0</v>
      </c>
      <c r="J37" s="51">
        <f t="shared" si="8"/>
        <v>0</v>
      </c>
      <c r="K37" s="51">
        <f t="shared" si="8"/>
        <v>0</v>
      </c>
      <c r="L37" s="51">
        <f t="shared" si="8"/>
        <v>0</v>
      </c>
      <c r="M37" s="51">
        <f t="shared" si="8"/>
        <v>0</v>
      </c>
      <c r="N37" s="51">
        <f t="shared" si="8"/>
        <v>0</v>
      </c>
      <c r="O37" s="51">
        <f t="shared" si="8"/>
        <v>0</v>
      </c>
      <c r="P37" s="51">
        <f t="shared" si="8"/>
        <v>0</v>
      </c>
      <c r="Q37" s="51">
        <f t="shared" si="8"/>
        <v>0</v>
      </c>
      <c r="R37" s="51">
        <f t="shared" si="8"/>
        <v>0</v>
      </c>
      <c r="S37" s="51">
        <f t="shared" si="8"/>
        <v>0</v>
      </c>
      <c r="T37" s="51">
        <f t="shared" si="8"/>
        <v>0</v>
      </c>
      <c r="U37" s="51">
        <f t="shared" si="8"/>
        <v>0</v>
      </c>
      <c r="V37" s="83">
        <f t="shared" si="2"/>
        <v>0</v>
      </c>
      <c r="W37" s="77" t="str">
        <f t="shared" si="5"/>
        <v>-</v>
      </c>
      <c r="X37" s="83" t="s">
        <v>149</v>
      </c>
    </row>
    <row r="38" spans="1:24" s="11" customFormat="1" ht="63" x14ac:dyDescent="0.25">
      <c r="A38" s="40" t="str">
        <f>'[1]10 Квартал финансирование'!A41</f>
        <v>1.1.3.1</v>
      </c>
      <c r="B38" s="40" t="str">
        <f>'[1]10 Квартал финансирование'!B41</f>
        <v>Наименование объекта по производству электрической энергии, всего, в том числе: Грозненская ТЭС</v>
      </c>
      <c r="C38" s="40" t="str">
        <f>'[1]10 Квартал финансирование'!C41</f>
        <v>Г</v>
      </c>
      <c r="D38" s="50" t="s">
        <v>149</v>
      </c>
      <c r="E38" s="83" t="s">
        <v>149</v>
      </c>
      <c r="F38" s="50" t="s">
        <v>149</v>
      </c>
      <c r="G38" s="51">
        <f t="shared" ref="G38:U38" si="9">SUM(G39,G40,G41)</f>
        <v>0</v>
      </c>
      <c r="H38" s="51">
        <f t="shared" si="9"/>
        <v>0</v>
      </c>
      <c r="I38" s="51">
        <f t="shared" si="9"/>
        <v>0</v>
      </c>
      <c r="J38" s="51">
        <f t="shared" si="9"/>
        <v>0</v>
      </c>
      <c r="K38" s="51">
        <f t="shared" si="9"/>
        <v>0</v>
      </c>
      <c r="L38" s="51">
        <f t="shared" si="9"/>
        <v>0</v>
      </c>
      <c r="M38" s="51">
        <f t="shared" si="9"/>
        <v>0</v>
      </c>
      <c r="N38" s="51">
        <f t="shared" si="9"/>
        <v>0</v>
      </c>
      <c r="O38" s="51">
        <f t="shared" si="9"/>
        <v>0</v>
      </c>
      <c r="P38" s="51">
        <f t="shared" si="9"/>
        <v>0</v>
      </c>
      <c r="Q38" s="51">
        <f t="shared" si="9"/>
        <v>0</v>
      </c>
      <c r="R38" s="51">
        <f t="shared" si="9"/>
        <v>0</v>
      </c>
      <c r="S38" s="51">
        <f t="shared" si="9"/>
        <v>0</v>
      </c>
      <c r="T38" s="51">
        <f t="shared" si="9"/>
        <v>0</v>
      </c>
      <c r="U38" s="51">
        <f t="shared" si="9"/>
        <v>0</v>
      </c>
      <c r="V38" s="83">
        <f t="shared" si="2"/>
        <v>0</v>
      </c>
      <c r="W38" s="77" t="str">
        <f t="shared" si="5"/>
        <v>-</v>
      </c>
      <c r="X38" s="83" t="s">
        <v>149</v>
      </c>
    </row>
    <row r="39" spans="1:24" s="11" customFormat="1" ht="157.5" x14ac:dyDescent="0.25">
      <c r="A39" s="40" t="str">
        <f>'[1]10 Квартал финансирование'!A42</f>
        <v>1.1.3.1</v>
      </c>
      <c r="B39" s="40" t="str">
        <f>'[1]10 Квартал финансирование'!B42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40" t="str">
        <f>'[1]10 Квартал финансирование'!C42</f>
        <v>Г</v>
      </c>
      <c r="D39" s="50" t="s">
        <v>149</v>
      </c>
      <c r="E39" s="51" t="s">
        <v>149</v>
      </c>
      <c r="F39" s="50" t="s">
        <v>149</v>
      </c>
      <c r="G39" s="51" t="s">
        <v>149</v>
      </c>
      <c r="H39" s="83">
        <v>0</v>
      </c>
      <c r="I39" s="83">
        <v>0</v>
      </c>
      <c r="J39" s="51" t="s">
        <v>149</v>
      </c>
      <c r="K39" s="51" t="s">
        <v>149</v>
      </c>
      <c r="L39" s="51" t="s">
        <v>149</v>
      </c>
      <c r="M39" s="51" t="s">
        <v>149</v>
      </c>
      <c r="N39" s="51" t="s">
        <v>149</v>
      </c>
      <c r="O39" s="51" t="s">
        <v>149</v>
      </c>
      <c r="P39" s="51" t="s">
        <v>149</v>
      </c>
      <c r="Q39" s="51" t="s">
        <v>149</v>
      </c>
      <c r="R39" s="51" t="s">
        <v>149</v>
      </c>
      <c r="S39" s="51" t="s">
        <v>149</v>
      </c>
      <c r="T39" s="51" t="s">
        <v>149</v>
      </c>
      <c r="U39" s="51" t="s">
        <v>149</v>
      </c>
      <c r="V39" s="83" t="str">
        <f t="shared" si="2"/>
        <v>нд</v>
      </c>
      <c r="W39" s="77" t="str">
        <f t="shared" si="5"/>
        <v>нд</v>
      </c>
      <c r="X39" s="83" t="s">
        <v>149</v>
      </c>
    </row>
    <row r="40" spans="1:24" s="11" customFormat="1" ht="141.75" x14ac:dyDescent="0.25">
      <c r="A40" s="40" t="str">
        <f>'[1]10 Квартал финансирование'!A43</f>
        <v>1.1.3.1</v>
      </c>
      <c r="B40" s="40" t="str">
        <f>'[1]10 Квартал финансирование'!B43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0" t="str">
        <f>'[1]10 Квартал финансирование'!C43</f>
        <v>Г</v>
      </c>
      <c r="D40" s="50" t="s">
        <v>149</v>
      </c>
      <c r="E40" s="51" t="s">
        <v>149</v>
      </c>
      <c r="F40" s="50" t="s">
        <v>149</v>
      </c>
      <c r="G40" s="51" t="s">
        <v>149</v>
      </c>
      <c r="H40" s="83">
        <v>0</v>
      </c>
      <c r="I40" s="83">
        <v>0</v>
      </c>
      <c r="J40" s="51" t="s">
        <v>149</v>
      </c>
      <c r="K40" s="51" t="s">
        <v>149</v>
      </c>
      <c r="L40" s="51" t="s">
        <v>149</v>
      </c>
      <c r="M40" s="51" t="s">
        <v>149</v>
      </c>
      <c r="N40" s="51" t="s">
        <v>149</v>
      </c>
      <c r="O40" s="51" t="s">
        <v>149</v>
      </c>
      <c r="P40" s="51" t="s">
        <v>149</v>
      </c>
      <c r="Q40" s="51" t="s">
        <v>149</v>
      </c>
      <c r="R40" s="51" t="s">
        <v>149</v>
      </c>
      <c r="S40" s="51" t="s">
        <v>149</v>
      </c>
      <c r="T40" s="51" t="s">
        <v>149</v>
      </c>
      <c r="U40" s="51" t="s">
        <v>149</v>
      </c>
      <c r="V40" s="83" t="str">
        <f t="shared" si="2"/>
        <v>нд</v>
      </c>
      <c r="W40" s="77" t="str">
        <f t="shared" si="5"/>
        <v>нд</v>
      </c>
      <c r="X40" s="83" t="s">
        <v>149</v>
      </c>
    </row>
    <row r="41" spans="1:24" s="11" customFormat="1" ht="141.75" x14ac:dyDescent="0.25">
      <c r="A41" s="40" t="str">
        <f>'[1]10 Квартал финансирование'!A44</f>
        <v>1.1.3.1</v>
      </c>
      <c r="B41" s="40" t="str">
        <f>'[1]10 Квартал финансирование'!B44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1" s="40" t="str">
        <f>'[1]10 Квартал финансирование'!C44</f>
        <v>Г</v>
      </c>
      <c r="D41" s="50" t="s">
        <v>149</v>
      </c>
      <c r="E41" s="51" t="s">
        <v>149</v>
      </c>
      <c r="F41" s="50" t="s">
        <v>149</v>
      </c>
      <c r="G41" s="51" t="s">
        <v>149</v>
      </c>
      <c r="H41" s="83">
        <v>0</v>
      </c>
      <c r="I41" s="83">
        <v>0</v>
      </c>
      <c r="J41" s="51" t="s">
        <v>149</v>
      </c>
      <c r="K41" s="51" t="s">
        <v>149</v>
      </c>
      <c r="L41" s="51" t="s">
        <v>149</v>
      </c>
      <c r="M41" s="51" t="s">
        <v>149</v>
      </c>
      <c r="N41" s="51" t="s">
        <v>149</v>
      </c>
      <c r="O41" s="51" t="s">
        <v>149</v>
      </c>
      <c r="P41" s="51" t="s">
        <v>149</v>
      </c>
      <c r="Q41" s="51" t="s">
        <v>149</v>
      </c>
      <c r="R41" s="51" t="s">
        <v>149</v>
      </c>
      <c r="S41" s="51" t="s">
        <v>149</v>
      </c>
      <c r="T41" s="51" t="s">
        <v>149</v>
      </c>
      <c r="U41" s="51" t="s">
        <v>149</v>
      </c>
      <c r="V41" s="83" t="str">
        <f t="shared" si="2"/>
        <v>нд</v>
      </c>
      <c r="W41" s="77" t="str">
        <f t="shared" si="5"/>
        <v>нд</v>
      </c>
      <c r="X41" s="83" t="s">
        <v>149</v>
      </c>
    </row>
    <row r="42" spans="1:24" s="11" customFormat="1" ht="47.25" x14ac:dyDescent="0.25">
      <c r="A42" s="40" t="str">
        <f>'[1]10 Квартал финансирование'!A45</f>
        <v>1.1.3.2</v>
      </c>
      <c r="B42" s="40" t="str">
        <f>'[1]10 Квартал финансирование'!B45</f>
        <v>Наименование объекта по производству электрической энергии, всего, в том числе:</v>
      </c>
      <c r="C42" s="40" t="str">
        <f>'[1]10 Квартал финансирование'!C45</f>
        <v>Г</v>
      </c>
      <c r="D42" s="50" t="s">
        <v>149</v>
      </c>
      <c r="E42" s="83" t="s">
        <v>149</v>
      </c>
      <c r="F42" s="50" t="s">
        <v>149</v>
      </c>
      <c r="G42" s="51">
        <f t="shared" ref="G42:U42" si="10">SUM(G43,G44,G45)</f>
        <v>0</v>
      </c>
      <c r="H42" s="51">
        <f t="shared" si="10"/>
        <v>0</v>
      </c>
      <c r="I42" s="51">
        <f t="shared" si="10"/>
        <v>0</v>
      </c>
      <c r="J42" s="51">
        <f t="shared" si="10"/>
        <v>0</v>
      </c>
      <c r="K42" s="51">
        <f t="shared" si="10"/>
        <v>0</v>
      </c>
      <c r="L42" s="51">
        <f t="shared" si="10"/>
        <v>0</v>
      </c>
      <c r="M42" s="51">
        <f t="shared" si="10"/>
        <v>0</v>
      </c>
      <c r="N42" s="51">
        <f t="shared" si="10"/>
        <v>0</v>
      </c>
      <c r="O42" s="51">
        <f t="shared" si="10"/>
        <v>0</v>
      </c>
      <c r="P42" s="51">
        <f t="shared" si="10"/>
        <v>0</v>
      </c>
      <c r="Q42" s="51">
        <f t="shared" si="10"/>
        <v>0</v>
      </c>
      <c r="R42" s="51">
        <f t="shared" si="10"/>
        <v>0</v>
      </c>
      <c r="S42" s="51">
        <f t="shared" si="10"/>
        <v>0</v>
      </c>
      <c r="T42" s="51">
        <f t="shared" si="10"/>
        <v>0</v>
      </c>
      <c r="U42" s="51">
        <f t="shared" si="10"/>
        <v>0</v>
      </c>
      <c r="V42" s="83">
        <f t="shared" si="2"/>
        <v>0</v>
      </c>
      <c r="W42" s="77" t="str">
        <f t="shared" si="5"/>
        <v>-</v>
      </c>
      <c r="X42" s="83" t="s">
        <v>149</v>
      </c>
    </row>
    <row r="43" spans="1:24" s="11" customFormat="1" ht="157.5" x14ac:dyDescent="0.25">
      <c r="A43" s="40" t="str">
        <f>'[1]10 Квартал финансирование'!A46</f>
        <v>1.1.3.2</v>
      </c>
      <c r="B43" s="40" t="str">
        <f>'[1]10 Квартал финансирование'!B46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3" s="40" t="str">
        <f>'[1]10 Квартал финансирование'!C46</f>
        <v>Г</v>
      </c>
      <c r="D43" s="50" t="s">
        <v>149</v>
      </c>
      <c r="E43" s="51" t="s">
        <v>149</v>
      </c>
      <c r="F43" s="50" t="s">
        <v>149</v>
      </c>
      <c r="G43" s="51" t="s">
        <v>149</v>
      </c>
      <c r="H43" s="83">
        <v>0</v>
      </c>
      <c r="I43" s="83">
        <v>0</v>
      </c>
      <c r="J43" s="51" t="s">
        <v>149</v>
      </c>
      <c r="K43" s="51" t="s">
        <v>149</v>
      </c>
      <c r="L43" s="51" t="s">
        <v>149</v>
      </c>
      <c r="M43" s="51" t="s">
        <v>149</v>
      </c>
      <c r="N43" s="51" t="s">
        <v>149</v>
      </c>
      <c r="O43" s="51" t="s">
        <v>149</v>
      </c>
      <c r="P43" s="51" t="s">
        <v>149</v>
      </c>
      <c r="Q43" s="51" t="s">
        <v>149</v>
      </c>
      <c r="R43" s="51" t="s">
        <v>149</v>
      </c>
      <c r="S43" s="51" t="s">
        <v>149</v>
      </c>
      <c r="T43" s="51" t="s">
        <v>149</v>
      </c>
      <c r="U43" s="51" t="s">
        <v>149</v>
      </c>
      <c r="V43" s="83" t="str">
        <f t="shared" si="2"/>
        <v>нд</v>
      </c>
      <c r="W43" s="77" t="str">
        <f t="shared" si="5"/>
        <v>нд</v>
      </c>
      <c r="X43" s="83" t="s">
        <v>149</v>
      </c>
    </row>
    <row r="44" spans="1:24" s="11" customFormat="1" ht="141.75" x14ac:dyDescent="0.25">
      <c r="A44" s="40" t="str">
        <f>'[1]10 Квартал финансирование'!A47</f>
        <v>1.1.3.2</v>
      </c>
      <c r="B44" s="40" t="str">
        <f>'[1]10 Квартал финансирование'!B47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40" t="str">
        <f>'[1]10 Квартал финансирование'!C47</f>
        <v>Г</v>
      </c>
      <c r="D44" s="50" t="s">
        <v>149</v>
      </c>
      <c r="E44" s="51" t="s">
        <v>149</v>
      </c>
      <c r="F44" s="50" t="s">
        <v>149</v>
      </c>
      <c r="G44" s="51" t="s">
        <v>149</v>
      </c>
      <c r="H44" s="83">
        <v>0</v>
      </c>
      <c r="I44" s="83">
        <v>0</v>
      </c>
      <c r="J44" s="51" t="s">
        <v>149</v>
      </c>
      <c r="K44" s="51" t="s">
        <v>149</v>
      </c>
      <c r="L44" s="51" t="s">
        <v>149</v>
      </c>
      <c r="M44" s="51" t="s">
        <v>149</v>
      </c>
      <c r="N44" s="51" t="s">
        <v>149</v>
      </c>
      <c r="O44" s="51" t="s">
        <v>149</v>
      </c>
      <c r="P44" s="51" t="s">
        <v>149</v>
      </c>
      <c r="Q44" s="51" t="s">
        <v>149</v>
      </c>
      <c r="R44" s="51" t="s">
        <v>149</v>
      </c>
      <c r="S44" s="51" t="s">
        <v>149</v>
      </c>
      <c r="T44" s="51" t="s">
        <v>149</v>
      </c>
      <c r="U44" s="51" t="s">
        <v>149</v>
      </c>
      <c r="V44" s="83" t="str">
        <f t="shared" si="2"/>
        <v>нд</v>
      </c>
      <c r="W44" s="77" t="str">
        <f t="shared" si="5"/>
        <v>нд</v>
      </c>
      <c r="X44" s="83" t="s">
        <v>149</v>
      </c>
    </row>
    <row r="45" spans="1:24" s="11" customFormat="1" ht="141.75" x14ac:dyDescent="0.25">
      <c r="A45" s="40" t="str">
        <f>'[1]10 Квартал финансирование'!A48</f>
        <v>1.1.3.2</v>
      </c>
      <c r="B45" s="40" t="str">
        <f>'[1]10 Квартал финансирование'!B48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5" s="40" t="str">
        <f>'[1]10 Квартал финансирование'!C48</f>
        <v>Г</v>
      </c>
      <c r="D45" s="50" t="s">
        <v>149</v>
      </c>
      <c r="E45" s="51" t="s">
        <v>149</v>
      </c>
      <c r="F45" s="50" t="s">
        <v>149</v>
      </c>
      <c r="G45" s="51" t="s">
        <v>149</v>
      </c>
      <c r="H45" s="83">
        <v>0</v>
      </c>
      <c r="I45" s="83">
        <v>0</v>
      </c>
      <c r="J45" s="51" t="s">
        <v>149</v>
      </c>
      <c r="K45" s="51" t="s">
        <v>149</v>
      </c>
      <c r="L45" s="51" t="s">
        <v>149</v>
      </c>
      <c r="M45" s="51" t="s">
        <v>149</v>
      </c>
      <c r="N45" s="51" t="s">
        <v>149</v>
      </c>
      <c r="O45" s="51" t="s">
        <v>149</v>
      </c>
      <c r="P45" s="51" t="s">
        <v>149</v>
      </c>
      <c r="Q45" s="51" t="s">
        <v>149</v>
      </c>
      <c r="R45" s="51" t="s">
        <v>149</v>
      </c>
      <c r="S45" s="51" t="s">
        <v>149</v>
      </c>
      <c r="T45" s="51" t="s">
        <v>149</v>
      </c>
      <c r="U45" s="51" t="s">
        <v>149</v>
      </c>
      <c r="V45" s="83" t="str">
        <f t="shared" si="2"/>
        <v>нд</v>
      </c>
      <c r="W45" s="77" t="str">
        <f t="shared" si="5"/>
        <v>нд</v>
      </c>
      <c r="X45" s="83" t="s">
        <v>149</v>
      </c>
    </row>
    <row r="46" spans="1:24" s="11" customFormat="1" ht="141.75" x14ac:dyDescent="0.25">
      <c r="A46" s="40" t="str">
        <f>'[1]10 Квартал финансирование'!A49</f>
        <v>1.1.4</v>
      </c>
      <c r="B46" s="40" t="str">
        <f>'[1]10 Квартал финансирование'!B49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6" s="40" t="str">
        <f>'[1]10 Квартал финансирование'!C49</f>
        <v>Г</v>
      </c>
      <c r="D46" s="50" t="s">
        <v>149</v>
      </c>
      <c r="E46" s="51">
        <f t="shared" ref="E46" si="11">SUM(E47,E48)</f>
        <v>4.8746999999999999E-2</v>
      </c>
      <c r="F46" s="50" t="s">
        <v>149</v>
      </c>
      <c r="G46" s="51">
        <f t="shared" ref="G46:U46" si="12">SUM(G47,G48)</f>
        <v>0</v>
      </c>
      <c r="H46" s="51">
        <f t="shared" si="12"/>
        <v>4.8754060000000002E-2</v>
      </c>
      <c r="I46" s="51">
        <f t="shared" si="12"/>
        <v>0</v>
      </c>
      <c r="J46" s="51">
        <f t="shared" si="12"/>
        <v>4.8754060000000002E-2</v>
      </c>
      <c r="K46" s="51">
        <f t="shared" si="12"/>
        <v>0</v>
      </c>
      <c r="L46" s="51">
        <f t="shared" si="12"/>
        <v>0</v>
      </c>
      <c r="M46" s="51">
        <f t="shared" si="12"/>
        <v>0</v>
      </c>
      <c r="N46" s="51">
        <f t="shared" si="12"/>
        <v>0</v>
      </c>
      <c r="O46" s="51">
        <f t="shared" si="12"/>
        <v>0</v>
      </c>
      <c r="P46" s="51">
        <f t="shared" si="12"/>
        <v>0</v>
      </c>
      <c r="Q46" s="51">
        <f t="shared" si="12"/>
        <v>0</v>
      </c>
      <c r="R46" s="51">
        <f t="shared" si="12"/>
        <v>0</v>
      </c>
      <c r="S46" s="51">
        <f t="shared" si="12"/>
        <v>0</v>
      </c>
      <c r="T46" s="51">
        <f t="shared" si="12"/>
        <v>0</v>
      </c>
      <c r="U46" s="51">
        <f t="shared" si="12"/>
        <v>4.8754060000000002E-2</v>
      </c>
      <c r="V46" s="83">
        <f t="shared" si="2"/>
        <v>0</v>
      </c>
      <c r="W46" s="77" t="str">
        <f t="shared" si="5"/>
        <v>-</v>
      </c>
      <c r="X46" s="83" t="s">
        <v>149</v>
      </c>
    </row>
    <row r="47" spans="1:24" s="11" customFormat="1" ht="126" x14ac:dyDescent="0.25">
      <c r="A47" s="40" t="str">
        <f>'[1]10 Квартал финансирование'!A50</f>
        <v>1.1.4.1</v>
      </c>
      <c r="B47" s="40" t="str">
        <f>'[1]10 Квартал финансирование'!B50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40" t="str">
        <f>'[1]10 Квартал финансирование'!C50</f>
        <v>Г</v>
      </c>
      <c r="D47" s="50" t="s">
        <v>149</v>
      </c>
      <c r="E47" s="51" t="s">
        <v>149</v>
      </c>
      <c r="F47" s="50" t="s">
        <v>149</v>
      </c>
      <c r="G47" s="51" t="s">
        <v>149</v>
      </c>
      <c r="H47" s="83">
        <v>0</v>
      </c>
      <c r="I47" s="83">
        <v>0</v>
      </c>
      <c r="J47" s="51" t="s">
        <v>149</v>
      </c>
      <c r="K47" s="51" t="s">
        <v>149</v>
      </c>
      <c r="L47" s="51" t="s">
        <v>149</v>
      </c>
      <c r="M47" s="51" t="s">
        <v>149</v>
      </c>
      <c r="N47" s="51" t="s">
        <v>149</v>
      </c>
      <c r="O47" s="51" t="s">
        <v>149</v>
      </c>
      <c r="P47" s="51" t="s">
        <v>149</v>
      </c>
      <c r="Q47" s="51" t="s">
        <v>149</v>
      </c>
      <c r="R47" s="51" t="s">
        <v>149</v>
      </c>
      <c r="S47" s="51" t="s">
        <v>149</v>
      </c>
      <c r="T47" s="51" t="s">
        <v>149</v>
      </c>
      <c r="U47" s="51" t="s">
        <v>149</v>
      </c>
      <c r="V47" s="83" t="str">
        <f t="shared" si="2"/>
        <v>нд</v>
      </c>
      <c r="W47" s="77" t="str">
        <f t="shared" si="5"/>
        <v>нд</v>
      </c>
      <c r="X47" s="83" t="s">
        <v>149</v>
      </c>
    </row>
    <row r="48" spans="1:24" s="11" customFormat="1" ht="126" x14ac:dyDescent="0.25">
      <c r="A48" s="40" t="str">
        <f>'[1]10 Квартал финансирование'!A51</f>
        <v>1.1.4.2</v>
      </c>
      <c r="B48" s="40" t="str">
        <f>'[1]10 Квартал финансирование'!B51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8" s="40" t="str">
        <f>'[1]10 Квартал финансирование'!C51</f>
        <v>Г</v>
      </c>
      <c r="D48" s="50" t="s">
        <v>149</v>
      </c>
      <c r="E48" s="51">
        <f t="shared" ref="E48" si="13">SUM(E49:E50)</f>
        <v>4.8746999999999999E-2</v>
      </c>
      <c r="F48" s="50" t="s">
        <v>149</v>
      </c>
      <c r="G48" s="51">
        <f t="shared" ref="G48:U48" si="14">SUM(G49:G50)</f>
        <v>0</v>
      </c>
      <c r="H48" s="51">
        <f t="shared" si="14"/>
        <v>4.8754060000000002E-2</v>
      </c>
      <c r="I48" s="51">
        <f t="shared" si="14"/>
        <v>0</v>
      </c>
      <c r="J48" s="51">
        <f t="shared" si="14"/>
        <v>4.8754060000000002E-2</v>
      </c>
      <c r="K48" s="51">
        <f t="shared" si="14"/>
        <v>0</v>
      </c>
      <c r="L48" s="51">
        <f t="shared" si="14"/>
        <v>0</v>
      </c>
      <c r="M48" s="51">
        <f t="shared" si="14"/>
        <v>0</v>
      </c>
      <c r="N48" s="51">
        <f t="shared" si="14"/>
        <v>0</v>
      </c>
      <c r="O48" s="51">
        <f t="shared" si="14"/>
        <v>0</v>
      </c>
      <c r="P48" s="51">
        <f t="shared" si="14"/>
        <v>0</v>
      </c>
      <c r="Q48" s="51">
        <f t="shared" si="14"/>
        <v>0</v>
      </c>
      <c r="R48" s="51">
        <f t="shared" si="14"/>
        <v>0</v>
      </c>
      <c r="S48" s="51">
        <f t="shared" si="14"/>
        <v>0</v>
      </c>
      <c r="T48" s="51">
        <f t="shared" si="14"/>
        <v>0</v>
      </c>
      <c r="U48" s="51">
        <f t="shared" si="14"/>
        <v>4.8754060000000002E-2</v>
      </c>
      <c r="V48" s="83">
        <f t="shared" si="2"/>
        <v>0</v>
      </c>
      <c r="W48" s="77" t="str">
        <f t="shared" si="5"/>
        <v>-</v>
      </c>
      <c r="X48" s="83" t="s">
        <v>149</v>
      </c>
    </row>
    <row r="49" spans="1:24" ht="157.5" x14ac:dyDescent="0.25">
      <c r="A49" s="53" t="str">
        <f>'[1]10 Квартал финансирование'!A52</f>
        <v>1.1.4.2</v>
      </c>
      <c r="B49" s="53" t="str">
        <f>'[1]10 Квартал финансирование'!B52</f>
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</c>
      <c r="C49" s="53" t="str">
        <f>'[1]10 Квартал финансирование'!C52</f>
        <v>F_prj_109108_47928</v>
      </c>
      <c r="D49" s="53" t="str">
        <f>'[1]10 Квартал финансирование'!D52</f>
        <v>нд</v>
      </c>
      <c r="E49" s="81">
        <f>'[1]10 Квартал финансирование'!E52</f>
        <v>3.0006999999999999E-2</v>
      </c>
      <c r="F49" s="53" t="str">
        <f>'[1]10 Квартал финансирование'!F52</f>
        <v>12.2015</v>
      </c>
      <c r="G49" s="81" t="str">
        <f>'[1]10 Квартал финансирование'!G52</f>
        <v>нд</v>
      </c>
      <c r="H49" s="81">
        <f>'[1]10 Квартал финансирование'!H52</f>
        <v>3.00074E-2</v>
      </c>
      <c r="I49" s="81">
        <f>'[1]10 Квартал финансирование'!I52</f>
        <v>0</v>
      </c>
      <c r="J49" s="81">
        <f>'[1]10 Квартал финансирование'!J52</f>
        <v>3.00074E-2</v>
      </c>
      <c r="K49" s="84">
        <f>'[1]11 Квартал финансирование ист'!D52</f>
        <v>0</v>
      </c>
      <c r="L49" s="84">
        <f>'[1]11 Квартал финансирование ист'!E52</f>
        <v>0</v>
      </c>
      <c r="M49" s="84">
        <f>'[1]11 Квартал финансирование ист'!F52</f>
        <v>0</v>
      </c>
      <c r="N49" s="84">
        <f>'[1]11 Квартал финансирование ист'!G52</f>
        <v>0</v>
      </c>
      <c r="O49" s="84">
        <f>'[1]11 Квартал финансирование ист'!H52</f>
        <v>0</v>
      </c>
      <c r="P49" s="84">
        <f>'[1]11 Квартал финансирование ист'!I52</f>
        <v>0</v>
      </c>
      <c r="Q49" s="84">
        <f>'[1]11 Квартал финансирование ист'!J52</f>
        <v>0</v>
      </c>
      <c r="R49" s="84">
        <f>'[1]11 Квартал финансирование ист'!K52</f>
        <v>0</v>
      </c>
      <c r="S49" s="84">
        <f>'[1]11 Квартал финансирование ист'!L52</f>
        <v>0</v>
      </c>
      <c r="T49" s="84">
        <f>'[1]11 Квартал финансирование ист'!M52</f>
        <v>0</v>
      </c>
      <c r="U49" s="84">
        <f>'[1]10 Квартал финансирование'!U52</f>
        <v>3.00074E-2</v>
      </c>
      <c r="V49" s="81">
        <f t="shared" si="2"/>
        <v>0</v>
      </c>
      <c r="W49" s="30" t="str">
        <f t="shared" si="5"/>
        <v>-</v>
      </c>
      <c r="X49" s="81" t="s">
        <v>149</v>
      </c>
    </row>
    <row r="50" spans="1:24" ht="141.75" x14ac:dyDescent="0.25">
      <c r="A50" s="53" t="str">
        <f>'[1]10 Квартал финансирование'!A53</f>
        <v>1.1.4.2</v>
      </c>
      <c r="B50" s="53" t="str">
        <f>'[1]10 Квартал финансирование'!B53</f>
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</c>
      <c r="C50" s="53" t="str">
        <f>'[1]10 Квартал финансирование'!C53</f>
        <v>F_prj_109108_47930</v>
      </c>
      <c r="D50" s="53" t="str">
        <f>'[1]10 Квартал финансирование'!D53</f>
        <v>нд</v>
      </c>
      <c r="E50" s="81">
        <f>'[1]10 Квартал финансирование'!E53</f>
        <v>1.874E-2</v>
      </c>
      <c r="F50" s="53" t="str">
        <f>'[1]10 Квартал финансирование'!F53</f>
        <v>12.2015</v>
      </c>
      <c r="G50" s="81" t="str">
        <f>'[1]10 Квартал финансирование'!G53</f>
        <v>нд</v>
      </c>
      <c r="H50" s="81">
        <f>'[1]10 Квартал финансирование'!H53</f>
        <v>1.8746659999999998E-2</v>
      </c>
      <c r="I50" s="81">
        <f>'[1]10 Квартал финансирование'!I53</f>
        <v>0</v>
      </c>
      <c r="J50" s="81">
        <f>'[1]10 Квартал финансирование'!J53</f>
        <v>1.8746659999999998E-2</v>
      </c>
      <c r="K50" s="84">
        <f>'[1]11 Квартал финансирование ист'!D53</f>
        <v>0</v>
      </c>
      <c r="L50" s="84">
        <f>'[1]11 Квартал финансирование ист'!E53</f>
        <v>0</v>
      </c>
      <c r="M50" s="84">
        <f>'[1]11 Квартал финансирование ист'!F53</f>
        <v>0</v>
      </c>
      <c r="N50" s="84">
        <f>'[1]11 Квартал финансирование ист'!G53</f>
        <v>0</v>
      </c>
      <c r="O50" s="84">
        <f>'[1]11 Квартал финансирование ист'!H53</f>
        <v>0</v>
      </c>
      <c r="P50" s="84">
        <f>'[1]11 Квартал финансирование ист'!I53</f>
        <v>0</v>
      </c>
      <c r="Q50" s="84">
        <f>'[1]11 Квартал финансирование ист'!J53</f>
        <v>0</v>
      </c>
      <c r="R50" s="84">
        <f>'[1]11 Квартал финансирование ист'!K53</f>
        <v>0</v>
      </c>
      <c r="S50" s="84">
        <f>'[1]11 Квартал финансирование ист'!L53</f>
        <v>0</v>
      </c>
      <c r="T50" s="84">
        <f>'[1]11 Квартал финансирование ист'!M53</f>
        <v>0</v>
      </c>
      <c r="U50" s="84">
        <f>'[1]10 Квартал финансирование'!U53</f>
        <v>1.8746659999999998E-2</v>
      </c>
      <c r="V50" s="81">
        <f t="shared" si="2"/>
        <v>0</v>
      </c>
      <c r="W50" s="30" t="str">
        <f t="shared" si="5"/>
        <v>-</v>
      </c>
      <c r="X50" s="81" t="s">
        <v>149</v>
      </c>
    </row>
    <row r="51" spans="1:24" s="11" customFormat="1" ht="63" x14ac:dyDescent="0.25">
      <c r="A51" s="40" t="str">
        <f>'[1]10 Квартал финансирование'!A54</f>
        <v>1.2</v>
      </c>
      <c r="B51" s="40" t="str">
        <f>'[1]10 Квартал финансирование'!B54</f>
        <v>Реконструкция, модернизация, техническое перевооружение всего, в том числе:</v>
      </c>
      <c r="C51" s="40" t="str">
        <f>'[1]10 Квартал финансирование'!C54</f>
        <v>Г</v>
      </c>
      <c r="D51" s="50" t="s">
        <v>149</v>
      </c>
      <c r="E51" s="83">
        <f>E64</f>
        <v>7.4930000000000003</v>
      </c>
      <c r="F51" s="50" t="s">
        <v>149</v>
      </c>
      <c r="G51" s="83">
        <f t="shared" ref="G51:U51" si="15">G52+G57+G64+G74</f>
        <v>0</v>
      </c>
      <c r="H51" s="83">
        <f t="shared" si="15"/>
        <v>76.136875680000003</v>
      </c>
      <c r="I51" s="83">
        <f t="shared" si="15"/>
        <v>2.3225907600000002</v>
      </c>
      <c r="J51" s="83">
        <f t="shared" si="15"/>
        <v>73.814284919999992</v>
      </c>
      <c r="K51" s="83">
        <f t="shared" si="15"/>
        <v>0</v>
      </c>
      <c r="L51" s="83">
        <f t="shared" si="15"/>
        <v>0</v>
      </c>
      <c r="M51" s="83">
        <f t="shared" si="15"/>
        <v>0</v>
      </c>
      <c r="N51" s="83">
        <f t="shared" si="15"/>
        <v>0</v>
      </c>
      <c r="O51" s="83">
        <f t="shared" si="15"/>
        <v>0</v>
      </c>
      <c r="P51" s="83">
        <f t="shared" si="15"/>
        <v>5.1432704200000003</v>
      </c>
      <c r="Q51" s="83">
        <f t="shared" si="15"/>
        <v>0</v>
      </c>
      <c r="R51" s="83">
        <f t="shared" si="15"/>
        <v>0</v>
      </c>
      <c r="S51" s="83">
        <f t="shared" si="15"/>
        <v>5.1432704200000003</v>
      </c>
      <c r="T51" s="83">
        <f t="shared" si="15"/>
        <v>0</v>
      </c>
      <c r="U51" s="83">
        <f t="shared" si="15"/>
        <v>68.671014499999998</v>
      </c>
      <c r="V51" s="83">
        <f t="shared" si="2"/>
        <v>5.1432704200000003</v>
      </c>
      <c r="W51" s="77" t="str">
        <f t="shared" si="5"/>
        <v>-</v>
      </c>
      <c r="X51" s="83" t="s">
        <v>149</v>
      </c>
    </row>
    <row r="52" spans="1:24" s="11" customFormat="1" ht="110.25" x14ac:dyDescent="0.25">
      <c r="A52" s="40" t="str">
        <f>'[1]10 Квартал финансирование'!A55</f>
        <v>1.2.1</v>
      </c>
      <c r="B52" s="40" t="str">
        <f>'[1]10 Квартал финансирование'!B55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52" s="40" t="str">
        <f>'[1]10 Квартал финансирование'!C55</f>
        <v>Г</v>
      </c>
      <c r="D52" s="50" t="s">
        <v>149</v>
      </c>
      <c r="E52" s="83" t="s">
        <v>149</v>
      </c>
      <c r="F52" s="50" t="s">
        <v>149</v>
      </c>
      <c r="G52" s="83">
        <f t="shared" ref="G52:U52" si="16">SUM(G53,G54)</f>
        <v>0</v>
      </c>
      <c r="H52" s="83">
        <f t="shared" si="16"/>
        <v>2.95</v>
      </c>
      <c r="I52" s="83">
        <f t="shared" si="16"/>
        <v>4.4408920985006262E-16</v>
      </c>
      <c r="J52" s="83">
        <f t="shared" si="16"/>
        <v>2.9499999999999997</v>
      </c>
      <c r="K52" s="83">
        <f t="shared" si="16"/>
        <v>0</v>
      </c>
      <c r="L52" s="83">
        <f t="shared" si="16"/>
        <v>0</v>
      </c>
      <c r="M52" s="83">
        <f t="shared" si="16"/>
        <v>0</v>
      </c>
      <c r="N52" s="83">
        <f t="shared" si="16"/>
        <v>0</v>
      </c>
      <c r="O52" s="83">
        <f t="shared" si="16"/>
        <v>0</v>
      </c>
      <c r="P52" s="83">
        <f t="shared" si="16"/>
        <v>0</v>
      </c>
      <c r="Q52" s="83">
        <f t="shared" si="16"/>
        <v>0</v>
      </c>
      <c r="R52" s="83">
        <f t="shared" si="16"/>
        <v>0</v>
      </c>
      <c r="S52" s="83">
        <f t="shared" si="16"/>
        <v>0</v>
      </c>
      <c r="T52" s="83">
        <f t="shared" si="16"/>
        <v>0</v>
      </c>
      <c r="U52" s="83">
        <f t="shared" si="16"/>
        <v>2.9499999999999997</v>
      </c>
      <c r="V52" s="83">
        <f t="shared" si="2"/>
        <v>0</v>
      </c>
      <c r="W52" s="77" t="str">
        <f t="shared" si="5"/>
        <v>-</v>
      </c>
      <c r="X52" s="83" t="s">
        <v>149</v>
      </c>
    </row>
    <row r="53" spans="1:24" s="11" customFormat="1" ht="63" x14ac:dyDescent="0.25">
      <c r="A53" s="40" t="str">
        <f>'[1]10 Квартал финансирование'!A56</f>
        <v>1.2.1.1</v>
      </c>
      <c r="B53" s="40" t="str">
        <f>'[1]10 Квартал финансирование'!B56</f>
        <v>Реконструкция трансформаторных и иных подстанций, всего, в том числе:</v>
      </c>
      <c r="C53" s="40" t="str">
        <f>'[1]10 Квартал финансирование'!C56</f>
        <v>Г</v>
      </c>
      <c r="D53" s="50" t="s">
        <v>149</v>
      </c>
      <c r="E53" s="83" t="s">
        <v>149</v>
      </c>
      <c r="F53" s="50" t="s">
        <v>149</v>
      </c>
      <c r="G53" s="83" t="s">
        <v>149</v>
      </c>
      <c r="H53" s="83">
        <v>0</v>
      </c>
      <c r="I53" s="83">
        <v>0</v>
      </c>
      <c r="J53" s="83" t="s">
        <v>149</v>
      </c>
      <c r="K53" s="83" t="s">
        <v>149</v>
      </c>
      <c r="L53" s="83" t="s">
        <v>149</v>
      </c>
      <c r="M53" s="83" t="s">
        <v>149</v>
      </c>
      <c r="N53" s="83" t="s">
        <v>149</v>
      </c>
      <c r="O53" s="83" t="s">
        <v>149</v>
      </c>
      <c r="P53" s="83" t="s">
        <v>149</v>
      </c>
      <c r="Q53" s="83" t="s">
        <v>149</v>
      </c>
      <c r="R53" s="83" t="s">
        <v>149</v>
      </c>
      <c r="S53" s="83" t="s">
        <v>149</v>
      </c>
      <c r="T53" s="83" t="s">
        <v>149</v>
      </c>
      <c r="U53" s="83" t="s">
        <v>149</v>
      </c>
      <c r="V53" s="83" t="str">
        <f t="shared" si="2"/>
        <v>нд</v>
      </c>
      <c r="W53" s="77" t="str">
        <f t="shared" si="5"/>
        <v>нд</v>
      </c>
      <c r="X53" s="83" t="s">
        <v>149</v>
      </c>
    </row>
    <row r="54" spans="1:24" s="11" customFormat="1" ht="94.5" x14ac:dyDescent="0.25">
      <c r="A54" s="40" t="str">
        <f>'[1]10 Квартал финансирование'!A57</f>
        <v>1.2.1.2</v>
      </c>
      <c r="B54" s="40" t="str">
        <f>'[1]10 Квартал финансирование'!B57</f>
        <v>Модернизация, техническое перевооружение трансформаторных и иных подстанций, распределительных пунктов, всего, в том числе:</v>
      </c>
      <c r="C54" s="40" t="str">
        <f>'[1]10 Квартал финансирование'!C57</f>
        <v>Г</v>
      </c>
      <c r="D54" s="50" t="s">
        <v>149</v>
      </c>
      <c r="E54" s="83" t="s">
        <v>149</v>
      </c>
      <c r="F54" s="50" t="s">
        <v>149</v>
      </c>
      <c r="G54" s="51">
        <f t="shared" ref="G54:U54" si="17">SUM(G55:G56)</f>
        <v>0</v>
      </c>
      <c r="H54" s="51">
        <f t="shared" si="17"/>
        <v>2.95</v>
      </c>
      <c r="I54" s="51">
        <f t="shared" si="17"/>
        <v>4.4408920985006262E-16</v>
      </c>
      <c r="J54" s="51">
        <f t="shared" si="17"/>
        <v>2.9499999999999997</v>
      </c>
      <c r="K54" s="51">
        <f t="shared" si="17"/>
        <v>0</v>
      </c>
      <c r="L54" s="51">
        <f t="shared" si="17"/>
        <v>0</v>
      </c>
      <c r="M54" s="51">
        <f t="shared" si="17"/>
        <v>0</v>
      </c>
      <c r="N54" s="51">
        <f t="shared" si="17"/>
        <v>0</v>
      </c>
      <c r="O54" s="51">
        <f t="shared" si="17"/>
        <v>0</v>
      </c>
      <c r="P54" s="51">
        <f t="shared" si="17"/>
        <v>0</v>
      </c>
      <c r="Q54" s="51">
        <f t="shared" si="17"/>
        <v>0</v>
      </c>
      <c r="R54" s="51">
        <f t="shared" si="17"/>
        <v>0</v>
      </c>
      <c r="S54" s="51">
        <f t="shared" si="17"/>
        <v>0</v>
      </c>
      <c r="T54" s="51">
        <f t="shared" si="17"/>
        <v>0</v>
      </c>
      <c r="U54" s="51">
        <f t="shared" si="17"/>
        <v>2.9499999999999997</v>
      </c>
      <c r="V54" s="83">
        <f t="shared" si="2"/>
        <v>0</v>
      </c>
      <c r="W54" s="77" t="str">
        <f t="shared" si="5"/>
        <v>-</v>
      </c>
      <c r="X54" s="83" t="s">
        <v>149</v>
      </c>
    </row>
    <row r="55" spans="1:24" ht="63" x14ac:dyDescent="0.25">
      <c r="A55" s="53" t="str">
        <f>'[1]10 Квартал финансирование'!A58</f>
        <v>1.2.1.2</v>
      </c>
      <c r="B55" s="53" t="str">
        <f>'[1]10 Квартал финансирование'!B58</f>
        <v>Оснащение устройствами автоматической частотной разгрузки на ПС 110/35/10 кВ "Самашки"</v>
      </c>
      <c r="C55" s="53" t="str">
        <f>'[1]10 Квартал финансирование'!C58</f>
        <v>F_prj_109108_48226</v>
      </c>
      <c r="D55" s="53" t="str">
        <f>'[1]10 Квартал финансирование'!D58</f>
        <v>нд</v>
      </c>
      <c r="E55" s="81" t="str">
        <f>'[1]10 Квартал финансирование'!E58</f>
        <v>нд</v>
      </c>
      <c r="F55" s="53" t="str">
        <f>'[1]10 Квартал финансирование'!F58</f>
        <v>нд</v>
      </c>
      <c r="G55" s="81" t="str">
        <f>'[1]10 Квартал финансирование'!G58</f>
        <v>нд</v>
      </c>
      <c r="H55" s="81">
        <f>'[1]10 Квартал финансирование'!H58</f>
        <v>1.4750000000000001</v>
      </c>
      <c r="I55" s="81">
        <f>'[1]10 Квартал финансирование'!I58</f>
        <v>2.2204460492503131E-16</v>
      </c>
      <c r="J55" s="81">
        <f>'[1]10 Квартал финансирование'!J58</f>
        <v>1.4749999999999999</v>
      </c>
      <c r="K55" s="84">
        <f>'[1]11 Квартал финансирование ист'!D58</f>
        <v>0</v>
      </c>
      <c r="L55" s="84">
        <f>'[1]11 Квартал финансирование ист'!E58</f>
        <v>0</v>
      </c>
      <c r="M55" s="84">
        <f>'[1]11 Квартал финансирование ист'!F58</f>
        <v>0</v>
      </c>
      <c r="N55" s="84">
        <f>'[1]11 Квартал финансирование ист'!G58</f>
        <v>0</v>
      </c>
      <c r="O55" s="84">
        <f>'[1]11 Квартал финансирование ист'!H58</f>
        <v>0</v>
      </c>
      <c r="P55" s="84">
        <f>'[1]11 Квартал финансирование ист'!I58</f>
        <v>0</v>
      </c>
      <c r="Q55" s="84">
        <f>'[1]11 Квартал финансирование ист'!J58</f>
        <v>0</v>
      </c>
      <c r="R55" s="84">
        <f>'[1]11 Квартал финансирование ист'!K58</f>
        <v>0</v>
      </c>
      <c r="S55" s="84">
        <f>'[1]11 Квартал финансирование ист'!L58</f>
        <v>0</v>
      </c>
      <c r="T55" s="84">
        <f>'[1]11 Квартал финансирование ист'!M58</f>
        <v>0</v>
      </c>
      <c r="U55" s="84">
        <f>'[1]10 Квартал финансирование'!U58</f>
        <v>1.4749999999999999</v>
      </c>
      <c r="V55" s="81">
        <f t="shared" si="2"/>
        <v>0</v>
      </c>
      <c r="W55" s="30" t="str">
        <f t="shared" si="5"/>
        <v>-</v>
      </c>
      <c r="X55" s="81" t="s">
        <v>149</v>
      </c>
    </row>
    <row r="56" spans="1:24" ht="63" x14ac:dyDescent="0.25">
      <c r="A56" s="53" t="str">
        <f>'[1]10 Квартал финансирование'!A59</f>
        <v>1.2.1.2</v>
      </c>
      <c r="B56" s="53" t="str">
        <f>'[1]10 Квартал финансирование'!B59</f>
        <v>Оснащение устройствами автоматической частотной разгрузки на ПС 110/35/6 кВ "Гудермес"</v>
      </c>
      <c r="C56" s="53" t="str">
        <f>'[1]10 Квартал финансирование'!C59</f>
        <v>F_prj_109108_48227</v>
      </c>
      <c r="D56" s="53" t="str">
        <f>'[1]10 Квартал финансирование'!D59</f>
        <v>нд</v>
      </c>
      <c r="E56" s="81" t="str">
        <f>'[1]10 Квартал финансирование'!E59</f>
        <v>нд</v>
      </c>
      <c r="F56" s="53" t="str">
        <f>'[1]10 Квартал финансирование'!F59</f>
        <v>нд</v>
      </c>
      <c r="G56" s="81" t="str">
        <f>'[1]10 Квартал финансирование'!G59</f>
        <v>нд</v>
      </c>
      <c r="H56" s="81">
        <f>'[1]10 Квартал финансирование'!H59</f>
        <v>1.4750000000000001</v>
      </c>
      <c r="I56" s="81">
        <f>'[1]10 Квартал финансирование'!I59</f>
        <v>2.2204460492503131E-16</v>
      </c>
      <c r="J56" s="81">
        <f>'[1]10 Квартал финансирование'!J59</f>
        <v>1.4749999999999999</v>
      </c>
      <c r="K56" s="84">
        <f>'[1]11 Квартал финансирование ист'!D59</f>
        <v>0</v>
      </c>
      <c r="L56" s="84">
        <f>'[1]11 Квартал финансирование ист'!E59</f>
        <v>0</v>
      </c>
      <c r="M56" s="84">
        <f>'[1]11 Квартал финансирование ист'!F59</f>
        <v>0</v>
      </c>
      <c r="N56" s="84">
        <f>'[1]11 Квартал финансирование ист'!G59</f>
        <v>0</v>
      </c>
      <c r="O56" s="84">
        <f>'[1]11 Квартал финансирование ист'!H59</f>
        <v>0</v>
      </c>
      <c r="P56" s="84">
        <f>'[1]11 Квартал финансирование ист'!I59</f>
        <v>0</v>
      </c>
      <c r="Q56" s="84">
        <f>'[1]11 Квартал финансирование ист'!J59</f>
        <v>0</v>
      </c>
      <c r="R56" s="84">
        <f>'[1]11 Квартал финансирование ист'!K59</f>
        <v>0</v>
      </c>
      <c r="S56" s="84">
        <f>'[1]11 Квартал финансирование ист'!L59</f>
        <v>0</v>
      </c>
      <c r="T56" s="84">
        <f>'[1]11 Квартал финансирование ист'!M59</f>
        <v>0</v>
      </c>
      <c r="U56" s="84">
        <f>'[1]10 Квартал финансирование'!U59</f>
        <v>1.4749999999999999</v>
      </c>
      <c r="V56" s="81">
        <f t="shared" si="2"/>
        <v>0</v>
      </c>
      <c r="W56" s="30" t="str">
        <f t="shared" si="5"/>
        <v>-</v>
      </c>
      <c r="X56" s="81" t="s">
        <v>149</v>
      </c>
    </row>
    <row r="57" spans="1:24" s="11" customFormat="1" ht="78.75" x14ac:dyDescent="0.25">
      <c r="A57" s="40" t="str">
        <f>'[1]10 Квартал финансирование'!A60</f>
        <v>1.2.2</v>
      </c>
      <c r="B57" s="40" t="str">
        <f>'[1]10 Квартал финансирование'!B60</f>
        <v>Реконструкция, модернизация, техническое перевооружение линий электропередачи, всего, в том числе:</v>
      </c>
      <c r="C57" s="40" t="str">
        <f>'[1]10 Квартал финансирование'!C60</f>
        <v>Г</v>
      </c>
      <c r="D57" s="50" t="s">
        <v>149</v>
      </c>
      <c r="E57" s="83" t="s">
        <v>149</v>
      </c>
      <c r="F57" s="50" t="s">
        <v>149</v>
      </c>
      <c r="G57" s="51">
        <f t="shared" ref="G57:U57" si="18">SUM(G58,G59)</f>
        <v>0</v>
      </c>
      <c r="H57" s="51">
        <f t="shared" si="18"/>
        <v>22.061014499999999</v>
      </c>
      <c r="I57" s="51">
        <f t="shared" si="18"/>
        <v>0</v>
      </c>
      <c r="J57" s="51">
        <f t="shared" si="18"/>
        <v>22.061014499999999</v>
      </c>
      <c r="K57" s="51">
        <f t="shared" si="18"/>
        <v>0</v>
      </c>
      <c r="L57" s="51">
        <f t="shared" si="18"/>
        <v>0</v>
      </c>
      <c r="M57" s="51">
        <f t="shared" si="18"/>
        <v>0</v>
      </c>
      <c r="N57" s="51">
        <f t="shared" si="18"/>
        <v>0</v>
      </c>
      <c r="O57" s="51">
        <f t="shared" si="18"/>
        <v>0</v>
      </c>
      <c r="P57" s="51">
        <f t="shared" si="18"/>
        <v>0</v>
      </c>
      <c r="Q57" s="51">
        <f t="shared" si="18"/>
        <v>0</v>
      </c>
      <c r="R57" s="51">
        <f t="shared" si="18"/>
        <v>0</v>
      </c>
      <c r="S57" s="51">
        <f t="shared" si="18"/>
        <v>0</v>
      </c>
      <c r="T57" s="51">
        <f t="shared" si="18"/>
        <v>0</v>
      </c>
      <c r="U57" s="51">
        <f t="shared" si="18"/>
        <v>22.061014499999999</v>
      </c>
      <c r="V57" s="83">
        <f t="shared" si="2"/>
        <v>0</v>
      </c>
      <c r="W57" s="77" t="str">
        <f t="shared" si="5"/>
        <v>-</v>
      </c>
      <c r="X57" s="83" t="s">
        <v>149</v>
      </c>
    </row>
    <row r="58" spans="1:24" s="11" customFormat="1" ht="47.25" x14ac:dyDescent="0.25">
      <c r="A58" s="40" t="str">
        <f>'[1]10 Квартал финансирование'!A61</f>
        <v>1.2.2.1</v>
      </c>
      <c r="B58" s="40" t="str">
        <f>'[1]10 Квартал финансирование'!B61</f>
        <v>Реконструкция линий электропередачи, всего, в том числе:</v>
      </c>
      <c r="C58" s="40" t="str">
        <f>'[1]10 Квартал финансирование'!C61</f>
        <v>Г</v>
      </c>
      <c r="D58" s="50" t="s">
        <v>149</v>
      </c>
      <c r="E58" s="51" t="s">
        <v>149</v>
      </c>
      <c r="F58" s="50" t="s">
        <v>149</v>
      </c>
      <c r="G58" s="51" t="s">
        <v>149</v>
      </c>
      <c r="H58" s="83">
        <v>0</v>
      </c>
      <c r="I58" s="83">
        <v>0</v>
      </c>
      <c r="J58" s="51" t="s">
        <v>149</v>
      </c>
      <c r="K58" s="51" t="s">
        <v>149</v>
      </c>
      <c r="L58" s="51" t="s">
        <v>149</v>
      </c>
      <c r="M58" s="51" t="s">
        <v>149</v>
      </c>
      <c r="N58" s="51" t="s">
        <v>149</v>
      </c>
      <c r="O58" s="51" t="s">
        <v>149</v>
      </c>
      <c r="P58" s="51" t="s">
        <v>149</v>
      </c>
      <c r="Q58" s="51" t="s">
        <v>149</v>
      </c>
      <c r="R58" s="51" t="s">
        <v>149</v>
      </c>
      <c r="S58" s="51" t="s">
        <v>149</v>
      </c>
      <c r="T58" s="51" t="s">
        <v>149</v>
      </c>
      <c r="U58" s="51" t="s">
        <v>149</v>
      </c>
      <c r="V58" s="83" t="str">
        <f t="shared" si="2"/>
        <v>нд</v>
      </c>
      <c r="W58" s="77" t="str">
        <f t="shared" si="5"/>
        <v>нд</v>
      </c>
      <c r="X58" s="83" t="s">
        <v>149</v>
      </c>
    </row>
    <row r="59" spans="1:24" s="11" customFormat="1" ht="63" x14ac:dyDescent="0.25">
      <c r="A59" s="40" t="str">
        <f>'[1]10 Квартал финансирование'!A62</f>
        <v>1.2.2.2</v>
      </c>
      <c r="B59" s="40" t="str">
        <f>'[1]10 Квартал финансирование'!B62</f>
        <v>Модернизация, техническое перевооружение линий электропередачи, всего, в том числе:</v>
      </c>
      <c r="C59" s="40" t="str">
        <f>'[1]10 Квартал финансирование'!C62</f>
        <v>Г</v>
      </c>
      <c r="D59" s="50" t="s">
        <v>149</v>
      </c>
      <c r="E59" s="83" t="s">
        <v>149</v>
      </c>
      <c r="F59" s="50" t="s">
        <v>149</v>
      </c>
      <c r="G59" s="51">
        <f t="shared" ref="G59:U59" si="19">SUM(G60:G63)</f>
        <v>0</v>
      </c>
      <c r="H59" s="51">
        <f t="shared" si="19"/>
        <v>22.061014499999999</v>
      </c>
      <c r="I59" s="51">
        <f t="shared" si="19"/>
        <v>0</v>
      </c>
      <c r="J59" s="51">
        <f t="shared" si="19"/>
        <v>22.061014499999999</v>
      </c>
      <c r="K59" s="51">
        <f t="shared" si="19"/>
        <v>0</v>
      </c>
      <c r="L59" s="51">
        <f t="shared" si="19"/>
        <v>0</v>
      </c>
      <c r="M59" s="51">
        <f t="shared" si="19"/>
        <v>0</v>
      </c>
      <c r="N59" s="51">
        <f t="shared" si="19"/>
        <v>0</v>
      </c>
      <c r="O59" s="51">
        <f t="shared" si="19"/>
        <v>0</v>
      </c>
      <c r="P59" s="51">
        <f t="shared" si="19"/>
        <v>0</v>
      </c>
      <c r="Q59" s="51">
        <f t="shared" si="19"/>
        <v>0</v>
      </c>
      <c r="R59" s="51">
        <f t="shared" si="19"/>
        <v>0</v>
      </c>
      <c r="S59" s="51">
        <f t="shared" si="19"/>
        <v>0</v>
      </c>
      <c r="T59" s="51">
        <f t="shared" si="19"/>
        <v>0</v>
      </c>
      <c r="U59" s="51">
        <f t="shared" si="19"/>
        <v>22.061014499999999</v>
      </c>
      <c r="V59" s="83">
        <f t="shared" si="2"/>
        <v>0</v>
      </c>
      <c r="W59" s="77" t="str">
        <f t="shared" si="5"/>
        <v>-</v>
      </c>
      <c r="X59" s="83" t="s">
        <v>149</v>
      </c>
    </row>
    <row r="60" spans="1:24" ht="63" x14ac:dyDescent="0.25">
      <c r="A60" s="53" t="str">
        <f>'[1]10 Квартал финансирование'!A63</f>
        <v>1.2.2.2</v>
      </c>
      <c r="B60" s="53" t="str">
        <f>'[1]10 Квартал финансирование'!B63</f>
        <v>Техническое перевооружение ВЛ-0,4 кВ, Ф-3, ПС «№ 84» с монтажом опор и подвеской провода</v>
      </c>
      <c r="C60" s="53" t="str">
        <f>'[1]10 Квартал финансирование'!C63</f>
        <v>F_prj_109108_48373</v>
      </c>
      <c r="D60" s="53" t="str">
        <f>'[1]10 Квартал финансирование'!D63</f>
        <v>нд</v>
      </c>
      <c r="E60" s="81" t="str">
        <f>'[1]10 Квартал финансирование'!E63</f>
        <v>нд</v>
      </c>
      <c r="F60" s="53" t="str">
        <f>'[1]10 Квартал финансирование'!F63</f>
        <v>нд</v>
      </c>
      <c r="G60" s="81" t="str">
        <f>'[1]10 Квартал финансирование'!G63</f>
        <v>нд</v>
      </c>
      <c r="H60" s="81">
        <f>'[1]10 Квартал финансирование'!H63</f>
        <v>5.4832499600000002</v>
      </c>
      <c r="I60" s="81">
        <f>'[1]10 Квартал финансирование'!I63</f>
        <v>0</v>
      </c>
      <c r="J60" s="81">
        <f>'[1]10 Квартал финансирование'!J63</f>
        <v>5.4832499600000002</v>
      </c>
      <c r="K60" s="84">
        <f>'[1]11 Квартал финансирование ист'!D63</f>
        <v>0</v>
      </c>
      <c r="L60" s="84">
        <f>'[1]11 Квартал финансирование ист'!E63</f>
        <v>0</v>
      </c>
      <c r="M60" s="84">
        <f>'[1]11 Квартал финансирование ист'!F63</f>
        <v>0</v>
      </c>
      <c r="N60" s="84">
        <f>'[1]11 Квартал финансирование ист'!G63</f>
        <v>0</v>
      </c>
      <c r="O60" s="84">
        <f>'[1]11 Квартал финансирование ист'!H63</f>
        <v>0</v>
      </c>
      <c r="P60" s="84">
        <f>'[1]11 Квартал финансирование ист'!I63</f>
        <v>0</v>
      </c>
      <c r="Q60" s="84">
        <f>'[1]11 Квартал финансирование ист'!J63</f>
        <v>0</v>
      </c>
      <c r="R60" s="84">
        <f>'[1]11 Квартал финансирование ист'!K63</f>
        <v>0</v>
      </c>
      <c r="S60" s="84">
        <f>'[1]11 Квартал финансирование ист'!L63</f>
        <v>0</v>
      </c>
      <c r="T60" s="84">
        <f>'[1]11 Квартал финансирование ист'!M63</f>
        <v>0</v>
      </c>
      <c r="U60" s="84">
        <f>'[1]10 Квартал финансирование'!U63</f>
        <v>5.4832499600000002</v>
      </c>
      <c r="V60" s="81">
        <f t="shared" si="2"/>
        <v>0</v>
      </c>
      <c r="W60" s="30" t="str">
        <f t="shared" si="5"/>
        <v>-</v>
      </c>
      <c r="X60" s="81" t="s">
        <v>149</v>
      </c>
    </row>
    <row r="61" spans="1:24" ht="63" x14ac:dyDescent="0.25">
      <c r="A61" s="53" t="str">
        <f>'[1]10 Квартал финансирование'!A64</f>
        <v>1.2.2.2</v>
      </c>
      <c r="B61" s="53" t="str">
        <f>'[1]10 Квартал финансирование'!B64</f>
        <v>Техническое перевооружение ВЛ-0,4кВ Ф-6, ПС «Холодильник» с монтажом опор и подвеской провода</v>
      </c>
      <c r="C61" s="53" t="str">
        <f>'[1]10 Квартал финансирование'!C64</f>
        <v>F_prj_109108_48374</v>
      </c>
      <c r="D61" s="53" t="str">
        <f>'[1]10 Квартал финансирование'!D64</f>
        <v>нд</v>
      </c>
      <c r="E61" s="81" t="str">
        <f>'[1]10 Квартал финансирование'!E64</f>
        <v>нд</v>
      </c>
      <c r="F61" s="53" t="str">
        <f>'[1]10 Квартал финансирование'!F64</f>
        <v>нд</v>
      </c>
      <c r="G61" s="81" t="str">
        <f>'[1]10 Квартал финансирование'!G64</f>
        <v>нд</v>
      </c>
      <c r="H61" s="81">
        <f>'[1]10 Квартал финансирование'!H64</f>
        <v>5.1418806799999999</v>
      </c>
      <c r="I61" s="81">
        <f>'[1]10 Квартал финансирование'!I64</f>
        <v>0</v>
      </c>
      <c r="J61" s="81">
        <f>'[1]10 Квартал финансирование'!J64</f>
        <v>5.1418806799999999</v>
      </c>
      <c r="K61" s="84">
        <f>'[1]11 Квартал финансирование ист'!D64</f>
        <v>0</v>
      </c>
      <c r="L61" s="84">
        <f>'[1]11 Квартал финансирование ист'!E64</f>
        <v>0</v>
      </c>
      <c r="M61" s="84">
        <f>'[1]11 Квартал финансирование ист'!F64</f>
        <v>0</v>
      </c>
      <c r="N61" s="84">
        <f>'[1]11 Квартал финансирование ист'!G64</f>
        <v>0</v>
      </c>
      <c r="O61" s="84">
        <f>'[1]11 Квартал финансирование ист'!H64</f>
        <v>0</v>
      </c>
      <c r="P61" s="84">
        <f>'[1]11 Квартал финансирование ист'!I64</f>
        <v>0</v>
      </c>
      <c r="Q61" s="84">
        <f>'[1]11 Квартал финансирование ист'!J64</f>
        <v>0</v>
      </c>
      <c r="R61" s="84">
        <f>'[1]11 Квартал финансирование ист'!K64</f>
        <v>0</v>
      </c>
      <c r="S61" s="84">
        <f>'[1]11 Квартал финансирование ист'!L64</f>
        <v>0</v>
      </c>
      <c r="T61" s="84">
        <f>'[1]11 Квартал финансирование ист'!M64</f>
        <v>0</v>
      </c>
      <c r="U61" s="84">
        <f>'[1]10 Квартал финансирование'!U64</f>
        <v>5.1418806799999999</v>
      </c>
      <c r="V61" s="81">
        <f t="shared" si="2"/>
        <v>0</v>
      </c>
      <c r="W61" s="30" t="str">
        <f t="shared" si="5"/>
        <v>-</v>
      </c>
      <c r="X61" s="81" t="s">
        <v>149</v>
      </c>
    </row>
    <row r="62" spans="1:24" ht="63" x14ac:dyDescent="0.25">
      <c r="A62" s="53" t="str">
        <f>'[1]10 Квартал финансирование'!A65</f>
        <v>1.2.2.2</v>
      </c>
      <c r="B62" s="53" t="str">
        <f>'[1]10 Квартал финансирование'!B65</f>
        <v>Техническое перевооружение ВЛ-0,4 кВ, Ф-19, ПС «Горец» с монтажом опор и подвеской провода</v>
      </c>
      <c r="C62" s="53" t="str">
        <f>'[1]10 Квартал финансирование'!C65</f>
        <v>F_prj_109108_48375</v>
      </c>
      <c r="D62" s="53" t="str">
        <f>'[1]10 Квартал финансирование'!D65</f>
        <v>нд</v>
      </c>
      <c r="E62" s="81" t="str">
        <f>'[1]10 Квартал финансирование'!E65</f>
        <v>нд</v>
      </c>
      <c r="F62" s="53" t="str">
        <f>'[1]10 Квартал финансирование'!F65</f>
        <v>нд</v>
      </c>
      <c r="G62" s="81" t="str">
        <f>'[1]10 Квартал финансирование'!G65</f>
        <v>нд</v>
      </c>
      <c r="H62" s="81">
        <f>'[1]10 Квартал финансирование'!H65</f>
        <v>5.6112634400000001</v>
      </c>
      <c r="I62" s="81">
        <f>'[1]10 Квартал финансирование'!I65</f>
        <v>0</v>
      </c>
      <c r="J62" s="81">
        <f>'[1]10 Квартал финансирование'!J65</f>
        <v>5.6112634400000001</v>
      </c>
      <c r="K62" s="84">
        <f>'[1]11 Квартал финансирование ист'!D65</f>
        <v>0</v>
      </c>
      <c r="L62" s="84">
        <f>'[1]11 Квартал финансирование ист'!E65</f>
        <v>0</v>
      </c>
      <c r="M62" s="84">
        <f>'[1]11 Квартал финансирование ист'!F65</f>
        <v>0</v>
      </c>
      <c r="N62" s="84">
        <f>'[1]11 Квартал финансирование ист'!G65</f>
        <v>0</v>
      </c>
      <c r="O62" s="84">
        <f>'[1]11 Квартал финансирование ист'!H65</f>
        <v>0</v>
      </c>
      <c r="P62" s="84">
        <f>'[1]11 Квартал финансирование ист'!I65</f>
        <v>0</v>
      </c>
      <c r="Q62" s="84">
        <f>'[1]11 Квартал финансирование ист'!J65</f>
        <v>0</v>
      </c>
      <c r="R62" s="84">
        <f>'[1]11 Квартал финансирование ист'!K65</f>
        <v>0</v>
      </c>
      <c r="S62" s="84">
        <f>'[1]11 Квартал финансирование ист'!L65</f>
        <v>0</v>
      </c>
      <c r="T62" s="84">
        <f>'[1]11 Квартал финансирование ист'!M65</f>
        <v>0</v>
      </c>
      <c r="U62" s="84">
        <f>'[1]10 Квартал финансирование'!U65</f>
        <v>5.6112634400000001</v>
      </c>
      <c r="V62" s="81">
        <f t="shared" si="2"/>
        <v>0</v>
      </c>
      <c r="W62" s="30" t="str">
        <f t="shared" si="5"/>
        <v>-</v>
      </c>
      <c r="X62" s="81" t="s">
        <v>149</v>
      </c>
    </row>
    <row r="63" spans="1:24" ht="63" x14ac:dyDescent="0.25">
      <c r="A63" s="53" t="str">
        <f>'[1]10 Квартал финансирование'!A66</f>
        <v>1.2.2.2</v>
      </c>
      <c r="B63" s="53" t="str">
        <f>'[1]10 Квартал финансирование'!B66</f>
        <v>Техническое перевооружение ВЛ-0,4 кВ, Ф-1 ПС Красноармейская с монтажом опор и подвеской провода</v>
      </c>
      <c r="C63" s="53" t="str">
        <f>'[1]10 Квартал финансирование'!C66</f>
        <v>F_prj_109108_48376</v>
      </c>
      <c r="D63" s="53" t="str">
        <f>'[1]10 Квартал финансирование'!D66</f>
        <v>нд</v>
      </c>
      <c r="E63" s="81" t="str">
        <f>'[1]10 Квартал финансирование'!E66</f>
        <v>нд</v>
      </c>
      <c r="F63" s="53" t="str">
        <f>'[1]10 Квартал финансирование'!F66</f>
        <v>нд</v>
      </c>
      <c r="G63" s="81" t="str">
        <f>'[1]10 Квартал финансирование'!G66</f>
        <v>нд</v>
      </c>
      <c r="H63" s="81">
        <f>'[1]10 Квартал финансирование'!H66</f>
        <v>5.8246204199999996</v>
      </c>
      <c r="I63" s="81">
        <f>'[1]10 Квартал финансирование'!I66</f>
        <v>0</v>
      </c>
      <c r="J63" s="81">
        <f>'[1]10 Квартал финансирование'!J66</f>
        <v>5.8246204199999996</v>
      </c>
      <c r="K63" s="84">
        <f>'[1]11 Квартал финансирование ист'!D66</f>
        <v>0</v>
      </c>
      <c r="L63" s="84">
        <f>'[1]11 Квартал финансирование ист'!E66</f>
        <v>0</v>
      </c>
      <c r="M63" s="84">
        <f>'[1]11 Квартал финансирование ист'!F66</f>
        <v>0</v>
      </c>
      <c r="N63" s="84">
        <f>'[1]11 Квартал финансирование ист'!G66</f>
        <v>0</v>
      </c>
      <c r="O63" s="84">
        <f>'[1]11 Квартал финансирование ист'!H66</f>
        <v>0</v>
      </c>
      <c r="P63" s="84">
        <f>'[1]11 Квартал финансирование ист'!I66</f>
        <v>0</v>
      </c>
      <c r="Q63" s="84">
        <f>'[1]11 Квартал финансирование ист'!J66</f>
        <v>0</v>
      </c>
      <c r="R63" s="84">
        <f>'[1]11 Квартал финансирование ист'!K66</f>
        <v>0</v>
      </c>
      <c r="S63" s="84">
        <f>'[1]11 Квартал финансирование ист'!L66</f>
        <v>0</v>
      </c>
      <c r="T63" s="84">
        <f>'[1]11 Квартал финансирование ист'!M66</f>
        <v>0</v>
      </c>
      <c r="U63" s="84">
        <f>'[1]10 Квартал финансирование'!U66</f>
        <v>5.8246204199999996</v>
      </c>
      <c r="V63" s="81">
        <f t="shared" si="2"/>
        <v>0</v>
      </c>
      <c r="W63" s="30" t="str">
        <f t="shared" si="5"/>
        <v>-</v>
      </c>
      <c r="X63" s="81" t="s">
        <v>149</v>
      </c>
    </row>
    <row r="64" spans="1:24" s="11" customFormat="1" ht="63" x14ac:dyDescent="0.25">
      <c r="A64" s="40" t="str">
        <f>'[1]10 Квартал финансирование'!A67</f>
        <v>1.2.3</v>
      </c>
      <c r="B64" s="40" t="str">
        <f>'[1]10 Квартал финансирование'!B67</f>
        <v>Развитие и модернизация учета электрической энергии (мощности), всего, в том числе:</v>
      </c>
      <c r="C64" s="40" t="str">
        <f>'[1]10 Квартал финансирование'!C67</f>
        <v>Г</v>
      </c>
      <c r="D64" s="50" t="s">
        <v>149</v>
      </c>
      <c r="E64" s="83">
        <f t="shared" ref="E64" si="20">SUM(E65,E67,E68,E69,E70,E71,E72,E73)</f>
        <v>7.4930000000000003</v>
      </c>
      <c r="F64" s="50" t="s">
        <v>149</v>
      </c>
      <c r="G64" s="83">
        <f t="shared" ref="G64:U64" si="21">SUM(G65,G67,G68,G69,G70,G71,G72,G73)</f>
        <v>0</v>
      </c>
      <c r="H64" s="83">
        <f t="shared" si="21"/>
        <v>7.4658611800000001</v>
      </c>
      <c r="I64" s="83">
        <f t="shared" si="21"/>
        <v>2.3225907599999998</v>
      </c>
      <c r="J64" s="83">
        <f t="shared" si="21"/>
        <v>5.1432704200000003</v>
      </c>
      <c r="K64" s="83">
        <f t="shared" si="21"/>
        <v>0</v>
      </c>
      <c r="L64" s="83">
        <f t="shared" si="21"/>
        <v>0</v>
      </c>
      <c r="M64" s="83">
        <f t="shared" si="21"/>
        <v>0</v>
      </c>
      <c r="N64" s="83">
        <f t="shared" si="21"/>
        <v>0</v>
      </c>
      <c r="O64" s="83">
        <f t="shared" si="21"/>
        <v>0</v>
      </c>
      <c r="P64" s="83">
        <f t="shared" si="21"/>
        <v>5.1432704200000003</v>
      </c>
      <c r="Q64" s="83">
        <f t="shared" si="21"/>
        <v>0</v>
      </c>
      <c r="R64" s="83">
        <f t="shared" si="21"/>
        <v>0</v>
      </c>
      <c r="S64" s="83">
        <f t="shared" si="21"/>
        <v>5.1432704200000003</v>
      </c>
      <c r="T64" s="83">
        <f t="shared" si="21"/>
        <v>0</v>
      </c>
      <c r="U64" s="83">
        <f t="shared" si="21"/>
        <v>0</v>
      </c>
      <c r="V64" s="83">
        <f t="shared" si="2"/>
        <v>5.1432704200000003</v>
      </c>
      <c r="W64" s="77" t="str">
        <f t="shared" si="5"/>
        <v>-</v>
      </c>
      <c r="X64" s="83" t="s">
        <v>149</v>
      </c>
    </row>
    <row r="65" spans="1:24" s="11" customFormat="1" ht="47.25" x14ac:dyDescent="0.25">
      <c r="A65" s="40" t="str">
        <f>'[1]10 Квартал финансирование'!A68</f>
        <v>1.2.3.1</v>
      </c>
      <c r="B65" s="40" t="str">
        <f>'[1]10 Квартал финансирование'!B68</f>
        <v>«Установка приборов учета, класс напряжения 0,22 (0,4) кВ, всего, в том числе:»</v>
      </c>
      <c r="C65" s="40" t="str">
        <f>'[1]10 Квартал финансирование'!C68</f>
        <v>Г</v>
      </c>
      <c r="D65" s="50" t="s">
        <v>149</v>
      </c>
      <c r="E65" s="83">
        <f t="shared" ref="E65:U65" si="22">E66</f>
        <v>7.4930000000000003</v>
      </c>
      <c r="F65" s="50" t="s">
        <v>149</v>
      </c>
      <c r="G65" s="83" t="str">
        <f t="shared" si="22"/>
        <v>нд</v>
      </c>
      <c r="H65" s="83">
        <f t="shared" si="22"/>
        <v>7.4658611800000001</v>
      </c>
      <c r="I65" s="83">
        <f t="shared" si="22"/>
        <v>2.3225907599999998</v>
      </c>
      <c r="J65" s="83">
        <f t="shared" si="22"/>
        <v>5.1432704200000003</v>
      </c>
      <c r="K65" s="83">
        <f t="shared" si="22"/>
        <v>0</v>
      </c>
      <c r="L65" s="83">
        <f t="shared" si="22"/>
        <v>0</v>
      </c>
      <c r="M65" s="83">
        <f t="shared" si="22"/>
        <v>0</v>
      </c>
      <c r="N65" s="83">
        <f t="shared" si="22"/>
        <v>0</v>
      </c>
      <c r="O65" s="83">
        <f t="shared" si="22"/>
        <v>0</v>
      </c>
      <c r="P65" s="83">
        <f t="shared" si="22"/>
        <v>5.1432704200000003</v>
      </c>
      <c r="Q65" s="83">
        <f t="shared" si="22"/>
        <v>0</v>
      </c>
      <c r="R65" s="83">
        <f t="shared" si="22"/>
        <v>0</v>
      </c>
      <c r="S65" s="83">
        <f t="shared" si="22"/>
        <v>5.1432704200000003</v>
      </c>
      <c r="T65" s="83">
        <f t="shared" si="22"/>
        <v>0</v>
      </c>
      <c r="U65" s="83">
        <f t="shared" si="22"/>
        <v>0</v>
      </c>
      <c r="V65" s="83">
        <f t="shared" si="2"/>
        <v>5.1432704200000003</v>
      </c>
      <c r="W65" s="77" t="str">
        <f t="shared" si="5"/>
        <v>-</v>
      </c>
      <c r="X65" s="83" t="s">
        <v>149</v>
      </c>
    </row>
    <row r="66" spans="1:24" ht="31.5" x14ac:dyDescent="0.25">
      <c r="A66" s="53" t="str">
        <f>'[1]10 Квартал финансирование'!A69</f>
        <v>1.2.3.1</v>
      </c>
      <c r="B66" s="53" t="str">
        <f>'[1]10 Квартал финансирование'!B69</f>
        <v>АИИСКУЭ ОРЭ для ОАО "Чеченэнерго" (погашение КЗ)</v>
      </c>
      <c r="C66" s="53" t="str">
        <f>'[1]10 Квартал финансирование'!C69</f>
        <v>F_prj_109108_48000</v>
      </c>
      <c r="D66" s="53" t="str">
        <f>'[1]10 Квартал финансирование'!D69</f>
        <v>нд</v>
      </c>
      <c r="E66" s="81">
        <f>'[1]10 Квартал финансирование'!E69</f>
        <v>7.4930000000000003</v>
      </c>
      <c r="F66" s="53" t="str">
        <f>'[1]10 Квартал финансирование'!F69</f>
        <v>06.2016</v>
      </c>
      <c r="G66" s="81" t="str">
        <f>'[1]10 Квартал финансирование'!G69</f>
        <v>нд</v>
      </c>
      <c r="H66" s="81">
        <f>'[1]10 Квартал финансирование'!H69</f>
        <v>7.4658611800000001</v>
      </c>
      <c r="I66" s="81">
        <f>'[1]10 Квартал финансирование'!I69</f>
        <v>2.3225907599999998</v>
      </c>
      <c r="J66" s="81">
        <f>'[1]10 Квартал финансирование'!J69</f>
        <v>5.1432704200000003</v>
      </c>
      <c r="K66" s="84">
        <f>'[1]11 Квартал финансирование ист'!D69</f>
        <v>0</v>
      </c>
      <c r="L66" s="84">
        <f>'[1]11 Квартал финансирование ист'!E69</f>
        <v>0</v>
      </c>
      <c r="M66" s="84">
        <f>'[1]11 Квартал финансирование ист'!F69</f>
        <v>0</v>
      </c>
      <c r="N66" s="84">
        <f>'[1]11 Квартал финансирование ист'!G69</f>
        <v>0</v>
      </c>
      <c r="O66" s="84">
        <f>'[1]11 Квартал финансирование ист'!H69</f>
        <v>0</v>
      </c>
      <c r="P66" s="84">
        <f>'[1]11 Квартал финансирование ист'!I69</f>
        <v>5.1432704200000003</v>
      </c>
      <c r="Q66" s="84">
        <f>'[1]11 Квартал финансирование ист'!J69</f>
        <v>0</v>
      </c>
      <c r="R66" s="84">
        <f>'[1]11 Квартал финансирование ист'!K69</f>
        <v>0</v>
      </c>
      <c r="S66" s="84">
        <f>'[1]11 Квартал финансирование ист'!L69</f>
        <v>5.1432704200000003</v>
      </c>
      <c r="T66" s="84">
        <f>'[1]11 Квартал финансирование ист'!M69</f>
        <v>0</v>
      </c>
      <c r="U66" s="84">
        <f>'[1]10 Квартал финансирование'!U69</f>
        <v>0</v>
      </c>
      <c r="V66" s="81">
        <f t="shared" si="2"/>
        <v>5.1432704200000003</v>
      </c>
      <c r="W66" s="30" t="str">
        <f t="shared" si="5"/>
        <v>-</v>
      </c>
      <c r="X66" s="72" t="str">
        <f>'[1]10 Квартал финансирование'!X69</f>
        <v>Взыскание денежных средств по делу №А77-920/2016 от 02.02.2016</v>
      </c>
    </row>
    <row r="67" spans="1:24" s="11" customFormat="1" ht="47.25" x14ac:dyDescent="0.25">
      <c r="A67" s="40" t="str">
        <f>'[1]10 Квартал финансирование'!A70</f>
        <v>1.2.3.2</v>
      </c>
      <c r="B67" s="40" t="str">
        <f>'[1]10 Квартал финансирование'!B70</f>
        <v>«Установка приборов учета, класс напряжения 6 (10) кВ, всего, в том числе:»</v>
      </c>
      <c r="C67" s="40" t="str">
        <f>'[1]10 Квартал финансирование'!C70</f>
        <v>Г</v>
      </c>
      <c r="D67" s="50" t="s">
        <v>149</v>
      </c>
      <c r="E67" s="83" t="s">
        <v>149</v>
      </c>
      <c r="F67" s="50" t="s">
        <v>149</v>
      </c>
      <c r="G67" s="83" t="s">
        <v>149</v>
      </c>
      <c r="H67" s="83">
        <v>0</v>
      </c>
      <c r="I67" s="83">
        <v>0</v>
      </c>
      <c r="J67" s="83" t="s">
        <v>149</v>
      </c>
      <c r="K67" s="83" t="s">
        <v>149</v>
      </c>
      <c r="L67" s="83" t="s">
        <v>149</v>
      </c>
      <c r="M67" s="83" t="s">
        <v>149</v>
      </c>
      <c r="N67" s="83" t="s">
        <v>149</v>
      </c>
      <c r="O67" s="83" t="s">
        <v>149</v>
      </c>
      <c r="P67" s="83" t="s">
        <v>149</v>
      </c>
      <c r="Q67" s="83" t="s">
        <v>149</v>
      </c>
      <c r="R67" s="83" t="s">
        <v>149</v>
      </c>
      <c r="S67" s="83" t="s">
        <v>149</v>
      </c>
      <c r="T67" s="83" t="s">
        <v>149</v>
      </c>
      <c r="U67" s="83" t="s">
        <v>149</v>
      </c>
      <c r="V67" s="83" t="str">
        <f t="shared" si="2"/>
        <v>нд</v>
      </c>
      <c r="W67" s="77" t="str">
        <f t="shared" si="5"/>
        <v>нд</v>
      </c>
      <c r="X67" s="83" t="s">
        <v>149</v>
      </c>
    </row>
    <row r="68" spans="1:24" s="11" customFormat="1" ht="47.25" x14ac:dyDescent="0.25">
      <c r="A68" s="40" t="str">
        <f>'[1]10 Квартал финансирование'!A71</f>
        <v>1.2.3.3</v>
      </c>
      <c r="B68" s="40" t="str">
        <f>'[1]10 Квартал финансирование'!B71</f>
        <v>«Установка приборов учета, класс напряжения 35 кВ, всего, в том числе:»</v>
      </c>
      <c r="C68" s="40" t="str">
        <f>'[1]10 Квартал финансирование'!C71</f>
        <v>Г</v>
      </c>
      <c r="D68" s="50" t="s">
        <v>149</v>
      </c>
      <c r="E68" s="51" t="s">
        <v>149</v>
      </c>
      <c r="F68" s="50" t="s">
        <v>149</v>
      </c>
      <c r="G68" s="51" t="s">
        <v>149</v>
      </c>
      <c r="H68" s="83">
        <v>0</v>
      </c>
      <c r="I68" s="83">
        <v>0</v>
      </c>
      <c r="J68" s="51" t="s">
        <v>149</v>
      </c>
      <c r="K68" s="51" t="s">
        <v>149</v>
      </c>
      <c r="L68" s="51" t="s">
        <v>149</v>
      </c>
      <c r="M68" s="51" t="s">
        <v>149</v>
      </c>
      <c r="N68" s="51" t="s">
        <v>149</v>
      </c>
      <c r="O68" s="51" t="s">
        <v>149</v>
      </c>
      <c r="P68" s="51" t="s">
        <v>149</v>
      </c>
      <c r="Q68" s="51" t="s">
        <v>149</v>
      </c>
      <c r="R68" s="51" t="s">
        <v>149</v>
      </c>
      <c r="S68" s="51" t="s">
        <v>149</v>
      </c>
      <c r="T68" s="51" t="s">
        <v>149</v>
      </c>
      <c r="U68" s="51" t="s">
        <v>149</v>
      </c>
      <c r="V68" s="83" t="str">
        <f t="shared" si="2"/>
        <v>нд</v>
      </c>
      <c r="W68" s="77" t="str">
        <f t="shared" si="5"/>
        <v>нд</v>
      </c>
      <c r="X68" s="83" t="s">
        <v>149</v>
      </c>
    </row>
    <row r="69" spans="1:24" s="11" customFormat="1" ht="47.25" x14ac:dyDescent="0.25">
      <c r="A69" s="40" t="str">
        <f>'[1]10 Квартал финансирование'!A72</f>
        <v>1.2.3.4</v>
      </c>
      <c r="B69" s="40" t="str">
        <f>'[1]10 Квартал финансирование'!B72</f>
        <v>«Установка приборов учета, класс напряжения 110 кВ и выше, всего, в том числе:»</v>
      </c>
      <c r="C69" s="40" t="str">
        <f>'[1]10 Квартал финансирование'!C72</f>
        <v>Г</v>
      </c>
      <c r="D69" s="50" t="s">
        <v>149</v>
      </c>
      <c r="E69" s="51" t="s">
        <v>149</v>
      </c>
      <c r="F69" s="50" t="s">
        <v>149</v>
      </c>
      <c r="G69" s="51" t="s">
        <v>149</v>
      </c>
      <c r="H69" s="83">
        <v>0</v>
      </c>
      <c r="I69" s="83">
        <v>0</v>
      </c>
      <c r="J69" s="51" t="s">
        <v>149</v>
      </c>
      <c r="K69" s="51" t="s">
        <v>149</v>
      </c>
      <c r="L69" s="51" t="s">
        <v>149</v>
      </c>
      <c r="M69" s="51" t="s">
        <v>149</v>
      </c>
      <c r="N69" s="51" t="s">
        <v>149</v>
      </c>
      <c r="O69" s="51" t="s">
        <v>149</v>
      </c>
      <c r="P69" s="51" t="s">
        <v>149</v>
      </c>
      <c r="Q69" s="51" t="s">
        <v>149</v>
      </c>
      <c r="R69" s="51" t="s">
        <v>149</v>
      </c>
      <c r="S69" s="51" t="s">
        <v>149</v>
      </c>
      <c r="T69" s="51" t="s">
        <v>149</v>
      </c>
      <c r="U69" s="51" t="s">
        <v>149</v>
      </c>
      <c r="V69" s="83" t="str">
        <f t="shared" si="2"/>
        <v>нд</v>
      </c>
      <c r="W69" s="77" t="str">
        <f t="shared" si="5"/>
        <v>нд</v>
      </c>
      <c r="X69" s="83" t="s">
        <v>149</v>
      </c>
    </row>
    <row r="70" spans="1:24" s="11" customFormat="1" ht="78.75" x14ac:dyDescent="0.25">
      <c r="A70" s="40" t="str">
        <f>'[1]10 Квартал финансирование'!A73</f>
        <v>1.2.3.5</v>
      </c>
      <c r="B70" s="40" t="str">
        <f>'[1]10 Квартал финансирование'!B73</f>
        <v>«Включение приборов учета в систему сбора и передачи данных, класс напряжения 0,22 (0,4) кВ, всего, в том числе:»</v>
      </c>
      <c r="C70" s="40" t="str">
        <f>'[1]10 Квартал финансирование'!C73</f>
        <v>Г</v>
      </c>
      <c r="D70" s="50" t="s">
        <v>149</v>
      </c>
      <c r="E70" s="51" t="s">
        <v>149</v>
      </c>
      <c r="F70" s="50" t="s">
        <v>149</v>
      </c>
      <c r="G70" s="51" t="s">
        <v>149</v>
      </c>
      <c r="H70" s="83">
        <v>0</v>
      </c>
      <c r="I70" s="83">
        <v>0</v>
      </c>
      <c r="J70" s="51" t="s">
        <v>149</v>
      </c>
      <c r="K70" s="51" t="s">
        <v>149</v>
      </c>
      <c r="L70" s="51" t="s">
        <v>149</v>
      </c>
      <c r="M70" s="51" t="s">
        <v>149</v>
      </c>
      <c r="N70" s="51" t="s">
        <v>149</v>
      </c>
      <c r="O70" s="51" t="s">
        <v>149</v>
      </c>
      <c r="P70" s="51" t="s">
        <v>149</v>
      </c>
      <c r="Q70" s="51" t="s">
        <v>149</v>
      </c>
      <c r="R70" s="51" t="s">
        <v>149</v>
      </c>
      <c r="S70" s="51" t="s">
        <v>149</v>
      </c>
      <c r="T70" s="51" t="s">
        <v>149</v>
      </c>
      <c r="U70" s="51" t="s">
        <v>149</v>
      </c>
      <c r="V70" s="83" t="str">
        <f t="shared" si="2"/>
        <v>нд</v>
      </c>
      <c r="W70" s="77" t="str">
        <f t="shared" si="5"/>
        <v>нд</v>
      </c>
      <c r="X70" s="83" t="s">
        <v>149</v>
      </c>
    </row>
    <row r="71" spans="1:24" s="11" customFormat="1" ht="63" x14ac:dyDescent="0.25">
      <c r="A71" s="40" t="str">
        <f>'[1]10 Квартал финансирование'!A74</f>
        <v>1.2.3.6</v>
      </c>
      <c r="B71" s="40" t="str">
        <f>'[1]10 Квартал финансирование'!B74</f>
        <v>«Включение приборов учета в систему сбора и передачи данных, класс напряжения 6 (10) кВ, всего, в том числе:»</v>
      </c>
      <c r="C71" s="40" t="str">
        <f>'[1]10 Квартал финансирование'!C74</f>
        <v>Г</v>
      </c>
      <c r="D71" s="50" t="s">
        <v>149</v>
      </c>
      <c r="E71" s="83" t="s">
        <v>149</v>
      </c>
      <c r="F71" s="50" t="s">
        <v>149</v>
      </c>
      <c r="G71" s="83" t="s">
        <v>149</v>
      </c>
      <c r="H71" s="83">
        <v>0</v>
      </c>
      <c r="I71" s="83">
        <v>0</v>
      </c>
      <c r="J71" s="83" t="s">
        <v>149</v>
      </c>
      <c r="K71" s="83" t="s">
        <v>149</v>
      </c>
      <c r="L71" s="83" t="s">
        <v>149</v>
      </c>
      <c r="M71" s="83" t="s">
        <v>149</v>
      </c>
      <c r="N71" s="83" t="s">
        <v>149</v>
      </c>
      <c r="O71" s="83" t="s">
        <v>149</v>
      </c>
      <c r="P71" s="83" t="s">
        <v>149</v>
      </c>
      <c r="Q71" s="83" t="s">
        <v>149</v>
      </c>
      <c r="R71" s="83" t="s">
        <v>149</v>
      </c>
      <c r="S71" s="83" t="s">
        <v>149</v>
      </c>
      <c r="T71" s="83" t="s">
        <v>149</v>
      </c>
      <c r="U71" s="83" t="s">
        <v>149</v>
      </c>
      <c r="V71" s="83" t="str">
        <f t="shared" si="2"/>
        <v>нд</v>
      </c>
      <c r="W71" s="77" t="str">
        <f t="shared" si="5"/>
        <v>нд</v>
      </c>
      <c r="X71" s="83" t="s">
        <v>149</v>
      </c>
    </row>
    <row r="72" spans="1:24" s="11" customFormat="1" ht="63" x14ac:dyDescent="0.25">
      <c r="A72" s="40" t="str">
        <f>'[1]10 Квартал финансирование'!A75</f>
        <v>1.2.3.7</v>
      </c>
      <c r="B72" s="40" t="str">
        <f>'[1]10 Квартал финансирование'!B75</f>
        <v>«Включение приборов учета в систему сбора и передачи данных, класс напряжения 35 кВ, всего, в том числе:»</v>
      </c>
      <c r="C72" s="40" t="str">
        <f>'[1]10 Квартал финансирование'!C75</f>
        <v>Г</v>
      </c>
      <c r="D72" s="50" t="s">
        <v>149</v>
      </c>
      <c r="E72" s="51" t="s">
        <v>149</v>
      </c>
      <c r="F72" s="50" t="s">
        <v>149</v>
      </c>
      <c r="G72" s="51" t="s">
        <v>149</v>
      </c>
      <c r="H72" s="83">
        <v>0</v>
      </c>
      <c r="I72" s="83">
        <v>0</v>
      </c>
      <c r="J72" s="51" t="s">
        <v>149</v>
      </c>
      <c r="K72" s="51" t="s">
        <v>149</v>
      </c>
      <c r="L72" s="51" t="s">
        <v>149</v>
      </c>
      <c r="M72" s="51" t="s">
        <v>149</v>
      </c>
      <c r="N72" s="51" t="s">
        <v>149</v>
      </c>
      <c r="O72" s="51" t="s">
        <v>149</v>
      </c>
      <c r="P72" s="51" t="s">
        <v>149</v>
      </c>
      <c r="Q72" s="51" t="s">
        <v>149</v>
      </c>
      <c r="R72" s="51" t="s">
        <v>149</v>
      </c>
      <c r="S72" s="51" t="s">
        <v>149</v>
      </c>
      <c r="T72" s="51" t="s">
        <v>149</v>
      </c>
      <c r="U72" s="51" t="s">
        <v>149</v>
      </c>
      <c r="V72" s="83" t="str">
        <f t="shared" si="2"/>
        <v>нд</v>
      </c>
      <c r="W72" s="77" t="str">
        <f t="shared" si="5"/>
        <v>нд</v>
      </c>
      <c r="X72" s="83" t="s">
        <v>149</v>
      </c>
    </row>
    <row r="73" spans="1:24" s="11" customFormat="1" ht="78.75" x14ac:dyDescent="0.25">
      <c r="A73" s="40" t="str">
        <f>'[1]10 Квартал финансирование'!A76</f>
        <v>1.2.3.8</v>
      </c>
      <c r="B73" s="40" t="str">
        <f>'[1]10 Квартал финансирование'!B76</f>
        <v>«Включение приборов учета в систему сбора и передачи данных, класс напряжения 110 кВ и выше, всего, в том числе:»</v>
      </c>
      <c r="C73" s="40" t="str">
        <f>'[1]10 Квартал финансирование'!C76</f>
        <v>Г</v>
      </c>
      <c r="D73" s="50" t="s">
        <v>149</v>
      </c>
      <c r="E73" s="51" t="s">
        <v>149</v>
      </c>
      <c r="F73" s="50" t="s">
        <v>149</v>
      </c>
      <c r="G73" s="51" t="s">
        <v>149</v>
      </c>
      <c r="H73" s="83">
        <v>0</v>
      </c>
      <c r="I73" s="83">
        <v>0</v>
      </c>
      <c r="J73" s="51" t="s">
        <v>149</v>
      </c>
      <c r="K73" s="51" t="s">
        <v>149</v>
      </c>
      <c r="L73" s="51" t="s">
        <v>149</v>
      </c>
      <c r="M73" s="51" t="s">
        <v>149</v>
      </c>
      <c r="N73" s="51" t="s">
        <v>149</v>
      </c>
      <c r="O73" s="51" t="s">
        <v>149</v>
      </c>
      <c r="P73" s="51" t="s">
        <v>149</v>
      </c>
      <c r="Q73" s="51" t="s">
        <v>149</v>
      </c>
      <c r="R73" s="51" t="s">
        <v>149</v>
      </c>
      <c r="S73" s="51" t="s">
        <v>149</v>
      </c>
      <c r="T73" s="51" t="s">
        <v>149</v>
      </c>
      <c r="U73" s="51" t="s">
        <v>149</v>
      </c>
      <c r="V73" s="83" t="str">
        <f t="shared" si="2"/>
        <v>нд</v>
      </c>
      <c r="W73" s="77" t="str">
        <f t="shared" si="5"/>
        <v>нд</v>
      </c>
      <c r="X73" s="83" t="s">
        <v>149</v>
      </c>
    </row>
    <row r="74" spans="1:24" s="11" customFormat="1" ht="78.75" x14ac:dyDescent="0.25">
      <c r="A74" s="40" t="str">
        <f>'[1]10 Квартал финансирование'!A77</f>
        <v>1.2.4</v>
      </c>
      <c r="B74" s="40" t="str">
        <f>'[1]10 Квартал финансирование'!B77</f>
        <v>Реконструкция, модернизация, техническое перевооружение прочих объектов основных средств, всего, в том числе:</v>
      </c>
      <c r="C74" s="40" t="str">
        <f>'[1]10 Квартал финансирование'!C77</f>
        <v>Г</v>
      </c>
      <c r="D74" s="50" t="s">
        <v>149</v>
      </c>
      <c r="E74" s="83" t="s">
        <v>149</v>
      </c>
      <c r="F74" s="50" t="s">
        <v>149</v>
      </c>
      <c r="G74" s="51">
        <f t="shared" ref="G74:U74" si="23">SUM(G75,G76)</f>
        <v>0</v>
      </c>
      <c r="H74" s="51">
        <f t="shared" si="23"/>
        <v>43.66</v>
      </c>
      <c r="I74" s="51">
        <f t="shared" si="23"/>
        <v>0</v>
      </c>
      <c r="J74" s="51">
        <f t="shared" si="23"/>
        <v>43.66</v>
      </c>
      <c r="K74" s="51">
        <f t="shared" si="23"/>
        <v>0</v>
      </c>
      <c r="L74" s="51">
        <f t="shared" si="23"/>
        <v>0</v>
      </c>
      <c r="M74" s="51">
        <f t="shared" si="23"/>
        <v>0</v>
      </c>
      <c r="N74" s="51">
        <f t="shared" si="23"/>
        <v>0</v>
      </c>
      <c r="O74" s="51">
        <f t="shared" si="23"/>
        <v>0</v>
      </c>
      <c r="P74" s="51">
        <f t="shared" si="23"/>
        <v>0</v>
      </c>
      <c r="Q74" s="51">
        <f t="shared" si="23"/>
        <v>0</v>
      </c>
      <c r="R74" s="51">
        <f t="shared" si="23"/>
        <v>0</v>
      </c>
      <c r="S74" s="51">
        <f t="shared" si="23"/>
        <v>0</v>
      </c>
      <c r="T74" s="51">
        <f t="shared" si="23"/>
        <v>0</v>
      </c>
      <c r="U74" s="51">
        <f t="shared" si="23"/>
        <v>43.66</v>
      </c>
      <c r="V74" s="83">
        <f t="shared" si="2"/>
        <v>0</v>
      </c>
      <c r="W74" s="77" t="str">
        <f t="shared" si="5"/>
        <v>-</v>
      </c>
      <c r="X74" s="83" t="s">
        <v>149</v>
      </c>
    </row>
    <row r="75" spans="1:24" s="11" customFormat="1" ht="47.25" x14ac:dyDescent="0.25">
      <c r="A75" s="40" t="str">
        <f>'[1]10 Квартал финансирование'!A78</f>
        <v>1.2.4.1</v>
      </c>
      <c r="B75" s="40" t="str">
        <f>'[1]10 Квартал финансирование'!B78</f>
        <v>Реконструкция прочих объектов основных средств, всего, в том числе:</v>
      </c>
      <c r="C75" s="40" t="str">
        <f>'[1]10 Квартал финансирование'!C78</f>
        <v>Г</v>
      </c>
      <c r="D75" s="50" t="s">
        <v>149</v>
      </c>
      <c r="E75" s="51" t="s">
        <v>149</v>
      </c>
      <c r="F75" s="50" t="s">
        <v>149</v>
      </c>
      <c r="G75" s="51" t="s">
        <v>149</v>
      </c>
      <c r="H75" s="83">
        <v>0</v>
      </c>
      <c r="I75" s="83">
        <v>0</v>
      </c>
      <c r="J75" s="51" t="s">
        <v>149</v>
      </c>
      <c r="K75" s="51" t="s">
        <v>149</v>
      </c>
      <c r="L75" s="51" t="s">
        <v>149</v>
      </c>
      <c r="M75" s="51" t="s">
        <v>149</v>
      </c>
      <c r="N75" s="51" t="s">
        <v>149</v>
      </c>
      <c r="O75" s="51" t="s">
        <v>149</v>
      </c>
      <c r="P75" s="51" t="s">
        <v>149</v>
      </c>
      <c r="Q75" s="51" t="s">
        <v>149</v>
      </c>
      <c r="R75" s="51" t="s">
        <v>149</v>
      </c>
      <c r="S75" s="51" t="s">
        <v>149</v>
      </c>
      <c r="T75" s="51" t="s">
        <v>149</v>
      </c>
      <c r="U75" s="51" t="s">
        <v>149</v>
      </c>
      <c r="V75" s="83" t="str">
        <f t="shared" si="2"/>
        <v>нд</v>
      </c>
      <c r="W75" s="77" t="str">
        <f t="shared" si="5"/>
        <v>нд</v>
      </c>
      <c r="X75" s="83" t="s">
        <v>149</v>
      </c>
    </row>
    <row r="76" spans="1:24" s="11" customFormat="1" ht="63" x14ac:dyDescent="0.25">
      <c r="A76" s="40" t="str">
        <f>'[1]10 Квартал финансирование'!A79</f>
        <v>1.2.4.2</v>
      </c>
      <c r="B76" s="40" t="str">
        <f>'[1]10 Квартал финансирование'!B79</f>
        <v>Модернизация, техническое перевооружение прочих объектов основных средств, всего, в том числе:</v>
      </c>
      <c r="C76" s="40" t="str">
        <f>'[1]10 Квартал финансирование'!C79</f>
        <v>Г</v>
      </c>
      <c r="D76" s="50" t="s">
        <v>149</v>
      </c>
      <c r="E76" s="83" t="s">
        <v>149</v>
      </c>
      <c r="F76" s="50" t="s">
        <v>149</v>
      </c>
      <c r="G76" s="51">
        <f t="shared" ref="G76:U76" si="24">SUM(G77:G79)</f>
        <v>0</v>
      </c>
      <c r="H76" s="51">
        <f t="shared" si="24"/>
        <v>43.66</v>
      </c>
      <c r="I76" s="51">
        <f t="shared" si="24"/>
        <v>0</v>
      </c>
      <c r="J76" s="51">
        <f t="shared" si="24"/>
        <v>43.66</v>
      </c>
      <c r="K76" s="51">
        <f t="shared" si="24"/>
        <v>0</v>
      </c>
      <c r="L76" s="51">
        <f t="shared" si="24"/>
        <v>0</v>
      </c>
      <c r="M76" s="51">
        <f t="shared" si="24"/>
        <v>0</v>
      </c>
      <c r="N76" s="51">
        <f t="shared" si="24"/>
        <v>0</v>
      </c>
      <c r="O76" s="51">
        <f t="shared" si="24"/>
        <v>0</v>
      </c>
      <c r="P76" s="51">
        <f t="shared" si="24"/>
        <v>0</v>
      </c>
      <c r="Q76" s="51">
        <f t="shared" si="24"/>
        <v>0</v>
      </c>
      <c r="R76" s="51">
        <f t="shared" si="24"/>
        <v>0</v>
      </c>
      <c r="S76" s="51">
        <f t="shared" si="24"/>
        <v>0</v>
      </c>
      <c r="T76" s="51">
        <f t="shared" si="24"/>
        <v>0</v>
      </c>
      <c r="U76" s="51">
        <f t="shared" si="24"/>
        <v>43.66</v>
      </c>
      <c r="V76" s="83">
        <f t="shared" si="2"/>
        <v>0</v>
      </c>
      <c r="W76" s="77" t="str">
        <f t="shared" si="5"/>
        <v>-</v>
      </c>
      <c r="X76" s="83" t="s">
        <v>149</v>
      </c>
    </row>
    <row r="77" spans="1:24" ht="63" x14ac:dyDescent="0.25">
      <c r="A77" s="53" t="str">
        <f>'[1]10 Квартал финансирование'!A80</f>
        <v>1.2.4.2</v>
      </c>
      <c r="B77" s="53" t="str">
        <f>'[1]10 Квартал финансирование'!B80</f>
        <v>Модернизация системы сбора и передачи информации 1-ая очередь АО "Чеченэнерго" на  ПС "Восточная"</v>
      </c>
      <c r="C77" s="53" t="str">
        <f>'[1]10 Квартал финансирование'!C80</f>
        <v>F_prj_109108_49013</v>
      </c>
      <c r="D77" s="53" t="str">
        <f>'[1]10 Квартал финансирование'!D80</f>
        <v>нд</v>
      </c>
      <c r="E77" s="81" t="str">
        <f>'[1]10 Квартал финансирование'!E80</f>
        <v>нд</v>
      </c>
      <c r="F77" s="53" t="str">
        <f>'[1]10 Квартал финансирование'!F80</f>
        <v>нд</v>
      </c>
      <c r="G77" s="81" t="str">
        <f>'[1]10 Квартал финансирование'!G80</f>
        <v>нд</v>
      </c>
      <c r="H77" s="81">
        <f>'[1]10 Квартал финансирование'!H80</f>
        <v>11.799999999999999</v>
      </c>
      <c r="I77" s="81">
        <f>'[1]10 Квартал финансирование'!I80</f>
        <v>0</v>
      </c>
      <c r="J77" s="81">
        <f>'[1]10 Квартал финансирование'!J80</f>
        <v>11.799999999999999</v>
      </c>
      <c r="K77" s="84">
        <f>'[1]11 Квартал финансирование ист'!D80</f>
        <v>0</v>
      </c>
      <c r="L77" s="84">
        <f>'[1]11 Квартал финансирование ист'!E80</f>
        <v>0</v>
      </c>
      <c r="M77" s="84">
        <f>'[1]11 Квартал финансирование ист'!F80</f>
        <v>0</v>
      </c>
      <c r="N77" s="84">
        <f>'[1]11 Квартал финансирование ист'!G80</f>
        <v>0</v>
      </c>
      <c r="O77" s="84">
        <f>'[1]11 Квартал финансирование ист'!H80</f>
        <v>0</v>
      </c>
      <c r="P77" s="84">
        <f>'[1]11 Квартал финансирование ист'!I80</f>
        <v>0</v>
      </c>
      <c r="Q77" s="84">
        <f>'[1]11 Квартал финансирование ист'!J80</f>
        <v>0</v>
      </c>
      <c r="R77" s="84">
        <f>'[1]11 Квартал финансирование ист'!K80</f>
        <v>0</v>
      </c>
      <c r="S77" s="84">
        <f>'[1]11 Квартал финансирование ист'!L80</f>
        <v>0</v>
      </c>
      <c r="T77" s="84">
        <f>'[1]11 Квартал финансирование ист'!M80</f>
        <v>0</v>
      </c>
      <c r="U77" s="84">
        <f>'[1]10 Квартал финансирование'!U80</f>
        <v>11.799999999999999</v>
      </c>
      <c r="V77" s="81">
        <f t="shared" si="2"/>
        <v>0</v>
      </c>
      <c r="W77" s="30" t="str">
        <f t="shared" si="5"/>
        <v>-</v>
      </c>
      <c r="X77" s="81" t="s">
        <v>149</v>
      </c>
    </row>
    <row r="78" spans="1:24" ht="63" x14ac:dyDescent="0.25">
      <c r="A78" s="53" t="str">
        <f>'[1]10 Квартал финансирование'!A81</f>
        <v>1.2.4.2</v>
      </c>
      <c r="B78" s="53" t="str">
        <f>'[1]10 Квартал финансирование'!B81</f>
        <v>Модернизация системы сбора и передачи информации 1-ая очередь АО "Чеченэнерго" на  ПС 110 кВ Гудермес-Тяговая</v>
      </c>
      <c r="C78" s="53" t="str">
        <f>'[1]10 Квартал финансирование'!C81</f>
        <v>G_Che4</v>
      </c>
      <c r="D78" s="53" t="str">
        <f>'[1]10 Квартал финансирование'!D81</f>
        <v>нд</v>
      </c>
      <c r="E78" s="81" t="str">
        <f>'[1]10 Квартал финансирование'!E81</f>
        <v>нд</v>
      </c>
      <c r="F78" s="53" t="str">
        <f>'[1]10 Квартал финансирование'!F81</f>
        <v>нд</v>
      </c>
      <c r="G78" s="81" t="str">
        <f>'[1]10 Квартал финансирование'!G81</f>
        <v>нд</v>
      </c>
      <c r="H78" s="81">
        <f>'[1]10 Квартал финансирование'!H81</f>
        <v>20.059999999999999</v>
      </c>
      <c r="I78" s="81">
        <f>'[1]10 Квартал финансирование'!I81</f>
        <v>0</v>
      </c>
      <c r="J78" s="81">
        <f>'[1]10 Квартал финансирование'!J81</f>
        <v>20.059999999999999</v>
      </c>
      <c r="K78" s="84">
        <f>'[1]11 Квартал финансирование ист'!D81</f>
        <v>0</v>
      </c>
      <c r="L78" s="84">
        <f>'[1]11 Квартал финансирование ист'!E81</f>
        <v>0</v>
      </c>
      <c r="M78" s="84">
        <f>'[1]11 Квартал финансирование ист'!F81</f>
        <v>0</v>
      </c>
      <c r="N78" s="84">
        <f>'[1]11 Квартал финансирование ист'!G81</f>
        <v>0</v>
      </c>
      <c r="O78" s="84">
        <f>'[1]11 Квартал финансирование ист'!H81</f>
        <v>0</v>
      </c>
      <c r="P78" s="84">
        <f>'[1]11 Квартал финансирование ист'!I81</f>
        <v>0</v>
      </c>
      <c r="Q78" s="84">
        <f>'[1]11 Квартал финансирование ист'!J81</f>
        <v>0</v>
      </c>
      <c r="R78" s="84">
        <f>'[1]11 Квартал финансирование ист'!K81</f>
        <v>0</v>
      </c>
      <c r="S78" s="84">
        <f>'[1]11 Квартал финансирование ист'!L81</f>
        <v>0</v>
      </c>
      <c r="T78" s="84">
        <f>'[1]11 Квартал финансирование ист'!M81</f>
        <v>0</v>
      </c>
      <c r="U78" s="84">
        <f>'[1]10 Квартал финансирование'!U81</f>
        <v>20.059999999999999</v>
      </c>
      <c r="V78" s="81">
        <f t="shared" si="2"/>
        <v>0</v>
      </c>
      <c r="W78" s="30" t="str">
        <f t="shared" si="5"/>
        <v>-</v>
      </c>
      <c r="X78" s="81" t="s">
        <v>149</v>
      </c>
    </row>
    <row r="79" spans="1:24" ht="63" x14ac:dyDescent="0.25">
      <c r="A79" s="53" t="str">
        <f>'[1]10 Квартал финансирование'!A82</f>
        <v>1.2.4.2</v>
      </c>
      <c r="B79" s="53" t="str">
        <f>'[1]10 Квартал финансирование'!B82</f>
        <v>Модернизация системы сбора и передачи информации 1-ая очередь АО "Чеченэнерго" на ПС 110 кВ Ойсунгур</v>
      </c>
      <c r="C79" s="53" t="str">
        <f>'[1]10 Квартал финансирование'!C82</f>
        <v>G_Che5</v>
      </c>
      <c r="D79" s="53" t="str">
        <f>'[1]10 Квартал финансирование'!D82</f>
        <v>нд</v>
      </c>
      <c r="E79" s="81" t="str">
        <f>'[1]10 Квартал финансирование'!E82</f>
        <v>нд</v>
      </c>
      <c r="F79" s="53" t="str">
        <f>'[1]10 Квартал финансирование'!F82</f>
        <v>нд</v>
      </c>
      <c r="G79" s="81" t="str">
        <f>'[1]10 Квартал финансирование'!G82</f>
        <v>нд</v>
      </c>
      <c r="H79" s="81">
        <f>'[1]10 Квартал финансирование'!H82</f>
        <v>11.799999999999999</v>
      </c>
      <c r="I79" s="81">
        <f>'[1]10 Квартал финансирование'!I82</f>
        <v>0</v>
      </c>
      <c r="J79" s="81">
        <f>'[1]10 Квартал финансирование'!J82</f>
        <v>11.799999999999999</v>
      </c>
      <c r="K79" s="84">
        <f>'[1]11 Квартал финансирование ист'!D82</f>
        <v>0</v>
      </c>
      <c r="L79" s="84">
        <f>'[1]11 Квартал финансирование ист'!E82</f>
        <v>0</v>
      </c>
      <c r="M79" s="84">
        <f>'[1]11 Квартал финансирование ист'!F82</f>
        <v>0</v>
      </c>
      <c r="N79" s="84">
        <f>'[1]11 Квартал финансирование ист'!G82</f>
        <v>0</v>
      </c>
      <c r="O79" s="84">
        <f>'[1]11 Квартал финансирование ист'!H82</f>
        <v>0</v>
      </c>
      <c r="P79" s="84">
        <f>'[1]11 Квартал финансирование ист'!I82</f>
        <v>0</v>
      </c>
      <c r="Q79" s="84">
        <f>'[1]11 Квартал финансирование ист'!J82</f>
        <v>0</v>
      </c>
      <c r="R79" s="84">
        <f>'[1]11 Квартал финансирование ист'!K82</f>
        <v>0</v>
      </c>
      <c r="S79" s="84">
        <f>'[1]11 Квартал финансирование ист'!L82</f>
        <v>0</v>
      </c>
      <c r="T79" s="84">
        <f>'[1]11 Квартал финансирование ист'!M82</f>
        <v>0</v>
      </c>
      <c r="U79" s="84">
        <f>'[1]10 Квартал финансирование'!U82</f>
        <v>11.799999999999999</v>
      </c>
      <c r="V79" s="81">
        <f t="shared" si="2"/>
        <v>0</v>
      </c>
      <c r="W79" s="30" t="str">
        <f t="shared" si="5"/>
        <v>-</v>
      </c>
      <c r="X79" s="81" t="s">
        <v>149</v>
      </c>
    </row>
    <row r="80" spans="1:24" s="11" customFormat="1" ht="94.5" x14ac:dyDescent="0.25">
      <c r="A80" s="40" t="str">
        <f>'[1]10 Квартал финансирование'!A83</f>
        <v>1.3</v>
      </c>
      <c r="B80" s="40" t="str">
        <f>'[1]10 Квартал финансирование'!B83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0" s="40" t="str">
        <f>'[1]10 Квартал финансирование'!C83</f>
        <v>Г</v>
      </c>
      <c r="D80" s="50" t="s">
        <v>149</v>
      </c>
      <c r="E80" s="51">
        <f t="shared" ref="E80" si="25">SUM(E81,E82)</f>
        <v>1369.42209</v>
      </c>
      <c r="F80" s="50" t="s">
        <v>149</v>
      </c>
      <c r="G80" s="51">
        <f t="shared" ref="G80:U80" si="26">SUM(G81,G82)</f>
        <v>1831.22614432611</v>
      </c>
      <c r="H80" s="51">
        <f t="shared" si="26"/>
        <v>1202.9938999999999</v>
      </c>
      <c r="I80" s="51">
        <f t="shared" si="26"/>
        <v>-8.9999502961291E-8</v>
      </c>
      <c r="J80" s="51">
        <f t="shared" si="26"/>
        <v>1202.9939000899994</v>
      </c>
      <c r="K80" s="51">
        <f t="shared" si="26"/>
        <v>1039.3638995000001</v>
      </c>
      <c r="L80" s="51">
        <f t="shared" si="26"/>
        <v>0</v>
      </c>
      <c r="M80" s="51">
        <f t="shared" si="26"/>
        <v>0</v>
      </c>
      <c r="N80" s="51">
        <f t="shared" si="26"/>
        <v>0</v>
      </c>
      <c r="O80" s="51">
        <f t="shared" si="26"/>
        <v>1039.3638995000001</v>
      </c>
      <c r="P80" s="51">
        <f t="shared" si="26"/>
        <v>980.21997694000004</v>
      </c>
      <c r="Q80" s="51">
        <f t="shared" si="26"/>
        <v>0</v>
      </c>
      <c r="R80" s="51">
        <f t="shared" si="26"/>
        <v>0</v>
      </c>
      <c r="S80" s="51">
        <f t="shared" si="26"/>
        <v>3.3095493293220244</v>
      </c>
      <c r="T80" s="51">
        <f t="shared" si="26"/>
        <v>976.91042761067797</v>
      </c>
      <c r="U80" s="51">
        <f t="shared" si="26"/>
        <v>222.7739231499994</v>
      </c>
      <c r="V80" s="83">
        <f t="shared" si="2"/>
        <v>-59.143922560000078</v>
      </c>
      <c r="W80" s="77">
        <f t="shared" si="5"/>
        <v>0.94309603923279228</v>
      </c>
      <c r="X80" s="83" t="s">
        <v>149</v>
      </c>
    </row>
    <row r="81" spans="1:24" s="11" customFormat="1" ht="78.75" x14ac:dyDescent="0.25">
      <c r="A81" s="40" t="str">
        <f>'[1]10 Квартал финансирование'!A84</f>
        <v>1.3.1</v>
      </c>
      <c r="B81" s="40" t="str">
        <f>'[1]10 Квартал финансирование'!B84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1" s="40" t="str">
        <f>'[1]10 Квартал финансирование'!C84</f>
        <v>Г</v>
      </c>
      <c r="D81" s="50" t="s">
        <v>149</v>
      </c>
      <c r="E81" s="51" t="s">
        <v>149</v>
      </c>
      <c r="F81" s="50" t="s">
        <v>149</v>
      </c>
      <c r="G81" s="51" t="s">
        <v>149</v>
      </c>
      <c r="H81" s="83">
        <v>0</v>
      </c>
      <c r="I81" s="83">
        <v>0</v>
      </c>
      <c r="J81" s="51" t="s">
        <v>149</v>
      </c>
      <c r="K81" s="51" t="s">
        <v>149</v>
      </c>
      <c r="L81" s="51" t="s">
        <v>149</v>
      </c>
      <c r="M81" s="51" t="s">
        <v>149</v>
      </c>
      <c r="N81" s="51" t="s">
        <v>149</v>
      </c>
      <c r="O81" s="51" t="s">
        <v>149</v>
      </c>
      <c r="P81" s="51" t="s">
        <v>149</v>
      </c>
      <c r="Q81" s="51" t="s">
        <v>149</v>
      </c>
      <c r="R81" s="51" t="s">
        <v>149</v>
      </c>
      <c r="S81" s="51" t="s">
        <v>149</v>
      </c>
      <c r="T81" s="51" t="s">
        <v>149</v>
      </c>
      <c r="U81" s="51" t="s">
        <v>149</v>
      </c>
      <c r="V81" s="83" t="str">
        <f t="shared" si="2"/>
        <v>нд</v>
      </c>
      <c r="W81" s="77" t="str">
        <f t="shared" si="5"/>
        <v>нд</v>
      </c>
      <c r="X81" s="83" t="s">
        <v>149</v>
      </c>
    </row>
    <row r="82" spans="1:24" s="11" customFormat="1" ht="94.5" x14ac:dyDescent="0.25">
      <c r="A82" s="40" t="str">
        <f>'[1]10 Квартал финансирование'!A85</f>
        <v>1.3.2</v>
      </c>
      <c r="B82" s="40" t="str">
        <f>'[1]10 Квартал финансирование'!B85</f>
        <v>Инвестиционные проекты, предусмотренные схемой и программой развития субъекта Российской Федерации, всего, в том числе:</v>
      </c>
      <c r="C82" s="40" t="str">
        <f>'[1]10 Квартал финансирование'!C85</f>
        <v>Г</v>
      </c>
      <c r="D82" s="50" t="s">
        <v>149</v>
      </c>
      <c r="E82" s="83">
        <f t="shared" ref="E82:U82" si="27">SUM(E83)</f>
        <v>1369.42209</v>
      </c>
      <c r="F82" s="50" t="s">
        <v>149</v>
      </c>
      <c r="G82" s="83">
        <f t="shared" si="27"/>
        <v>1831.22614432611</v>
      </c>
      <c r="H82" s="83">
        <f t="shared" si="27"/>
        <v>1202.9938999999999</v>
      </c>
      <c r="I82" s="83">
        <f t="shared" si="27"/>
        <v>-8.9999502961291E-8</v>
      </c>
      <c r="J82" s="83">
        <f t="shared" si="27"/>
        <v>1202.9939000899994</v>
      </c>
      <c r="K82" s="83">
        <f t="shared" si="27"/>
        <v>1039.3638995000001</v>
      </c>
      <c r="L82" s="83">
        <f t="shared" si="27"/>
        <v>0</v>
      </c>
      <c r="M82" s="83">
        <f t="shared" si="27"/>
        <v>0</v>
      </c>
      <c r="N82" s="83">
        <f t="shared" si="27"/>
        <v>0</v>
      </c>
      <c r="O82" s="83">
        <f t="shared" si="27"/>
        <v>1039.3638995000001</v>
      </c>
      <c r="P82" s="83">
        <f t="shared" si="27"/>
        <v>980.21997694000004</v>
      </c>
      <c r="Q82" s="83">
        <f t="shared" si="27"/>
        <v>0</v>
      </c>
      <c r="R82" s="83">
        <f t="shared" si="27"/>
        <v>0</v>
      </c>
      <c r="S82" s="83">
        <f t="shared" si="27"/>
        <v>3.3095493293220244</v>
      </c>
      <c r="T82" s="83">
        <f t="shared" si="27"/>
        <v>976.91042761067797</v>
      </c>
      <c r="U82" s="83">
        <f t="shared" si="27"/>
        <v>222.7739231499994</v>
      </c>
      <c r="V82" s="83">
        <f t="shared" si="2"/>
        <v>-59.143922560000078</v>
      </c>
      <c r="W82" s="77">
        <f t="shared" si="5"/>
        <v>0.94309603923279228</v>
      </c>
      <c r="X82" s="83" t="s">
        <v>149</v>
      </c>
    </row>
    <row r="83" spans="1:24" ht="63" x14ac:dyDescent="0.25">
      <c r="A83" s="53" t="str">
        <f>'[1]10 Квартал финансирование'!A86</f>
        <v>1.3.2</v>
      </c>
      <c r="B83" s="53" t="str">
        <f>'[1]10 Квартал финансирование'!B86</f>
        <v xml:space="preserve">Строительство ПС 110/35/10 кВ "Курчалой 110 с заходами ВЛ 110 кВ </v>
      </c>
      <c r="C83" s="53" t="str">
        <f>'[1]10 Квартал финансирование'!C86</f>
        <v>G_Che2</v>
      </c>
      <c r="D83" s="53">
        <f>'[1]10 Квартал финансирование'!D86</f>
        <v>214.28201999999999</v>
      </c>
      <c r="E83" s="81">
        <f>'[1]10 Квартал финансирование'!E86</f>
        <v>1369.42209</v>
      </c>
      <c r="F83" s="53" t="str">
        <f>'[1]10 Квартал финансирование'!F86</f>
        <v>01.2017</v>
      </c>
      <c r="G83" s="81">
        <f>'[1]10 Квартал финансирование'!G86</f>
        <v>1831.22614432611</v>
      </c>
      <c r="H83" s="81">
        <f>'[1]10 Квартал финансирование'!H86</f>
        <v>1202.9938999999999</v>
      </c>
      <c r="I83" s="81">
        <f>'[1]10 Квартал финансирование'!$I$86</f>
        <v>-8.9999502961291E-8</v>
      </c>
      <c r="J83" s="81">
        <f>'[1]10 Квартал финансирование'!J86</f>
        <v>1202.9939000899994</v>
      </c>
      <c r="K83" s="84">
        <f>'[1]11 Квартал финансирование ист'!D86</f>
        <v>1039.3638995000001</v>
      </c>
      <c r="L83" s="84">
        <f>'[1]11 Квартал финансирование ист'!E86</f>
        <v>0</v>
      </c>
      <c r="M83" s="84">
        <f>'[1]11 Квартал финансирование ист'!F86</f>
        <v>0</v>
      </c>
      <c r="N83" s="84">
        <f>'[1]11 Квартал финансирование ист'!G86</f>
        <v>0</v>
      </c>
      <c r="O83" s="84">
        <f>'[1]11 Квартал финансирование ист'!H86</f>
        <v>1039.3638995000001</v>
      </c>
      <c r="P83" s="84">
        <f>'[1]11 Квартал финансирование ист'!I86</f>
        <v>980.21997694000004</v>
      </c>
      <c r="Q83" s="84">
        <f>'[1]11 Квартал финансирование ист'!J86</f>
        <v>0</v>
      </c>
      <c r="R83" s="84">
        <f>'[1]11 Квартал финансирование ист'!K86</f>
        <v>0</v>
      </c>
      <c r="S83" s="84">
        <f>'[1]11 Квартал финансирование ист'!L86</f>
        <v>3.3095493293220244</v>
      </c>
      <c r="T83" s="84">
        <f>'[1]11 Квартал финансирование ист'!M86</f>
        <v>976.91042761067797</v>
      </c>
      <c r="U83" s="84">
        <f>'[1]10 Квартал финансирование'!U86</f>
        <v>222.7739231499994</v>
      </c>
      <c r="V83" s="81">
        <f t="shared" si="2"/>
        <v>-59.143922560000078</v>
      </c>
      <c r="W83" s="30">
        <f t="shared" si="5"/>
        <v>0.94309603923279228</v>
      </c>
      <c r="X83" s="72" t="str">
        <f>'[1]10 Квартал финансирование'!X86</f>
        <v>Финансирование за счет средств финансовой поддержки ПАО "Россети" согласно плану развития АО "Чеченэнерго", начисление з/п</v>
      </c>
    </row>
    <row r="84" spans="1:24" s="11" customFormat="1" ht="47.25" x14ac:dyDescent="0.25">
      <c r="A84" s="40" t="str">
        <f>'[1]10 Квартал финансирование'!A87</f>
        <v>1.4</v>
      </c>
      <c r="B84" s="40" t="str">
        <f>'[1]10 Квартал финансирование'!B87</f>
        <v>Прочее новое строительство объектов электросетевого хозяйства, всего, в том числе:</v>
      </c>
      <c r="C84" s="40" t="str">
        <f>'[1]10 Квартал финансирование'!C87</f>
        <v>Г</v>
      </c>
      <c r="D84" s="50" t="s">
        <v>149</v>
      </c>
      <c r="E84" s="51">
        <f t="shared" ref="E84:U84" si="28">SUM(E85)</f>
        <v>545.39022999999997</v>
      </c>
      <c r="F84" s="50" t="s">
        <v>149</v>
      </c>
      <c r="G84" s="51">
        <f t="shared" si="28"/>
        <v>0</v>
      </c>
      <c r="H84" s="51">
        <f t="shared" si="28"/>
        <v>422.44692188000005</v>
      </c>
      <c r="I84" s="51">
        <f t="shared" si="28"/>
        <v>249.65931697000005</v>
      </c>
      <c r="J84" s="51">
        <f t="shared" si="28"/>
        <v>172.78760491</v>
      </c>
      <c r="K84" s="51">
        <f t="shared" si="28"/>
        <v>172.73060305999999</v>
      </c>
      <c r="L84" s="51">
        <f t="shared" si="28"/>
        <v>0</v>
      </c>
      <c r="M84" s="51">
        <f t="shared" si="28"/>
        <v>0</v>
      </c>
      <c r="N84" s="51">
        <f t="shared" si="28"/>
        <v>0</v>
      </c>
      <c r="O84" s="51">
        <f t="shared" si="28"/>
        <v>172.73060305999999</v>
      </c>
      <c r="P84" s="51">
        <f t="shared" si="28"/>
        <v>2.186076E-2</v>
      </c>
      <c r="Q84" s="51">
        <f t="shared" si="28"/>
        <v>0</v>
      </c>
      <c r="R84" s="51">
        <f t="shared" si="28"/>
        <v>0</v>
      </c>
      <c r="S84" s="51">
        <f t="shared" si="28"/>
        <v>0</v>
      </c>
      <c r="T84" s="51">
        <f t="shared" si="28"/>
        <v>2.186076E-2</v>
      </c>
      <c r="U84" s="51">
        <f t="shared" si="28"/>
        <v>172.76574414999999</v>
      </c>
      <c r="V84" s="83">
        <f t="shared" si="2"/>
        <v>-172.70874229999998</v>
      </c>
      <c r="W84" s="77">
        <f t="shared" si="5"/>
        <v>1.2655985455227298E-4</v>
      </c>
      <c r="X84" s="83" t="s">
        <v>149</v>
      </c>
    </row>
    <row r="85" spans="1:24" ht="220.5" x14ac:dyDescent="0.25">
      <c r="A85" s="53" t="str">
        <f>'[1]10 Квартал финансирование'!A88</f>
        <v>1.4</v>
      </c>
      <c r="B85" s="53" t="str">
        <f>'[1]10 Квартал финансирование'!B88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85" s="53" t="str">
        <f>'[1]10 Квартал финансирование'!C88</f>
        <v>F_prj_109108_5385</v>
      </c>
      <c r="D85" s="53">
        <f>'[1]10 Квартал финансирование'!D88</f>
        <v>83.937259999999995</v>
      </c>
      <c r="E85" s="81">
        <f>'[1]10 Квартал финансирование'!E88</f>
        <v>545.39022999999997</v>
      </c>
      <c r="F85" s="53" t="str">
        <f>'[1]10 Квартал финансирование'!F88</f>
        <v xml:space="preserve">12.2013 </v>
      </c>
      <c r="G85" s="81" t="str">
        <f>'[1]10 Квартал финансирование'!G88</f>
        <v>нд</v>
      </c>
      <c r="H85" s="81">
        <f>'[1]10 Квартал финансирование'!H88</f>
        <v>422.44692188000005</v>
      </c>
      <c r="I85" s="81">
        <f>'[1]10 Квартал финансирование'!I88</f>
        <v>249.65931697000005</v>
      </c>
      <c r="J85" s="81">
        <f>'[1]10 Квартал финансирование'!J88</f>
        <v>172.78760491</v>
      </c>
      <c r="K85" s="84">
        <f>'[1]11 Квартал финансирование ист'!D88</f>
        <v>172.73060305999999</v>
      </c>
      <c r="L85" s="84">
        <f>'[1]11 Квартал финансирование ист'!E88</f>
        <v>0</v>
      </c>
      <c r="M85" s="84">
        <f>'[1]11 Квартал финансирование ист'!F88</f>
        <v>0</v>
      </c>
      <c r="N85" s="84">
        <f>'[1]11 Квартал финансирование ист'!G88</f>
        <v>0</v>
      </c>
      <c r="O85" s="84">
        <f>'[1]11 Квартал финансирование ист'!H88</f>
        <v>172.73060305999999</v>
      </c>
      <c r="P85" s="84">
        <f>'[1]11 Квартал финансирование ист'!I88</f>
        <v>2.186076E-2</v>
      </c>
      <c r="Q85" s="84">
        <f>'[1]11 Квартал финансирование ист'!J88</f>
        <v>0</v>
      </c>
      <c r="R85" s="84">
        <f>'[1]11 Квартал финансирование ист'!K88</f>
        <v>0</v>
      </c>
      <c r="S85" s="84">
        <f>'[1]11 Квартал финансирование ист'!L88</f>
        <v>0</v>
      </c>
      <c r="T85" s="84">
        <f>'[1]11 Квартал финансирование ист'!M88</f>
        <v>2.186076E-2</v>
      </c>
      <c r="U85" s="84">
        <f>'[1]10 Квартал финансирование'!U88</f>
        <v>172.76574414999999</v>
      </c>
      <c r="V85" s="81">
        <f t="shared" si="2"/>
        <v>-172.70874229999998</v>
      </c>
      <c r="W85" s="30">
        <f t="shared" si="5"/>
        <v>1.2655985455227298E-4</v>
      </c>
      <c r="X85" s="72" t="str">
        <f>'[1]10 Квартал финансирование'!X88</f>
        <v xml:space="preserve">Заключен договор подряда на выполнение СМР от 21.08.2017. Работы ведутся. Работы планируется завершить согласно утвержденного директивного графика до 28.02.2018. В графике заложено финансирование по увеличенной сметной стоимости согласно Плану развития (Протокол Совета директоров ПАО «Россети» от 30.06.2017 № 270), что  не представляется возможным до утверждения директивы Правительства. </v>
      </c>
    </row>
    <row r="86" spans="1:24" s="11" customFormat="1" ht="63" x14ac:dyDescent="0.25">
      <c r="A86" s="40" t="str">
        <f>'[1]10 Квартал финансирование'!A89</f>
        <v>1.5</v>
      </c>
      <c r="B86" s="40" t="str">
        <f>'[1]10 Квартал финансирование'!B89</f>
        <v>Покупка земельных участков для целей реализации инвестиционных проектов, всего, в том числе:</v>
      </c>
      <c r="C86" s="40" t="str">
        <f>'[1]10 Квартал финансирование'!C89</f>
        <v>Г</v>
      </c>
      <c r="D86" s="50" t="s">
        <v>149</v>
      </c>
      <c r="E86" s="51" t="s">
        <v>149</v>
      </c>
      <c r="F86" s="50" t="s">
        <v>149</v>
      </c>
      <c r="G86" s="51" t="s">
        <v>149</v>
      </c>
      <c r="H86" s="83">
        <v>0</v>
      </c>
      <c r="I86" s="83">
        <v>0</v>
      </c>
      <c r="J86" s="51" t="s">
        <v>149</v>
      </c>
      <c r="K86" s="51" t="s">
        <v>149</v>
      </c>
      <c r="L86" s="51" t="s">
        <v>149</v>
      </c>
      <c r="M86" s="51" t="s">
        <v>149</v>
      </c>
      <c r="N86" s="51" t="s">
        <v>149</v>
      </c>
      <c r="O86" s="51" t="s">
        <v>149</v>
      </c>
      <c r="P86" s="51" t="s">
        <v>149</v>
      </c>
      <c r="Q86" s="51" t="s">
        <v>149</v>
      </c>
      <c r="R86" s="51" t="s">
        <v>149</v>
      </c>
      <c r="S86" s="51" t="s">
        <v>149</v>
      </c>
      <c r="T86" s="51" t="s">
        <v>149</v>
      </c>
      <c r="U86" s="51" t="s">
        <v>149</v>
      </c>
      <c r="V86" s="83" t="str">
        <f t="shared" si="2"/>
        <v>нд</v>
      </c>
      <c r="W86" s="77" t="str">
        <f t="shared" si="5"/>
        <v>нд</v>
      </c>
      <c r="X86" s="83" t="s">
        <v>149</v>
      </c>
    </row>
    <row r="87" spans="1:24" s="11" customFormat="1" ht="31.5" x14ac:dyDescent="0.25">
      <c r="A87" s="40" t="str">
        <f>'[1]10 Квартал финансирование'!A90</f>
        <v>1.6</v>
      </c>
      <c r="B87" s="40" t="str">
        <f>'[1]10 Квартал финансирование'!B90</f>
        <v>Прочие инвестиционные проекты, всего, в том числе:</v>
      </c>
      <c r="C87" s="40" t="str">
        <f>'[1]10 Квартал финансирование'!C90</f>
        <v>Г</v>
      </c>
      <c r="D87" s="50" t="s">
        <v>149</v>
      </c>
      <c r="E87" s="83" t="s">
        <v>149</v>
      </c>
      <c r="F87" s="50" t="s">
        <v>149</v>
      </c>
      <c r="G87" s="83">
        <f t="shared" ref="G87:U87" si="29">SUM(G88:G125)</f>
        <v>172.38718267093799</v>
      </c>
      <c r="H87" s="83">
        <f t="shared" si="29"/>
        <v>435.30531378100011</v>
      </c>
      <c r="I87" s="83">
        <f t="shared" si="29"/>
        <v>31.222415912999999</v>
      </c>
      <c r="J87" s="83">
        <f t="shared" si="29"/>
        <v>404.08289786800003</v>
      </c>
      <c r="K87" s="83">
        <f t="shared" si="29"/>
        <v>55.124856399999999</v>
      </c>
      <c r="L87" s="83">
        <f t="shared" si="29"/>
        <v>0</v>
      </c>
      <c r="M87" s="83">
        <f t="shared" si="29"/>
        <v>0</v>
      </c>
      <c r="N87" s="83">
        <f t="shared" si="29"/>
        <v>55.124856399999999</v>
      </c>
      <c r="O87" s="83">
        <f t="shared" si="29"/>
        <v>0</v>
      </c>
      <c r="P87" s="83">
        <f t="shared" si="29"/>
        <v>49.437236002000006</v>
      </c>
      <c r="Q87" s="83">
        <f t="shared" si="29"/>
        <v>0</v>
      </c>
      <c r="R87" s="83">
        <f t="shared" si="29"/>
        <v>0</v>
      </c>
      <c r="S87" s="83">
        <f t="shared" si="29"/>
        <v>22.984294532043489</v>
      </c>
      <c r="T87" s="83">
        <f t="shared" si="29"/>
        <v>26.45294146995651</v>
      </c>
      <c r="U87" s="83">
        <f t="shared" si="29"/>
        <v>354.64566186600007</v>
      </c>
      <c r="V87" s="83">
        <f t="shared" ref="V87:V125" si="30">IF(K87="нд","нд",P87-K87)</f>
        <v>-5.6876203979999929</v>
      </c>
      <c r="W87" s="77">
        <f t="shared" si="5"/>
        <v>0.8968229439596328</v>
      </c>
      <c r="X87" s="83" t="s">
        <v>149</v>
      </c>
    </row>
    <row r="88" spans="1:24" ht="47.25" x14ac:dyDescent="0.25">
      <c r="A88" s="53" t="str">
        <f>'[1]10 Квартал финансирование'!A91</f>
        <v>1.6</v>
      </c>
      <c r="B88" s="53" t="str">
        <f>'[1]10 Квартал финансирование'!B91</f>
        <v>Приобретение Автогидроподъемника АГП-20Т на базе ГАЗ-3309-2 ед</v>
      </c>
      <c r="C88" s="53" t="str">
        <f>'[1]10 Квартал финансирование'!C91</f>
        <v>G_Che8</v>
      </c>
      <c r="D88" s="53" t="str">
        <f>'[1]10 Квартал финансирование'!D91</f>
        <v>нд</v>
      </c>
      <c r="E88" s="81" t="str">
        <f>'[1]10 Квартал финансирование'!E91</f>
        <v>нд</v>
      </c>
      <c r="F88" s="53" t="str">
        <f>'[1]10 Квартал финансирование'!F91</f>
        <v>нд</v>
      </c>
      <c r="G88" s="81" t="str">
        <f>'[1]10 Квартал финансирование'!G91</f>
        <v>нд</v>
      </c>
      <c r="H88" s="81">
        <f>'[1]10 Квартал финансирование'!H91</f>
        <v>6.5609999999999999</v>
      </c>
      <c r="I88" s="81">
        <f>'[1]10 Квартал финансирование'!I91</f>
        <v>0</v>
      </c>
      <c r="J88" s="81">
        <f>'[1]10 Квартал финансирование'!J91</f>
        <v>6.5609999999999999</v>
      </c>
      <c r="K88" s="84">
        <f>'[1]11 Квартал финансирование ист'!D91</f>
        <v>0</v>
      </c>
      <c r="L88" s="84">
        <f>'[1]11 Квартал финансирование ист'!E91</f>
        <v>0</v>
      </c>
      <c r="M88" s="84">
        <f>'[1]11 Квартал финансирование ист'!F91</f>
        <v>0</v>
      </c>
      <c r="N88" s="84">
        <f>'[1]11 Квартал финансирование ист'!G91</f>
        <v>0</v>
      </c>
      <c r="O88" s="84">
        <f>'[1]11 Квартал финансирование ист'!H91</f>
        <v>0</v>
      </c>
      <c r="P88" s="84">
        <f>'[1]11 Квартал финансирование ист'!I91</f>
        <v>6.5609999999999999</v>
      </c>
      <c r="Q88" s="84">
        <f>'[1]11 Квартал финансирование ист'!J91</f>
        <v>0</v>
      </c>
      <c r="R88" s="84">
        <f>'[1]11 Квартал финансирование ист'!K91</f>
        <v>0</v>
      </c>
      <c r="S88" s="84">
        <f>'[1]11 Квартал финансирование ист'!L91</f>
        <v>6.5609999999999999</v>
      </c>
      <c r="T88" s="84">
        <f>'[1]11 Квартал финансирование ист'!M91</f>
        <v>0</v>
      </c>
      <c r="U88" s="84">
        <f>'[1]10 Квартал финансирование'!U91</f>
        <v>0</v>
      </c>
      <c r="V88" s="81">
        <f t="shared" si="30"/>
        <v>6.5609999999999999</v>
      </c>
      <c r="W88" s="30" t="str">
        <f t="shared" ref="W88:W125" si="31">IF(K88="нд","нд",IF(K88&gt;0,P88/K88,"-"))</f>
        <v>-</v>
      </c>
      <c r="X88" s="72" t="str">
        <f>'[1]10 Квартал финансирование'!X91</f>
        <v>Взыскание денежных средств по делу №А63-7719/2016 от 23/12/2016</v>
      </c>
    </row>
    <row r="89" spans="1:24" ht="47.25" x14ac:dyDescent="0.25">
      <c r="A89" s="53" t="str">
        <f>'[1]10 Квартал финансирование'!A92</f>
        <v>1.6</v>
      </c>
      <c r="B89" s="53" t="str">
        <f>'[1]10 Квартал финансирование'!B92</f>
        <v>Приобретение "Маршрутизатор Сisco 2911 3port-10/100/1000 Mb-Flash 512 Md-DRAM Склад №4"</v>
      </c>
      <c r="C89" s="53" t="str">
        <f>'[1]10 Квартал финансирование'!C92</f>
        <v>H_Che123_17</v>
      </c>
      <c r="D89" s="53" t="str">
        <f>'[1]10 Квартал финансирование'!D92</f>
        <v>нд</v>
      </c>
      <c r="E89" s="81" t="str">
        <f>'[1]10 Квартал финансирование'!E92</f>
        <v>нд</v>
      </c>
      <c r="F89" s="53" t="str">
        <f>'[1]10 Квартал финансирование'!F92</f>
        <v>нд</v>
      </c>
      <c r="G89" s="81" t="str">
        <f>'[1]10 Квартал финансирование'!G92</f>
        <v>нд</v>
      </c>
      <c r="H89" s="81">
        <f>'[1]10 Квартал финансирование'!H92</f>
        <v>9.9260000000000015E-2</v>
      </c>
      <c r="I89" s="81">
        <f>'[1]10 Квартал финансирование'!I92</f>
        <v>0</v>
      </c>
      <c r="J89" s="81">
        <f>'[1]10 Квартал финансирование'!J92</f>
        <v>9.9260000000000015E-2</v>
      </c>
      <c r="K89" s="84" t="str">
        <f>'[1]11 Квартал финансирование ист'!D92</f>
        <v>нд</v>
      </c>
      <c r="L89" s="84" t="str">
        <f>'[1]11 Квартал финансирование ист'!E92</f>
        <v>нд</v>
      </c>
      <c r="M89" s="84" t="str">
        <f>'[1]11 Квартал финансирование ист'!F92</f>
        <v>нд</v>
      </c>
      <c r="N89" s="84" t="str">
        <f>'[1]11 Квартал финансирование ист'!G92</f>
        <v>нд</v>
      </c>
      <c r="O89" s="84" t="str">
        <f>'[1]11 Квартал финансирование ист'!H92</f>
        <v>нд</v>
      </c>
      <c r="P89" s="84">
        <f>'[1]11 Квартал финансирование ист'!I92</f>
        <v>9.9260000000000001E-2</v>
      </c>
      <c r="Q89" s="84">
        <f>'[1]11 Квартал финансирование ист'!J92</f>
        <v>0</v>
      </c>
      <c r="R89" s="84">
        <f>'[1]11 Квартал финансирование ист'!K92</f>
        <v>0</v>
      </c>
      <c r="S89" s="84">
        <f>'[1]11 Квартал финансирование ист'!L92</f>
        <v>9.9260000000000001E-2</v>
      </c>
      <c r="T89" s="84">
        <f>'[1]11 Квартал финансирование ист'!M92</f>
        <v>0</v>
      </c>
      <c r="U89" s="84">
        <f>'[1]10 Квартал финансирование'!U92</f>
        <v>1.3877787807814457E-17</v>
      </c>
      <c r="V89" s="81" t="str">
        <f t="shared" si="30"/>
        <v>нд</v>
      </c>
      <c r="W89" s="30" t="str">
        <f t="shared" si="31"/>
        <v>нд</v>
      </c>
      <c r="X89" s="72" t="str">
        <f>'[1]10 Квартал финансирование'!X92</f>
        <v>Погашение КЗ</v>
      </c>
    </row>
    <row r="90" spans="1:24" ht="78.75" x14ac:dyDescent="0.25">
      <c r="A90" s="53" t="str">
        <f>'[1]10 Квартал финансирование'!A93</f>
        <v>1.6</v>
      </c>
      <c r="B90" s="53" t="str">
        <f>'[1]10 Квартал финансирование'!B93</f>
        <v>Приобретение"Комплект тепловизора TESTO 885-2 с телеобъективом( /I1(измерение темпиратуры до 1200 С)) Склад №4"</v>
      </c>
      <c r="C90" s="53" t="str">
        <f>'[1]10 Квартал финансирование'!C93</f>
        <v>H_Che124_17</v>
      </c>
      <c r="D90" s="53" t="str">
        <f>'[1]10 Квартал финансирование'!D93</f>
        <v>нд</v>
      </c>
      <c r="E90" s="81" t="str">
        <f>'[1]10 Квартал финансирование'!E93</f>
        <v>нд</v>
      </c>
      <c r="F90" s="53" t="str">
        <f>'[1]10 Квартал финансирование'!F93</f>
        <v>нд</v>
      </c>
      <c r="G90" s="81" t="str">
        <f>'[1]10 Квартал финансирование'!G93</f>
        <v>нд</v>
      </c>
      <c r="H90" s="81">
        <f>'[1]10 Квартал финансирование'!H93</f>
        <v>1.4778700000000002</v>
      </c>
      <c r="I90" s="81">
        <f>'[1]10 Квартал финансирование'!I93</f>
        <v>0</v>
      </c>
      <c r="J90" s="81">
        <f>'[1]10 Квартал финансирование'!J93</f>
        <v>1.4778700000000002</v>
      </c>
      <c r="K90" s="84" t="str">
        <f>'[1]11 Квартал финансирование ист'!D93</f>
        <v>нд</v>
      </c>
      <c r="L90" s="84" t="str">
        <f>'[1]11 Квартал финансирование ист'!E93</f>
        <v>нд</v>
      </c>
      <c r="M90" s="84" t="str">
        <f>'[1]11 Квартал финансирование ист'!F93</f>
        <v>нд</v>
      </c>
      <c r="N90" s="84" t="str">
        <f>'[1]11 Квартал финансирование ист'!G93</f>
        <v>нд</v>
      </c>
      <c r="O90" s="84" t="str">
        <f>'[1]11 Квартал финансирование ист'!H93</f>
        <v>нд</v>
      </c>
      <c r="P90" s="84">
        <f>'[1]11 Квартал финансирование ист'!I93</f>
        <v>1.47787</v>
      </c>
      <c r="Q90" s="84">
        <f>'[1]11 Квартал финансирование ист'!J93</f>
        <v>0</v>
      </c>
      <c r="R90" s="84">
        <f>'[1]11 Квартал финансирование ист'!K93</f>
        <v>0</v>
      </c>
      <c r="S90" s="84">
        <f>'[1]11 Квартал финансирование ист'!L93</f>
        <v>0</v>
      </c>
      <c r="T90" s="84">
        <f>'[1]11 Квартал финансирование ист'!M93</f>
        <v>1.47787</v>
      </c>
      <c r="U90" s="84">
        <f>'[1]10 Квартал финансирование'!U93</f>
        <v>2.2204460492503131E-16</v>
      </c>
      <c r="V90" s="81" t="str">
        <f t="shared" si="30"/>
        <v>нд</v>
      </c>
      <c r="W90" s="30" t="str">
        <f t="shared" si="31"/>
        <v>нд</v>
      </c>
      <c r="X90" s="72" t="str">
        <f>'[1]10 Квартал финансирование'!X93</f>
        <v>Погашение КЗ</v>
      </c>
    </row>
    <row r="91" spans="1:24" ht="63" x14ac:dyDescent="0.25">
      <c r="A91" s="53" t="str">
        <f>'[1]10 Квартал финансирование'!A94</f>
        <v>1.6</v>
      </c>
      <c r="B91" s="53" t="str">
        <f>'[1]10 Квартал финансирование'!B94</f>
        <v>Приобретение оборудования, требующего монтажа для обслуживания сетей, прочее оборудование</v>
      </c>
      <c r="C91" s="53" t="str">
        <f>'[1]10 Квартал финансирование'!C94</f>
        <v>G_Che2_16</v>
      </c>
      <c r="D91" s="53" t="str">
        <f>'[1]10 Квартал финансирование'!D94</f>
        <v>нд</v>
      </c>
      <c r="E91" s="81" t="str">
        <f>'[1]10 Квартал финансирование'!E94</f>
        <v>нд</v>
      </c>
      <c r="F91" s="53" t="str">
        <f>'[1]10 Квартал финансирование'!F94</f>
        <v>нд</v>
      </c>
      <c r="G91" s="81" t="str">
        <f>'[1]10 Квартал финансирование'!G94</f>
        <v>нд</v>
      </c>
      <c r="H91" s="81">
        <f>'[1]10 Квартал финансирование'!H94</f>
        <v>72.445306980999987</v>
      </c>
      <c r="I91" s="81">
        <f>'[1]10 Квартал финансирование'!I94</f>
        <v>26.625395513000001</v>
      </c>
      <c r="J91" s="81">
        <f>'[1]10 Квартал финансирование'!J94</f>
        <v>45.819911467999987</v>
      </c>
      <c r="K91" s="84" t="str">
        <f>'[1]11 Квартал финансирование ист'!D94</f>
        <v>нд</v>
      </c>
      <c r="L91" s="84" t="str">
        <f>'[1]11 Квартал финансирование ист'!E94</f>
        <v>нд</v>
      </c>
      <c r="M91" s="84" t="str">
        <f>'[1]11 Квартал финансирование ист'!F94</f>
        <v>нд</v>
      </c>
      <c r="N91" s="84" t="str">
        <f>'[1]11 Квартал финансирование ист'!G94</f>
        <v>нд</v>
      </c>
      <c r="O91" s="84" t="str">
        <f>'[1]11 Квартал финансирование ист'!H94</f>
        <v>нд</v>
      </c>
      <c r="P91" s="84">
        <f>'[1]11 Квартал финансирование ист'!I94</f>
        <v>41.299106002000002</v>
      </c>
      <c r="Q91" s="84">
        <f>'[1]11 Квартал финансирование ист'!J94</f>
        <v>0</v>
      </c>
      <c r="R91" s="84">
        <f>'[1]11 Квартал финансирование ист'!K94</f>
        <v>0</v>
      </c>
      <c r="S91" s="84">
        <f>'[1]11 Квартал финансирование ист'!L94</f>
        <v>16.324034532043488</v>
      </c>
      <c r="T91" s="84">
        <f>'[1]11 Квартал финансирование ист'!M94</f>
        <v>24.975071469956511</v>
      </c>
      <c r="U91" s="84">
        <f>'[1]10 Квартал финансирование'!U94</f>
        <v>4.5208054659999846</v>
      </c>
      <c r="V91" s="81" t="str">
        <f t="shared" si="30"/>
        <v>нд</v>
      </c>
      <c r="W91" s="30" t="str">
        <f t="shared" si="31"/>
        <v>нд</v>
      </c>
      <c r="X91" s="72" t="str">
        <f>'[1]10 Квартал финансирование'!X94</f>
        <v>Взыскание денежных средств по делу №А77-722/2016 от 08/11/2016; делу №А63-10926/2016 от 22.02.2017, погашение просроченной КЗ</v>
      </c>
    </row>
    <row r="92" spans="1:24" ht="157.5" x14ac:dyDescent="0.25">
      <c r="A92" s="53" t="str">
        <f>'[1]10 Квартал финансирование'!A95</f>
        <v>1.6</v>
      </c>
      <c r="B92" s="53" t="str">
        <f>'[1]10 Квартал финансирование'!B95</f>
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</c>
      <c r="C92" s="53" t="str">
        <f>'[1]10 Квартал финансирование'!C95</f>
        <v>G_Che19</v>
      </c>
      <c r="D92" s="53" t="str">
        <f>'[1]10 Квартал финансирование'!D95</f>
        <v>нд</v>
      </c>
      <c r="E92" s="81" t="str">
        <f>'[1]10 Квартал финансирование'!E95</f>
        <v>нд</v>
      </c>
      <c r="F92" s="53" t="str">
        <f>'[1]10 Квартал финансирование'!F95</f>
        <v>нд</v>
      </c>
      <c r="G92" s="81">
        <f>'[1]10 Квартал финансирование'!G95</f>
        <v>172.38718267093799</v>
      </c>
      <c r="H92" s="81">
        <f>'[1]10 Квартал финансирование'!H95</f>
        <v>55.124856399999999</v>
      </c>
      <c r="I92" s="81">
        <f>'[1]10 Квартал финансирование'!I95</f>
        <v>0</v>
      </c>
      <c r="J92" s="81">
        <f>'[1]10 Квартал финансирование'!J95</f>
        <v>55.124856399999999</v>
      </c>
      <c r="K92" s="84">
        <f>'[1]11 Квартал финансирование ист'!D95</f>
        <v>55.124856399999999</v>
      </c>
      <c r="L92" s="84">
        <f>'[1]11 Квартал финансирование ист'!E95</f>
        <v>0</v>
      </c>
      <c r="M92" s="84">
        <f>'[1]11 Квартал финансирование ист'!F95</f>
        <v>0</v>
      </c>
      <c r="N92" s="84">
        <f>'[1]11 Квартал финансирование ист'!G95</f>
        <v>55.124856399999999</v>
      </c>
      <c r="O92" s="84">
        <f>'[1]11 Квартал финансирование ист'!H95</f>
        <v>0</v>
      </c>
      <c r="P92" s="84">
        <f>'[1]11 Квартал финансирование ист'!I95</f>
        <v>0</v>
      </c>
      <c r="Q92" s="84">
        <f>'[1]11 Квартал финансирование ист'!J95</f>
        <v>0</v>
      </c>
      <c r="R92" s="84">
        <f>'[1]11 Квартал финансирование ист'!K95</f>
        <v>0</v>
      </c>
      <c r="S92" s="84">
        <f>'[1]11 Квартал финансирование ист'!L95</f>
        <v>0</v>
      </c>
      <c r="T92" s="84">
        <f>'[1]11 Квартал финансирование ист'!M95</f>
        <v>0</v>
      </c>
      <c r="U92" s="84">
        <f>'[1]10 Квартал финансирование'!U95</f>
        <v>55.124856399999999</v>
      </c>
      <c r="V92" s="81">
        <f t="shared" si="30"/>
        <v>-55.124856399999999</v>
      </c>
      <c r="W92" s="30">
        <f t="shared" si="31"/>
        <v>0</v>
      </c>
      <c r="X92" s="72" t="str">
        <f>'[1]10 Квартал финансирование'!X95</f>
        <v>В связи с поздним проведением торгово-закупочных  мероприятий и заключения договора подряда</v>
      </c>
    </row>
    <row r="93" spans="1:24" ht="63" x14ac:dyDescent="0.25">
      <c r="A93" s="53" t="str">
        <f>'[1]10 Квартал финансирование'!A96</f>
        <v>1.6</v>
      </c>
      <c r="B93" s="53" t="str">
        <f>'[1]10 Квартал финансирование'!B96</f>
        <v>Приобретение полноприводного автомобиля с двухрядной кабиной и бортовым кузовом-20 ед.</v>
      </c>
      <c r="C93" s="53" t="str">
        <f>'[1]10 Квартал финансирование'!C96</f>
        <v>H_Che90</v>
      </c>
      <c r="D93" s="53" t="str">
        <f>'[1]10 Квартал финансирование'!D96</f>
        <v>нд</v>
      </c>
      <c r="E93" s="81" t="str">
        <f>'[1]10 Квартал финансирование'!E96</f>
        <v>нд</v>
      </c>
      <c r="F93" s="53" t="str">
        <f>'[1]10 Квартал финансирование'!F96</f>
        <v>нд</v>
      </c>
      <c r="G93" s="81" t="str">
        <f>'[1]10 Квартал финансирование'!G96</f>
        <v>нд</v>
      </c>
      <c r="H93" s="81">
        <f>'[1]10 Квартал финансирование'!H96</f>
        <v>14.4</v>
      </c>
      <c r="I93" s="81">
        <f>'[1]10 Квартал финансирование'!I96</f>
        <v>0</v>
      </c>
      <c r="J93" s="81">
        <f>'[1]10 Квартал финансирование'!J96</f>
        <v>14.4</v>
      </c>
      <c r="K93" s="84">
        <f>'[1]11 Квартал финансирование ист'!D96</f>
        <v>0</v>
      </c>
      <c r="L93" s="84">
        <f>'[1]11 Квартал финансирование ист'!E96</f>
        <v>0</v>
      </c>
      <c r="M93" s="84">
        <f>'[1]11 Квартал финансирование ист'!F96</f>
        <v>0</v>
      </c>
      <c r="N93" s="84">
        <f>'[1]11 Квартал финансирование ист'!G96</f>
        <v>0</v>
      </c>
      <c r="O93" s="84">
        <f>'[1]11 Квартал финансирование ист'!H96</f>
        <v>0</v>
      </c>
      <c r="P93" s="84">
        <f>'[1]11 Квартал финансирование ист'!I96</f>
        <v>0</v>
      </c>
      <c r="Q93" s="84">
        <f>'[1]11 Квартал финансирование ист'!J96</f>
        <v>0</v>
      </c>
      <c r="R93" s="84">
        <f>'[1]11 Квартал финансирование ист'!K96</f>
        <v>0</v>
      </c>
      <c r="S93" s="84">
        <f>'[1]11 Квартал финансирование ист'!L96</f>
        <v>0</v>
      </c>
      <c r="T93" s="84">
        <f>'[1]11 Квартал финансирование ист'!M96</f>
        <v>0</v>
      </c>
      <c r="U93" s="84">
        <f>'[1]10 Квартал финансирование'!U96</f>
        <v>14.4</v>
      </c>
      <c r="V93" s="81">
        <f t="shared" si="30"/>
        <v>0</v>
      </c>
      <c r="W93" s="30" t="str">
        <f t="shared" si="31"/>
        <v>-</v>
      </c>
      <c r="X93" s="81" t="s">
        <v>149</v>
      </c>
    </row>
    <row r="94" spans="1:24" ht="47.25" x14ac:dyDescent="0.25">
      <c r="A94" s="53" t="str">
        <f>'[1]10 Квартал финансирование'!A97</f>
        <v>1.6</v>
      </c>
      <c r="B94" s="53" t="str">
        <f>'[1]10 Квартал финансирование'!B97</f>
        <v>Приобретение полноприводного фургона с двухрядной кабиной-20 ед.</v>
      </c>
      <c r="C94" s="53" t="str">
        <f>'[1]10 Квартал финансирование'!C97</f>
        <v>H_Che92</v>
      </c>
      <c r="D94" s="53" t="str">
        <f>'[1]10 Квартал финансирование'!D97</f>
        <v>нд</v>
      </c>
      <c r="E94" s="81" t="str">
        <f>'[1]10 Квартал финансирование'!E97</f>
        <v>нд</v>
      </c>
      <c r="F94" s="53" t="str">
        <f>'[1]10 Квартал финансирование'!F97</f>
        <v>нд</v>
      </c>
      <c r="G94" s="81" t="str">
        <f>'[1]10 Квартал финансирование'!G97</f>
        <v>нд</v>
      </c>
      <c r="H94" s="81">
        <f>'[1]10 Квартал финансирование'!H97</f>
        <v>14.26</v>
      </c>
      <c r="I94" s="81">
        <f>'[1]10 Квартал финансирование'!I97</f>
        <v>0</v>
      </c>
      <c r="J94" s="81">
        <f>'[1]10 Квартал финансирование'!J97</f>
        <v>14.26</v>
      </c>
      <c r="K94" s="84">
        <f>'[1]11 Квартал финансирование ист'!D97</f>
        <v>0</v>
      </c>
      <c r="L94" s="84">
        <f>'[1]11 Квартал финансирование ист'!E97</f>
        <v>0</v>
      </c>
      <c r="M94" s="84">
        <f>'[1]11 Квартал финансирование ист'!F97</f>
        <v>0</v>
      </c>
      <c r="N94" s="84">
        <f>'[1]11 Квартал финансирование ист'!G97</f>
        <v>0</v>
      </c>
      <c r="O94" s="84">
        <f>'[1]11 Квартал финансирование ист'!H97</f>
        <v>0</v>
      </c>
      <c r="P94" s="84">
        <f>'[1]11 Квартал финансирование ист'!I97</f>
        <v>0</v>
      </c>
      <c r="Q94" s="84">
        <f>'[1]11 Квартал финансирование ист'!J97</f>
        <v>0</v>
      </c>
      <c r="R94" s="84">
        <f>'[1]11 Квартал финансирование ист'!K97</f>
        <v>0</v>
      </c>
      <c r="S94" s="84">
        <f>'[1]11 Квартал финансирование ист'!L97</f>
        <v>0</v>
      </c>
      <c r="T94" s="84">
        <f>'[1]11 Квартал финансирование ист'!M97</f>
        <v>0</v>
      </c>
      <c r="U94" s="84">
        <f>'[1]10 Квартал финансирование'!U97</f>
        <v>14.26</v>
      </c>
      <c r="V94" s="81">
        <f t="shared" si="30"/>
        <v>0</v>
      </c>
      <c r="W94" s="30" t="str">
        <f t="shared" si="31"/>
        <v>-</v>
      </c>
      <c r="X94" s="81" t="s">
        <v>149</v>
      </c>
    </row>
    <row r="95" spans="1:24" ht="31.5" x14ac:dyDescent="0.25">
      <c r="A95" s="53" t="str">
        <f>'[1]10 Квартал финансирование'!A98</f>
        <v>1.6</v>
      </c>
      <c r="B95" s="53" t="str">
        <f>'[1]10 Квартал финансирование'!B98</f>
        <v>Приобретение фургона с двухрядной кабиной-3 ед.</v>
      </c>
      <c r="C95" s="53" t="str">
        <f>'[1]10 Квартал финансирование'!C98</f>
        <v>H_Che93</v>
      </c>
      <c r="D95" s="53" t="str">
        <f>'[1]10 Квартал финансирование'!D98</f>
        <v>нд</v>
      </c>
      <c r="E95" s="81" t="str">
        <f>'[1]10 Квартал финансирование'!E98</f>
        <v>нд</v>
      </c>
      <c r="F95" s="53" t="str">
        <f>'[1]10 Квартал финансирование'!F98</f>
        <v>нд</v>
      </c>
      <c r="G95" s="81" t="str">
        <f>'[1]10 Квартал финансирование'!G98</f>
        <v>нд</v>
      </c>
      <c r="H95" s="81">
        <f>'[1]10 Квартал финансирование'!H98</f>
        <v>3.79</v>
      </c>
      <c r="I95" s="81">
        <f>'[1]10 Квартал финансирование'!I98</f>
        <v>0</v>
      </c>
      <c r="J95" s="81">
        <f>'[1]10 Квартал финансирование'!J98</f>
        <v>3.79</v>
      </c>
      <c r="K95" s="84">
        <f>'[1]11 Квартал финансирование ист'!D98</f>
        <v>0</v>
      </c>
      <c r="L95" s="84">
        <f>'[1]11 Квартал финансирование ист'!E98</f>
        <v>0</v>
      </c>
      <c r="M95" s="84">
        <f>'[1]11 Квартал финансирование ист'!F98</f>
        <v>0</v>
      </c>
      <c r="N95" s="84">
        <f>'[1]11 Квартал финансирование ист'!G98</f>
        <v>0</v>
      </c>
      <c r="O95" s="84">
        <f>'[1]11 Квартал финансирование ист'!H98</f>
        <v>0</v>
      </c>
      <c r="P95" s="84">
        <f>'[1]11 Квартал финансирование ист'!I98</f>
        <v>0</v>
      </c>
      <c r="Q95" s="84">
        <f>'[1]11 Квартал финансирование ист'!J98</f>
        <v>0</v>
      </c>
      <c r="R95" s="84">
        <f>'[1]11 Квартал финансирование ист'!K98</f>
        <v>0</v>
      </c>
      <c r="S95" s="84">
        <f>'[1]11 Квартал финансирование ист'!L98</f>
        <v>0</v>
      </c>
      <c r="T95" s="84">
        <f>'[1]11 Квартал финансирование ист'!M98</f>
        <v>0</v>
      </c>
      <c r="U95" s="84">
        <f>'[1]10 Квартал финансирование'!U98</f>
        <v>3.79</v>
      </c>
      <c r="V95" s="81">
        <f t="shared" si="30"/>
        <v>0</v>
      </c>
      <c r="W95" s="30" t="str">
        <f t="shared" si="31"/>
        <v>-</v>
      </c>
      <c r="X95" s="81" t="s">
        <v>149</v>
      </c>
    </row>
    <row r="96" spans="1:24" ht="31.5" x14ac:dyDescent="0.25">
      <c r="A96" s="53" t="str">
        <f>'[1]10 Квартал финансирование'!A99</f>
        <v>1.6</v>
      </c>
      <c r="B96" s="53" t="str">
        <f>'[1]10 Квартал финансирование'!B99</f>
        <v>Приобретение микроавтобуса пассажирского-5 ед.</v>
      </c>
      <c r="C96" s="53" t="str">
        <f>'[1]10 Квартал финансирование'!C99</f>
        <v>H_Che94</v>
      </c>
      <c r="D96" s="53" t="str">
        <f>'[1]10 Квартал финансирование'!D99</f>
        <v>нд</v>
      </c>
      <c r="E96" s="81" t="str">
        <f>'[1]10 Квартал финансирование'!E99</f>
        <v>нд</v>
      </c>
      <c r="F96" s="53" t="str">
        <f>'[1]10 Квартал финансирование'!F99</f>
        <v>нд</v>
      </c>
      <c r="G96" s="81" t="str">
        <f>'[1]10 Квартал финансирование'!G99</f>
        <v>нд</v>
      </c>
      <c r="H96" s="81">
        <f>'[1]10 Квартал финансирование'!H99</f>
        <v>7.4000000000000012</v>
      </c>
      <c r="I96" s="81">
        <f>'[1]10 Квартал финансирование'!I99</f>
        <v>0</v>
      </c>
      <c r="J96" s="81">
        <f>'[1]10 Квартал финансирование'!J99</f>
        <v>7.4000000000000012</v>
      </c>
      <c r="K96" s="84">
        <f>'[1]11 Квартал финансирование ист'!D99</f>
        <v>0</v>
      </c>
      <c r="L96" s="84">
        <f>'[1]11 Квартал финансирование ист'!E99</f>
        <v>0</v>
      </c>
      <c r="M96" s="84">
        <f>'[1]11 Квартал финансирование ист'!F99</f>
        <v>0</v>
      </c>
      <c r="N96" s="84">
        <f>'[1]11 Квартал финансирование ист'!G99</f>
        <v>0</v>
      </c>
      <c r="O96" s="84">
        <f>'[1]11 Квартал финансирование ист'!H99</f>
        <v>0</v>
      </c>
      <c r="P96" s="84">
        <f>'[1]11 Квартал финансирование ист'!I99</f>
        <v>0</v>
      </c>
      <c r="Q96" s="84">
        <f>'[1]11 Квартал финансирование ист'!J99</f>
        <v>0</v>
      </c>
      <c r="R96" s="84">
        <f>'[1]11 Квартал финансирование ист'!K99</f>
        <v>0</v>
      </c>
      <c r="S96" s="84">
        <f>'[1]11 Квартал финансирование ист'!L99</f>
        <v>0</v>
      </c>
      <c r="T96" s="84">
        <f>'[1]11 Квартал финансирование ист'!M99</f>
        <v>0</v>
      </c>
      <c r="U96" s="84">
        <f>'[1]10 Квартал финансирование'!U99</f>
        <v>7.4000000000000012</v>
      </c>
      <c r="V96" s="81">
        <f t="shared" si="30"/>
        <v>0</v>
      </c>
      <c r="W96" s="30" t="str">
        <f t="shared" si="31"/>
        <v>-</v>
      </c>
      <c r="X96" s="81" t="s">
        <v>149</v>
      </c>
    </row>
    <row r="97" spans="1:24" ht="31.5" x14ac:dyDescent="0.25">
      <c r="A97" s="53" t="str">
        <f>'[1]10 Квартал финансирование'!A100</f>
        <v>1.6</v>
      </c>
      <c r="B97" s="53" t="str">
        <f>'[1]10 Квартал финансирование'!B100</f>
        <v>Приобретение крана стрелового автомобильного 50т-1 ед.</v>
      </c>
      <c r="C97" s="53" t="str">
        <f>'[1]10 Квартал финансирование'!C100</f>
        <v>H_Che95</v>
      </c>
      <c r="D97" s="53" t="str">
        <f>'[1]10 Квартал финансирование'!D100</f>
        <v>нд</v>
      </c>
      <c r="E97" s="81" t="str">
        <f>'[1]10 Квартал финансирование'!E100</f>
        <v>нд</v>
      </c>
      <c r="F97" s="53" t="str">
        <f>'[1]10 Квартал финансирование'!F100</f>
        <v>нд</v>
      </c>
      <c r="G97" s="81" t="str">
        <f>'[1]10 Квартал финансирование'!G100</f>
        <v>нд</v>
      </c>
      <c r="H97" s="81">
        <f>'[1]10 Квартал финансирование'!H100</f>
        <v>24.176449999999999</v>
      </c>
      <c r="I97" s="81">
        <f>'[1]10 Квартал финансирование'!I100</f>
        <v>0</v>
      </c>
      <c r="J97" s="81">
        <f>'[1]10 Квартал финансирование'!J100</f>
        <v>24.176449999999999</v>
      </c>
      <c r="K97" s="84">
        <f>'[1]11 Квартал финансирование ист'!D100</f>
        <v>0</v>
      </c>
      <c r="L97" s="84">
        <f>'[1]11 Квартал финансирование ист'!E100</f>
        <v>0</v>
      </c>
      <c r="M97" s="84">
        <f>'[1]11 Квартал финансирование ист'!F100</f>
        <v>0</v>
      </c>
      <c r="N97" s="84">
        <f>'[1]11 Квартал финансирование ист'!G100</f>
        <v>0</v>
      </c>
      <c r="O97" s="84">
        <f>'[1]11 Квартал финансирование ист'!H100</f>
        <v>0</v>
      </c>
      <c r="P97" s="84">
        <f>'[1]11 Квартал финансирование ист'!I100</f>
        <v>0</v>
      </c>
      <c r="Q97" s="84">
        <f>'[1]11 Квартал финансирование ист'!J100</f>
        <v>0</v>
      </c>
      <c r="R97" s="84">
        <f>'[1]11 Квартал финансирование ист'!K100</f>
        <v>0</v>
      </c>
      <c r="S97" s="84">
        <f>'[1]11 Квартал финансирование ист'!L100</f>
        <v>0</v>
      </c>
      <c r="T97" s="84">
        <f>'[1]11 Квартал финансирование ист'!M100</f>
        <v>0</v>
      </c>
      <c r="U97" s="84">
        <f>'[1]10 Квартал финансирование'!U100</f>
        <v>24.176449999999999</v>
      </c>
      <c r="V97" s="81">
        <f t="shared" si="30"/>
        <v>0</v>
      </c>
      <c r="W97" s="30" t="str">
        <f t="shared" si="31"/>
        <v>-</v>
      </c>
      <c r="X97" s="81" t="s">
        <v>149</v>
      </c>
    </row>
    <row r="98" spans="1:24" ht="31.5" x14ac:dyDescent="0.25">
      <c r="A98" s="53" t="str">
        <f>'[1]10 Квартал финансирование'!A101</f>
        <v>1.6</v>
      </c>
      <c r="B98" s="53" t="str">
        <f>'[1]10 Квартал финансирование'!B101</f>
        <v>Приобретение крана стрелового автомобильного 25т-2 ед.</v>
      </c>
      <c r="C98" s="53" t="str">
        <f>'[1]10 Квартал финансирование'!C101</f>
        <v>H_Che96</v>
      </c>
      <c r="D98" s="53" t="str">
        <f>'[1]10 Квартал финансирование'!D101</f>
        <v>нд</v>
      </c>
      <c r="E98" s="81" t="str">
        <f>'[1]10 Квартал финансирование'!E101</f>
        <v>нд</v>
      </c>
      <c r="F98" s="53" t="str">
        <f>'[1]10 Квартал финансирование'!F101</f>
        <v>нд</v>
      </c>
      <c r="G98" s="81" t="str">
        <f>'[1]10 Квартал финансирование'!G101</f>
        <v>нд</v>
      </c>
      <c r="H98" s="81">
        <f>'[1]10 Квартал финансирование'!H101</f>
        <v>18.651333333333334</v>
      </c>
      <c r="I98" s="81">
        <f>'[1]10 Квартал финансирование'!I101</f>
        <v>0</v>
      </c>
      <c r="J98" s="81">
        <f>'[1]10 Квартал финансирование'!J101</f>
        <v>18.651333333333334</v>
      </c>
      <c r="K98" s="84">
        <f>'[1]11 Квартал финансирование ист'!D101</f>
        <v>0</v>
      </c>
      <c r="L98" s="84">
        <f>'[1]11 Квартал финансирование ист'!E101</f>
        <v>0</v>
      </c>
      <c r="M98" s="84">
        <f>'[1]11 Квартал финансирование ист'!F101</f>
        <v>0</v>
      </c>
      <c r="N98" s="84">
        <f>'[1]11 Квартал финансирование ист'!G101</f>
        <v>0</v>
      </c>
      <c r="O98" s="84">
        <f>'[1]11 Квартал финансирование ист'!H101</f>
        <v>0</v>
      </c>
      <c r="P98" s="84">
        <f>'[1]11 Квартал финансирование ист'!I101</f>
        <v>0</v>
      </c>
      <c r="Q98" s="84">
        <f>'[1]11 Квартал финансирование ист'!J101</f>
        <v>0</v>
      </c>
      <c r="R98" s="84">
        <f>'[1]11 Квартал финансирование ист'!K101</f>
        <v>0</v>
      </c>
      <c r="S98" s="84">
        <f>'[1]11 Квартал финансирование ист'!L101</f>
        <v>0</v>
      </c>
      <c r="T98" s="84">
        <f>'[1]11 Квартал финансирование ист'!M101</f>
        <v>0</v>
      </c>
      <c r="U98" s="84">
        <f>'[1]10 Квартал финансирование'!U101</f>
        <v>18.651333333333334</v>
      </c>
      <c r="V98" s="81">
        <f t="shared" si="30"/>
        <v>0</v>
      </c>
      <c r="W98" s="30" t="str">
        <f t="shared" si="31"/>
        <v>-</v>
      </c>
      <c r="X98" s="81" t="s">
        <v>149</v>
      </c>
    </row>
    <row r="99" spans="1:24" ht="31.5" x14ac:dyDescent="0.25">
      <c r="A99" s="53" t="str">
        <f>'[1]10 Квартал финансирование'!A102</f>
        <v>1.6</v>
      </c>
      <c r="B99" s="53" t="str">
        <f>'[1]10 Квартал финансирование'!B102</f>
        <v>Приобретение автомобиля с буро-крановой установки-4 ед.</v>
      </c>
      <c r="C99" s="53" t="str">
        <f>'[1]10 Квартал финансирование'!C102</f>
        <v>H_Che97</v>
      </c>
      <c r="D99" s="53" t="str">
        <f>'[1]10 Квартал финансирование'!D102</f>
        <v>нд</v>
      </c>
      <c r="E99" s="81" t="str">
        <f>'[1]10 Квартал финансирование'!E102</f>
        <v>нд</v>
      </c>
      <c r="F99" s="53" t="str">
        <f>'[1]10 Квартал финансирование'!F102</f>
        <v>нд</v>
      </c>
      <c r="G99" s="81" t="str">
        <f>'[1]10 Квартал финансирование'!G102</f>
        <v>нд</v>
      </c>
      <c r="H99" s="81">
        <f>'[1]10 Квартал финансирование'!H102</f>
        <v>19.973333333333333</v>
      </c>
      <c r="I99" s="81">
        <f>'[1]10 Квартал финансирование'!I102</f>
        <v>0</v>
      </c>
      <c r="J99" s="81">
        <f>'[1]10 Квартал финансирование'!J102</f>
        <v>19.973333333333333</v>
      </c>
      <c r="K99" s="84">
        <f>'[1]11 Квартал финансирование ист'!D102</f>
        <v>0</v>
      </c>
      <c r="L99" s="84">
        <f>'[1]11 Квартал финансирование ист'!E102</f>
        <v>0</v>
      </c>
      <c r="M99" s="84">
        <f>'[1]11 Квартал финансирование ист'!F102</f>
        <v>0</v>
      </c>
      <c r="N99" s="84">
        <f>'[1]11 Квартал финансирование ист'!G102</f>
        <v>0</v>
      </c>
      <c r="O99" s="84">
        <f>'[1]11 Квартал финансирование ист'!H102</f>
        <v>0</v>
      </c>
      <c r="P99" s="84">
        <f>'[1]11 Квартал финансирование ист'!I102</f>
        <v>0</v>
      </c>
      <c r="Q99" s="84">
        <f>'[1]11 Квартал финансирование ист'!J102</f>
        <v>0</v>
      </c>
      <c r="R99" s="84">
        <f>'[1]11 Квартал финансирование ист'!K102</f>
        <v>0</v>
      </c>
      <c r="S99" s="84">
        <f>'[1]11 Квартал финансирование ист'!L102</f>
        <v>0</v>
      </c>
      <c r="T99" s="84">
        <f>'[1]11 Квартал финансирование ист'!M102</f>
        <v>0</v>
      </c>
      <c r="U99" s="84">
        <f>'[1]10 Квартал финансирование'!U102</f>
        <v>19.973333333333333</v>
      </c>
      <c r="V99" s="81">
        <f t="shared" si="30"/>
        <v>0</v>
      </c>
      <c r="W99" s="30" t="str">
        <f t="shared" si="31"/>
        <v>-</v>
      </c>
      <c r="X99" s="81" t="s">
        <v>149</v>
      </c>
    </row>
    <row r="100" spans="1:24" ht="31.5" x14ac:dyDescent="0.25">
      <c r="A100" s="53" t="str">
        <f>'[1]10 Квартал финансирование'!A103</f>
        <v>1.6</v>
      </c>
      <c r="B100" s="53" t="str">
        <f>'[1]10 Квартал финансирование'!B103</f>
        <v>Приобретение цепного траншейного экскаватора-2 ед.</v>
      </c>
      <c r="C100" s="53" t="str">
        <f>'[1]10 Квартал финансирование'!C103</f>
        <v>H_Che98</v>
      </c>
      <c r="D100" s="53" t="str">
        <f>'[1]10 Квартал финансирование'!D103</f>
        <v>нд</v>
      </c>
      <c r="E100" s="81" t="str">
        <f>'[1]10 Квартал финансирование'!E103</f>
        <v>нд</v>
      </c>
      <c r="F100" s="53" t="str">
        <f>'[1]10 Квартал финансирование'!F103</f>
        <v>нд</v>
      </c>
      <c r="G100" s="81" t="str">
        <f>'[1]10 Квартал финансирование'!G103</f>
        <v>нд</v>
      </c>
      <c r="H100" s="81">
        <f>'[1]10 Квартал финансирование'!H103</f>
        <v>9.3066666666666666</v>
      </c>
      <c r="I100" s="81">
        <f>'[1]10 Квартал финансирование'!I103</f>
        <v>0</v>
      </c>
      <c r="J100" s="81">
        <f>'[1]10 Квартал финансирование'!J103</f>
        <v>9.3066666666666666</v>
      </c>
      <c r="K100" s="84">
        <f>'[1]11 Квартал финансирование ист'!D103</f>
        <v>0</v>
      </c>
      <c r="L100" s="84">
        <f>'[1]11 Квартал финансирование ист'!E103</f>
        <v>0</v>
      </c>
      <c r="M100" s="84">
        <f>'[1]11 Квартал финансирование ист'!F103</f>
        <v>0</v>
      </c>
      <c r="N100" s="84">
        <f>'[1]11 Квартал финансирование ист'!G103</f>
        <v>0</v>
      </c>
      <c r="O100" s="84">
        <f>'[1]11 Квартал финансирование ист'!H103</f>
        <v>0</v>
      </c>
      <c r="P100" s="84">
        <f>'[1]11 Квартал финансирование ист'!I103</f>
        <v>0</v>
      </c>
      <c r="Q100" s="84">
        <f>'[1]11 Квартал финансирование ист'!J103</f>
        <v>0</v>
      </c>
      <c r="R100" s="84">
        <f>'[1]11 Квартал финансирование ист'!K103</f>
        <v>0</v>
      </c>
      <c r="S100" s="84">
        <f>'[1]11 Квартал финансирование ист'!L103</f>
        <v>0</v>
      </c>
      <c r="T100" s="84">
        <f>'[1]11 Квартал финансирование ист'!M103</f>
        <v>0</v>
      </c>
      <c r="U100" s="84">
        <f>'[1]10 Квартал финансирование'!U103</f>
        <v>9.3066666666666666</v>
      </c>
      <c r="V100" s="81">
        <f t="shared" si="30"/>
        <v>0</v>
      </c>
      <c r="W100" s="30" t="str">
        <f t="shared" si="31"/>
        <v>-</v>
      </c>
      <c r="X100" s="81" t="s">
        <v>149</v>
      </c>
    </row>
    <row r="101" spans="1:24" ht="31.5" x14ac:dyDescent="0.25">
      <c r="A101" s="53" t="str">
        <f>'[1]10 Квартал финансирование'!A104</f>
        <v>1.6</v>
      </c>
      <c r="B101" s="53" t="str">
        <f>'[1]10 Квартал финансирование'!B104</f>
        <v>Приобретение бурильной машины-4 ед.</v>
      </c>
      <c r="C101" s="53" t="str">
        <f>'[1]10 Квартал финансирование'!C104</f>
        <v>H_Che99</v>
      </c>
      <c r="D101" s="53" t="str">
        <f>'[1]10 Квартал финансирование'!D104</f>
        <v>нд</v>
      </c>
      <c r="E101" s="81" t="str">
        <f>'[1]10 Квартал финансирование'!E104</f>
        <v>нд</v>
      </c>
      <c r="F101" s="53" t="str">
        <f>'[1]10 Квартал финансирование'!F104</f>
        <v>нд</v>
      </c>
      <c r="G101" s="81" t="str">
        <f>'[1]10 Квартал финансирование'!G104</f>
        <v>нд</v>
      </c>
      <c r="H101" s="81">
        <f>'[1]10 Квартал финансирование'!H104</f>
        <v>19.813333333333333</v>
      </c>
      <c r="I101" s="81">
        <f>'[1]10 Квартал финансирование'!I104</f>
        <v>0</v>
      </c>
      <c r="J101" s="81">
        <f>'[1]10 Квартал финансирование'!J104</f>
        <v>19.813333333333333</v>
      </c>
      <c r="K101" s="84">
        <f>'[1]11 Квартал финансирование ист'!D104</f>
        <v>0</v>
      </c>
      <c r="L101" s="84">
        <f>'[1]11 Квартал финансирование ист'!E104</f>
        <v>0</v>
      </c>
      <c r="M101" s="84">
        <f>'[1]11 Квартал финансирование ист'!F104</f>
        <v>0</v>
      </c>
      <c r="N101" s="84">
        <f>'[1]11 Квартал финансирование ист'!G104</f>
        <v>0</v>
      </c>
      <c r="O101" s="84">
        <f>'[1]11 Квартал финансирование ист'!H104</f>
        <v>0</v>
      </c>
      <c r="P101" s="84">
        <f>'[1]11 Квартал финансирование ист'!I104</f>
        <v>0</v>
      </c>
      <c r="Q101" s="84">
        <f>'[1]11 Квартал финансирование ист'!J104</f>
        <v>0</v>
      </c>
      <c r="R101" s="84">
        <f>'[1]11 Квартал финансирование ист'!K104</f>
        <v>0</v>
      </c>
      <c r="S101" s="84">
        <f>'[1]11 Квартал финансирование ист'!L104</f>
        <v>0</v>
      </c>
      <c r="T101" s="84">
        <f>'[1]11 Квартал финансирование ист'!M104</f>
        <v>0</v>
      </c>
      <c r="U101" s="84">
        <f>'[1]10 Квартал финансирование'!U104</f>
        <v>19.813333333333333</v>
      </c>
      <c r="V101" s="81">
        <f t="shared" si="30"/>
        <v>0</v>
      </c>
      <c r="W101" s="30" t="str">
        <f t="shared" si="31"/>
        <v>-</v>
      </c>
      <c r="X101" s="81" t="s">
        <v>149</v>
      </c>
    </row>
    <row r="102" spans="1:24" ht="47.25" x14ac:dyDescent="0.25">
      <c r="A102" s="53" t="str">
        <f>'[1]10 Квартал финансирование'!A105</f>
        <v>1.6</v>
      </c>
      <c r="B102" s="53" t="str">
        <f>'[1]10 Квартал финансирование'!B105</f>
        <v>Приобретение гусеничной бурильно-крановой машины-1 ед.</v>
      </c>
      <c r="C102" s="53" t="str">
        <f>'[1]10 Квартал финансирование'!C105</f>
        <v>H_Che100</v>
      </c>
      <c r="D102" s="53" t="str">
        <f>'[1]10 Квартал финансирование'!D105</f>
        <v>нд</v>
      </c>
      <c r="E102" s="81" t="str">
        <f>'[1]10 Квартал финансирование'!E105</f>
        <v>нд</v>
      </c>
      <c r="F102" s="53" t="str">
        <f>'[1]10 Квартал финансирование'!F105</f>
        <v>нд</v>
      </c>
      <c r="G102" s="81" t="str">
        <f>'[1]10 Квартал финансирование'!G105</f>
        <v>нд</v>
      </c>
      <c r="H102" s="81">
        <f>'[1]10 Квартал финансирование'!H105</f>
        <v>8.5333333333333332</v>
      </c>
      <c r="I102" s="81">
        <f>'[1]10 Квартал финансирование'!I105</f>
        <v>0</v>
      </c>
      <c r="J102" s="81">
        <f>'[1]10 Квартал финансирование'!J105</f>
        <v>8.5333333333333332</v>
      </c>
      <c r="K102" s="84">
        <f>'[1]11 Квартал финансирование ист'!D105</f>
        <v>0</v>
      </c>
      <c r="L102" s="84">
        <f>'[1]11 Квартал финансирование ист'!E105</f>
        <v>0</v>
      </c>
      <c r="M102" s="84">
        <f>'[1]11 Квартал финансирование ист'!F105</f>
        <v>0</v>
      </c>
      <c r="N102" s="84">
        <f>'[1]11 Квартал финансирование ист'!G105</f>
        <v>0</v>
      </c>
      <c r="O102" s="84">
        <f>'[1]11 Квартал финансирование ист'!H105</f>
        <v>0</v>
      </c>
      <c r="P102" s="84">
        <f>'[1]11 Квартал финансирование ист'!I105</f>
        <v>0</v>
      </c>
      <c r="Q102" s="84">
        <f>'[1]11 Квартал финансирование ист'!J105</f>
        <v>0</v>
      </c>
      <c r="R102" s="84">
        <f>'[1]11 Квартал финансирование ист'!K105</f>
        <v>0</v>
      </c>
      <c r="S102" s="84">
        <f>'[1]11 Квартал финансирование ист'!L105</f>
        <v>0</v>
      </c>
      <c r="T102" s="84">
        <f>'[1]11 Квартал финансирование ист'!M105</f>
        <v>0</v>
      </c>
      <c r="U102" s="84">
        <f>'[1]10 Квартал финансирование'!U105</f>
        <v>8.5333333333333332</v>
      </c>
      <c r="V102" s="81">
        <f t="shared" si="30"/>
        <v>0</v>
      </c>
      <c r="W102" s="30" t="str">
        <f t="shared" si="31"/>
        <v>-</v>
      </c>
      <c r="X102" s="81" t="s">
        <v>149</v>
      </c>
    </row>
    <row r="103" spans="1:24" ht="47.25" x14ac:dyDescent="0.25">
      <c r="A103" s="53" t="str">
        <f>'[1]10 Квартал финансирование'!A106</f>
        <v>1.6</v>
      </c>
      <c r="B103" s="53" t="str">
        <f>'[1]10 Квартал финансирование'!B106</f>
        <v>Приобретение автогидроподъемника 14 м-2 ед.</v>
      </c>
      <c r="C103" s="53" t="str">
        <f>'[1]10 Квартал финансирование'!C106</f>
        <v>H_Che101</v>
      </c>
      <c r="D103" s="53" t="str">
        <f>'[1]10 Квартал финансирование'!D106</f>
        <v>нд</v>
      </c>
      <c r="E103" s="81" t="str">
        <f>'[1]10 Квартал финансирование'!E106</f>
        <v>нд</v>
      </c>
      <c r="F103" s="53" t="str">
        <f>'[1]10 Квартал финансирование'!F106</f>
        <v>нд</v>
      </c>
      <c r="G103" s="81" t="str">
        <f>'[1]10 Квартал финансирование'!G106</f>
        <v>нд</v>
      </c>
      <c r="H103" s="81">
        <f>'[1]10 Квартал финансирование'!H106</f>
        <v>10.373333333333333</v>
      </c>
      <c r="I103" s="81">
        <f>'[1]10 Квартал финансирование'!I106</f>
        <v>0</v>
      </c>
      <c r="J103" s="81">
        <f>'[1]10 Квартал финансирование'!J106</f>
        <v>10.373333333333333</v>
      </c>
      <c r="K103" s="84">
        <f>'[1]11 Квартал финансирование ист'!D106</f>
        <v>0</v>
      </c>
      <c r="L103" s="84">
        <f>'[1]11 Квартал финансирование ист'!E106</f>
        <v>0</v>
      </c>
      <c r="M103" s="84">
        <f>'[1]11 Квартал финансирование ист'!F106</f>
        <v>0</v>
      </c>
      <c r="N103" s="84">
        <f>'[1]11 Квартал финансирование ист'!G106</f>
        <v>0</v>
      </c>
      <c r="O103" s="84">
        <f>'[1]11 Квартал финансирование ист'!H106</f>
        <v>0</v>
      </c>
      <c r="P103" s="84">
        <f>'[1]11 Квартал финансирование ист'!I106</f>
        <v>0</v>
      </c>
      <c r="Q103" s="84">
        <f>'[1]11 Квартал финансирование ист'!J106</f>
        <v>0</v>
      </c>
      <c r="R103" s="84">
        <f>'[1]11 Квартал финансирование ист'!K106</f>
        <v>0</v>
      </c>
      <c r="S103" s="84">
        <f>'[1]11 Квартал финансирование ист'!L106</f>
        <v>0</v>
      </c>
      <c r="T103" s="84">
        <f>'[1]11 Квартал финансирование ист'!M106</f>
        <v>0</v>
      </c>
      <c r="U103" s="84">
        <f>'[1]10 Квартал финансирование'!U106</f>
        <v>10.373333333333333</v>
      </c>
      <c r="V103" s="81">
        <f t="shared" si="30"/>
        <v>0</v>
      </c>
      <c r="W103" s="30" t="str">
        <f t="shared" si="31"/>
        <v>-</v>
      </c>
      <c r="X103" s="81" t="s">
        <v>149</v>
      </c>
    </row>
    <row r="104" spans="1:24" ht="47.25" x14ac:dyDescent="0.25">
      <c r="A104" s="53" t="str">
        <f>'[1]10 Квартал финансирование'!A107</f>
        <v>1.6</v>
      </c>
      <c r="B104" s="53" t="str">
        <f>'[1]10 Квартал финансирование'!B107</f>
        <v>Приобретение автогидроподъемника 20 м с 2-х рядной кабиной-3 ед.</v>
      </c>
      <c r="C104" s="53" t="str">
        <f>'[1]10 Квартал финансирование'!C107</f>
        <v>H_Che102</v>
      </c>
      <c r="D104" s="53" t="str">
        <f>'[1]10 Квартал финансирование'!D107</f>
        <v>нд</v>
      </c>
      <c r="E104" s="81" t="str">
        <f>'[1]10 Квартал финансирование'!E107</f>
        <v>нд</v>
      </c>
      <c r="F104" s="53" t="str">
        <f>'[1]10 Квартал финансирование'!F107</f>
        <v>нд</v>
      </c>
      <c r="G104" s="81" t="str">
        <f>'[1]10 Квартал финансирование'!G107</f>
        <v>нд</v>
      </c>
      <c r="H104" s="81">
        <f>'[1]10 Квартал финансирование'!H107</f>
        <v>17.98</v>
      </c>
      <c r="I104" s="81">
        <f>'[1]10 Квартал финансирование'!I107</f>
        <v>0</v>
      </c>
      <c r="J104" s="81">
        <f>'[1]10 Квартал финансирование'!J107</f>
        <v>17.98</v>
      </c>
      <c r="K104" s="84">
        <f>'[1]11 Квартал финансирование ист'!D107</f>
        <v>0</v>
      </c>
      <c r="L104" s="84">
        <f>'[1]11 Квартал финансирование ист'!E107</f>
        <v>0</v>
      </c>
      <c r="M104" s="84">
        <f>'[1]11 Квартал финансирование ист'!F107</f>
        <v>0</v>
      </c>
      <c r="N104" s="84">
        <f>'[1]11 Квартал финансирование ист'!G107</f>
        <v>0</v>
      </c>
      <c r="O104" s="84">
        <f>'[1]11 Квартал финансирование ист'!H107</f>
        <v>0</v>
      </c>
      <c r="P104" s="84">
        <f>'[1]11 Квартал финансирование ист'!I107</f>
        <v>0</v>
      </c>
      <c r="Q104" s="84">
        <f>'[1]11 Квартал финансирование ист'!J107</f>
        <v>0</v>
      </c>
      <c r="R104" s="84">
        <f>'[1]11 Квартал финансирование ист'!K107</f>
        <v>0</v>
      </c>
      <c r="S104" s="84">
        <f>'[1]11 Квартал финансирование ист'!L107</f>
        <v>0</v>
      </c>
      <c r="T104" s="84">
        <f>'[1]11 Квартал финансирование ист'!M107</f>
        <v>0</v>
      </c>
      <c r="U104" s="84">
        <f>'[1]10 Квартал финансирование'!U107</f>
        <v>17.98</v>
      </c>
      <c r="V104" s="81">
        <f t="shared" si="30"/>
        <v>0</v>
      </c>
      <c r="W104" s="30" t="str">
        <f t="shared" si="31"/>
        <v>-</v>
      </c>
      <c r="X104" s="81" t="s">
        <v>149</v>
      </c>
    </row>
    <row r="105" spans="1:24" ht="47.25" x14ac:dyDescent="0.25">
      <c r="A105" s="53" t="str">
        <f>'[1]10 Квартал финансирование'!A108</f>
        <v>1.6</v>
      </c>
      <c r="B105" s="53" t="str">
        <f>'[1]10 Квартал финансирование'!B108</f>
        <v>Приобретение автогидроподъемника 20 м-2 ед.</v>
      </c>
      <c r="C105" s="53" t="str">
        <f>'[1]10 Квартал финансирование'!C108</f>
        <v>H_Che103</v>
      </c>
      <c r="D105" s="53" t="str">
        <f>'[1]10 Квартал финансирование'!D108</f>
        <v>нд</v>
      </c>
      <c r="E105" s="81" t="str">
        <f>'[1]10 Квартал финансирование'!E108</f>
        <v>нд</v>
      </c>
      <c r="F105" s="53" t="str">
        <f>'[1]10 Квартал финансирование'!F108</f>
        <v>нд</v>
      </c>
      <c r="G105" s="81" t="str">
        <f>'[1]10 Квартал финансирование'!G108</f>
        <v>нд</v>
      </c>
      <c r="H105" s="81">
        <f>'[1]10 Квартал финансирование'!H108</f>
        <v>13.942666666666666</v>
      </c>
      <c r="I105" s="81">
        <f>'[1]10 Квартал финансирование'!I108</f>
        <v>0</v>
      </c>
      <c r="J105" s="81">
        <f>'[1]10 Квартал финансирование'!J108</f>
        <v>13.942666666666666</v>
      </c>
      <c r="K105" s="84">
        <f>'[1]11 Квартал финансирование ист'!D108</f>
        <v>0</v>
      </c>
      <c r="L105" s="84">
        <f>'[1]11 Квартал финансирование ист'!E108</f>
        <v>0</v>
      </c>
      <c r="M105" s="84">
        <f>'[1]11 Квартал финансирование ист'!F108</f>
        <v>0</v>
      </c>
      <c r="N105" s="84">
        <f>'[1]11 Квартал финансирование ист'!G108</f>
        <v>0</v>
      </c>
      <c r="O105" s="84">
        <f>'[1]11 Квартал финансирование ист'!H108</f>
        <v>0</v>
      </c>
      <c r="P105" s="84">
        <f>'[1]11 Квартал финансирование ист'!I108</f>
        <v>0</v>
      </c>
      <c r="Q105" s="84">
        <f>'[1]11 Квартал финансирование ист'!J108</f>
        <v>0</v>
      </c>
      <c r="R105" s="84">
        <f>'[1]11 Квартал финансирование ист'!K108</f>
        <v>0</v>
      </c>
      <c r="S105" s="84">
        <f>'[1]11 Квартал финансирование ист'!L108</f>
        <v>0</v>
      </c>
      <c r="T105" s="84">
        <f>'[1]11 Квартал финансирование ист'!M108</f>
        <v>0</v>
      </c>
      <c r="U105" s="84">
        <f>'[1]10 Квартал финансирование'!U108</f>
        <v>13.942666666666666</v>
      </c>
      <c r="V105" s="81">
        <f t="shared" si="30"/>
        <v>0</v>
      </c>
      <c r="W105" s="30" t="str">
        <f t="shared" si="31"/>
        <v>-</v>
      </c>
      <c r="X105" s="81" t="s">
        <v>149</v>
      </c>
    </row>
    <row r="106" spans="1:24" ht="63" x14ac:dyDescent="0.25">
      <c r="A106" s="53" t="str">
        <f>'[1]10 Квартал финансирование'!A109</f>
        <v>1.6</v>
      </c>
      <c r="B106" s="53" t="str">
        <f>'[1]10 Квартал финансирование'!B109</f>
        <v>Приобретение электротехнической лаборатории 10 кВ на базе ГАЗ-3309-1 ед.</v>
      </c>
      <c r="C106" s="53" t="str">
        <f>'[1]10 Квартал финансирование'!C109</f>
        <v>H_Che104</v>
      </c>
      <c r="D106" s="53" t="str">
        <f>'[1]10 Квартал финансирование'!D109</f>
        <v>нд</v>
      </c>
      <c r="E106" s="81" t="str">
        <f>'[1]10 Квартал финансирование'!E109</f>
        <v>нд</v>
      </c>
      <c r="F106" s="53" t="str">
        <f>'[1]10 Квартал финансирование'!F109</f>
        <v>нд</v>
      </c>
      <c r="G106" s="81" t="str">
        <f>'[1]10 Квартал финансирование'!G109</f>
        <v>нд</v>
      </c>
      <c r="H106" s="81">
        <f>'[1]10 Квартал финансирование'!H109</f>
        <v>4.6766666666666667</v>
      </c>
      <c r="I106" s="81">
        <f>'[1]10 Квартал финансирование'!I109</f>
        <v>0</v>
      </c>
      <c r="J106" s="81">
        <f>'[1]10 Квартал финансирование'!J109</f>
        <v>4.6766666666666667</v>
      </c>
      <c r="K106" s="84">
        <f>'[1]11 Квартал финансирование ист'!D109</f>
        <v>0</v>
      </c>
      <c r="L106" s="84">
        <f>'[1]11 Квартал финансирование ист'!E109</f>
        <v>0</v>
      </c>
      <c r="M106" s="84">
        <f>'[1]11 Квартал финансирование ист'!F109</f>
        <v>0</v>
      </c>
      <c r="N106" s="84">
        <f>'[1]11 Квартал финансирование ист'!G109</f>
        <v>0</v>
      </c>
      <c r="O106" s="84">
        <f>'[1]11 Квартал финансирование ист'!H109</f>
        <v>0</v>
      </c>
      <c r="P106" s="84">
        <f>'[1]11 Квартал финансирование ист'!I109</f>
        <v>0</v>
      </c>
      <c r="Q106" s="84">
        <f>'[1]11 Квартал финансирование ист'!J109</f>
        <v>0</v>
      </c>
      <c r="R106" s="84">
        <f>'[1]11 Квартал финансирование ист'!K109</f>
        <v>0</v>
      </c>
      <c r="S106" s="84">
        <f>'[1]11 Квартал финансирование ист'!L109</f>
        <v>0</v>
      </c>
      <c r="T106" s="84">
        <f>'[1]11 Квартал финансирование ист'!M109</f>
        <v>0</v>
      </c>
      <c r="U106" s="84">
        <f>'[1]10 Квартал финансирование'!U109</f>
        <v>4.6766666666666667</v>
      </c>
      <c r="V106" s="81">
        <f t="shared" si="30"/>
        <v>0</v>
      </c>
      <c r="W106" s="30" t="str">
        <f t="shared" si="31"/>
        <v>-</v>
      </c>
      <c r="X106" s="81" t="s">
        <v>149</v>
      </c>
    </row>
    <row r="107" spans="1:24" ht="63" x14ac:dyDescent="0.25">
      <c r="A107" s="53" t="str">
        <f>'[1]10 Квартал финансирование'!A110</f>
        <v>1.6</v>
      </c>
      <c r="B107" s="53" t="str">
        <f>'[1]10 Квартал финансирование'!B110</f>
        <v>Приобретение электротехнической лаборатории 10 кВ на базе ГАЗ-33023-1 ед.</v>
      </c>
      <c r="C107" s="53" t="str">
        <f>'[1]10 Квартал финансирование'!C110</f>
        <v>H_Che105</v>
      </c>
      <c r="D107" s="53" t="str">
        <f>'[1]10 Квартал финансирование'!D110</f>
        <v>нд</v>
      </c>
      <c r="E107" s="81" t="str">
        <f>'[1]10 Квартал финансирование'!E110</f>
        <v>нд</v>
      </c>
      <c r="F107" s="53" t="str">
        <f>'[1]10 Квартал финансирование'!F110</f>
        <v>нд</v>
      </c>
      <c r="G107" s="81" t="str">
        <f>'[1]10 Квартал финансирование'!G110</f>
        <v>нд</v>
      </c>
      <c r="H107" s="81">
        <f>'[1]10 Квартал финансирование'!H110</f>
        <v>4.6900000000000004</v>
      </c>
      <c r="I107" s="81">
        <f>'[1]10 Квартал финансирование'!I110</f>
        <v>0</v>
      </c>
      <c r="J107" s="81">
        <f>'[1]10 Квартал финансирование'!J110</f>
        <v>4.6900000000000004</v>
      </c>
      <c r="K107" s="84">
        <f>'[1]11 Квартал финансирование ист'!D110</f>
        <v>0</v>
      </c>
      <c r="L107" s="84">
        <f>'[1]11 Квартал финансирование ист'!E110</f>
        <v>0</v>
      </c>
      <c r="M107" s="84">
        <f>'[1]11 Квартал финансирование ист'!F110</f>
        <v>0</v>
      </c>
      <c r="N107" s="84">
        <f>'[1]11 Квартал финансирование ист'!G110</f>
        <v>0</v>
      </c>
      <c r="O107" s="84">
        <f>'[1]11 Квартал финансирование ист'!H110</f>
        <v>0</v>
      </c>
      <c r="P107" s="84">
        <f>'[1]11 Квартал финансирование ист'!I110</f>
        <v>0</v>
      </c>
      <c r="Q107" s="84">
        <f>'[1]11 Квартал финансирование ист'!J110</f>
        <v>0</v>
      </c>
      <c r="R107" s="84">
        <f>'[1]11 Квартал финансирование ист'!K110</f>
        <v>0</v>
      </c>
      <c r="S107" s="84">
        <f>'[1]11 Квартал финансирование ист'!L110</f>
        <v>0</v>
      </c>
      <c r="T107" s="84">
        <f>'[1]11 Квартал финансирование ист'!M110</f>
        <v>0</v>
      </c>
      <c r="U107" s="84">
        <f>'[1]10 Квартал финансирование'!U110</f>
        <v>4.6900000000000004</v>
      </c>
      <c r="V107" s="81">
        <f t="shared" si="30"/>
        <v>0</v>
      </c>
      <c r="W107" s="30" t="str">
        <f t="shared" si="31"/>
        <v>-</v>
      </c>
      <c r="X107" s="81" t="s">
        <v>149</v>
      </c>
    </row>
    <row r="108" spans="1:24" ht="63" x14ac:dyDescent="0.25">
      <c r="A108" s="53" t="str">
        <f>'[1]10 Квартал финансирование'!A111</f>
        <v>1.6</v>
      </c>
      <c r="B108" s="53" t="str">
        <f>'[1]10 Квартал финансирование'!B111</f>
        <v>Приобретение электротехнической лаборатории 35 кВ на базе ГАЗ-3309-1 ед.</v>
      </c>
      <c r="C108" s="53" t="str">
        <f>'[1]10 Квартал финансирование'!C111</f>
        <v>H_Che106</v>
      </c>
      <c r="D108" s="53" t="str">
        <f>'[1]10 Квартал финансирование'!D111</f>
        <v>нд</v>
      </c>
      <c r="E108" s="81" t="str">
        <f>'[1]10 Квартал финансирование'!E111</f>
        <v>нд</v>
      </c>
      <c r="F108" s="53" t="str">
        <f>'[1]10 Квартал финансирование'!F111</f>
        <v>нд</v>
      </c>
      <c r="G108" s="81" t="str">
        <f>'[1]10 Квартал финансирование'!G111</f>
        <v>нд</v>
      </c>
      <c r="H108" s="81">
        <f>'[1]10 Квартал финансирование'!H111</f>
        <v>4.6933333333333334</v>
      </c>
      <c r="I108" s="81">
        <f>'[1]10 Квартал финансирование'!I111</f>
        <v>0</v>
      </c>
      <c r="J108" s="81">
        <f>'[1]10 Квартал финансирование'!J111</f>
        <v>4.6933333333333334</v>
      </c>
      <c r="K108" s="84">
        <f>'[1]11 Квартал финансирование ист'!D111</f>
        <v>0</v>
      </c>
      <c r="L108" s="84">
        <f>'[1]11 Квартал финансирование ист'!E111</f>
        <v>0</v>
      </c>
      <c r="M108" s="84">
        <f>'[1]11 Квартал финансирование ист'!F111</f>
        <v>0</v>
      </c>
      <c r="N108" s="84">
        <f>'[1]11 Квартал финансирование ист'!G111</f>
        <v>0</v>
      </c>
      <c r="O108" s="84">
        <f>'[1]11 Квартал финансирование ист'!H111</f>
        <v>0</v>
      </c>
      <c r="P108" s="84">
        <f>'[1]11 Квартал финансирование ист'!I111</f>
        <v>0</v>
      </c>
      <c r="Q108" s="84">
        <f>'[1]11 Квартал финансирование ист'!J111</f>
        <v>0</v>
      </c>
      <c r="R108" s="84">
        <f>'[1]11 Квартал финансирование ист'!K111</f>
        <v>0</v>
      </c>
      <c r="S108" s="84">
        <f>'[1]11 Квартал финансирование ист'!L111</f>
        <v>0</v>
      </c>
      <c r="T108" s="84">
        <f>'[1]11 Квартал финансирование ист'!M111</f>
        <v>0</v>
      </c>
      <c r="U108" s="84">
        <f>'[1]10 Квартал финансирование'!U111</f>
        <v>4.6933333333333334</v>
      </c>
      <c r="V108" s="81">
        <f t="shared" si="30"/>
        <v>0</v>
      </c>
      <c r="W108" s="30" t="str">
        <f t="shared" si="31"/>
        <v>-</v>
      </c>
      <c r="X108" s="81" t="s">
        <v>149</v>
      </c>
    </row>
    <row r="109" spans="1:24" ht="63" x14ac:dyDescent="0.25">
      <c r="A109" s="53" t="str">
        <f>'[1]10 Квартал финансирование'!A112</f>
        <v>1.6</v>
      </c>
      <c r="B109" s="53" t="str">
        <f>'[1]10 Квартал финансирование'!B112</f>
        <v>Приобретение электротехнической лаборатории 35 кВ на базе ГАЗ-33088-1 ед.</v>
      </c>
      <c r="C109" s="53" t="str">
        <f>'[1]10 Квартал финансирование'!C112</f>
        <v>H_Che107</v>
      </c>
      <c r="D109" s="53" t="str">
        <f>'[1]10 Квартал финансирование'!D112</f>
        <v>нд</v>
      </c>
      <c r="E109" s="81" t="str">
        <f>'[1]10 Квартал финансирование'!E112</f>
        <v>нд</v>
      </c>
      <c r="F109" s="53" t="str">
        <f>'[1]10 Квартал финансирование'!F112</f>
        <v>нд</v>
      </c>
      <c r="G109" s="81" t="str">
        <f>'[1]10 Квартал финансирование'!G112</f>
        <v>нд</v>
      </c>
      <c r="H109" s="81">
        <f>'[1]10 Квартал финансирование'!H112</f>
        <v>4.5923333333333334</v>
      </c>
      <c r="I109" s="81">
        <f>'[1]10 Квартал финансирование'!I112</f>
        <v>0</v>
      </c>
      <c r="J109" s="81">
        <f>'[1]10 Квартал финансирование'!J112</f>
        <v>4.5923333333333334</v>
      </c>
      <c r="K109" s="84">
        <f>'[1]11 Квартал финансирование ист'!D112</f>
        <v>0</v>
      </c>
      <c r="L109" s="84">
        <f>'[1]11 Квартал финансирование ист'!E112</f>
        <v>0</v>
      </c>
      <c r="M109" s="84">
        <f>'[1]11 Квартал финансирование ист'!F112</f>
        <v>0</v>
      </c>
      <c r="N109" s="84">
        <f>'[1]11 Квартал финансирование ист'!G112</f>
        <v>0</v>
      </c>
      <c r="O109" s="84">
        <f>'[1]11 Квартал финансирование ист'!H112</f>
        <v>0</v>
      </c>
      <c r="P109" s="84">
        <f>'[1]11 Квартал финансирование ист'!I112</f>
        <v>0</v>
      </c>
      <c r="Q109" s="84">
        <f>'[1]11 Квартал финансирование ист'!J112</f>
        <v>0</v>
      </c>
      <c r="R109" s="84">
        <f>'[1]11 Квартал финансирование ист'!K112</f>
        <v>0</v>
      </c>
      <c r="S109" s="84">
        <f>'[1]11 Квартал финансирование ист'!L112</f>
        <v>0</v>
      </c>
      <c r="T109" s="84">
        <f>'[1]11 Квартал финансирование ист'!M112</f>
        <v>0</v>
      </c>
      <c r="U109" s="84">
        <f>'[1]10 Квартал финансирование'!U112</f>
        <v>4.5923333333333334</v>
      </c>
      <c r="V109" s="81">
        <f t="shared" si="30"/>
        <v>0</v>
      </c>
      <c r="W109" s="30" t="str">
        <f t="shared" si="31"/>
        <v>-</v>
      </c>
      <c r="X109" s="81" t="s">
        <v>149</v>
      </c>
    </row>
    <row r="110" spans="1:24" ht="63" x14ac:dyDescent="0.25">
      <c r="A110" s="53" t="str">
        <f>'[1]10 Квартал финансирование'!A113</f>
        <v>1.6</v>
      </c>
      <c r="B110" s="53" t="str">
        <f>'[1]10 Квартал финансирование'!B113</f>
        <v>Приобретение электротехнической лаборатории ЛВИ на базе ГАЗ-2705-1 ед.</v>
      </c>
      <c r="C110" s="53" t="str">
        <f>'[1]10 Квартал финансирование'!C113</f>
        <v>H_Che108</v>
      </c>
      <c r="D110" s="53" t="str">
        <f>'[1]10 Квартал финансирование'!D113</f>
        <v>нд</v>
      </c>
      <c r="E110" s="81" t="str">
        <f>'[1]10 Квартал финансирование'!E113</f>
        <v>нд</v>
      </c>
      <c r="F110" s="53" t="str">
        <f>'[1]10 Квартал финансирование'!F113</f>
        <v>нд</v>
      </c>
      <c r="G110" s="81" t="str">
        <f>'[1]10 Квартал финансирование'!G113</f>
        <v>нд</v>
      </c>
      <c r="H110" s="81">
        <f>'[1]10 Квартал финансирование'!H113</f>
        <v>4.93</v>
      </c>
      <c r="I110" s="81">
        <f>'[1]10 Квартал финансирование'!I113</f>
        <v>0</v>
      </c>
      <c r="J110" s="81">
        <f>'[1]10 Квартал финансирование'!J113</f>
        <v>4.93</v>
      </c>
      <c r="K110" s="84">
        <f>'[1]11 Квартал финансирование ист'!D113</f>
        <v>0</v>
      </c>
      <c r="L110" s="84">
        <f>'[1]11 Квартал финансирование ист'!E113</f>
        <v>0</v>
      </c>
      <c r="M110" s="84">
        <f>'[1]11 Квартал финансирование ист'!F113</f>
        <v>0</v>
      </c>
      <c r="N110" s="84">
        <f>'[1]11 Квартал финансирование ист'!G113</f>
        <v>0</v>
      </c>
      <c r="O110" s="84">
        <f>'[1]11 Квартал финансирование ист'!H113</f>
        <v>0</v>
      </c>
      <c r="P110" s="84">
        <f>'[1]11 Квартал финансирование ист'!I113</f>
        <v>0</v>
      </c>
      <c r="Q110" s="84">
        <f>'[1]11 Квартал финансирование ист'!J113</f>
        <v>0</v>
      </c>
      <c r="R110" s="84">
        <f>'[1]11 Квартал финансирование ист'!K113</f>
        <v>0</v>
      </c>
      <c r="S110" s="84">
        <f>'[1]11 Квартал финансирование ист'!L113</f>
        <v>0</v>
      </c>
      <c r="T110" s="84">
        <f>'[1]11 Квартал финансирование ист'!M113</f>
        <v>0</v>
      </c>
      <c r="U110" s="84">
        <f>'[1]10 Квартал финансирование'!U113</f>
        <v>4.93</v>
      </c>
      <c r="V110" s="81">
        <f t="shared" si="30"/>
        <v>0</v>
      </c>
      <c r="W110" s="30" t="str">
        <f t="shared" si="31"/>
        <v>-</v>
      </c>
      <c r="X110" s="81" t="s">
        <v>149</v>
      </c>
    </row>
    <row r="111" spans="1:24" ht="31.5" x14ac:dyDescent="0.25">
      <c r="A111" s="53" t="str">
        <f>'[1]10 Квартал финансирование'!A114</f>
        <v>1.6</v>
      </c>
      <c r="B111" s="53" t="str">
        <f>'[1]10 Квартал финансирование'!B114</f>
        <v>Приобретение автомастерской-4 ед.</v>
      </c>
      <c r="C111" s="53" t="str">
        <f>'[1]10 Квартал финансирование'!C114</f>
        <v>H_Che109</v>
      </c>
      <c r="D111" s="53" t="str">
        <f>'[1]10 Квартал финансирование'!D114</f>
        <v>нд</v>
      </c>
      <c r="E111" s="81" t="str">
        <f>'[1]10 Квартал финансирование'!E114</f>
        <v>нд</v>
      </c>
      <c r="F111" s="53" t="str">
        <f>'[1]10 Квартал финансирование'!F114</f>
        <v>нд</v>
      </c>
      <c r="G111" s="81" t="str">
        <f>'[1]10 Квартал финансирование'!G114</f>
        <v>нд</v>
      </c>
      <c r="H111" s="81">
        <f>'[1]10 Квартал финансирование'!H114</f>
        <v>19.906666666666666</v>
      </c>
      <c r="I111" s="81">
        <f>'[1]10 Квартал финансирование'!I114</f>
        <v>0</v>
      </c>
      <c r="J111" s="81">
        <f>'[1]10 Квартал финансирование'!J114</f>
        <v>19.906666666666666</v>
      </c>
      <c r="K111" s="84">
        <f>'[1]11 Квартал финансирование ист'!D114</f>
        <v>0</v>
      </c>
      <c r="L111" s="84">
        <f>'[1]11 Квартал финансирование ист'!E114</f>
        <v>0</v>
      </c>
      <c r="M111" s="84">
        <f>'[1]11 Квартал финансирование ист'!F114</f>
        <v>0</v>
      </c>
      <c r="N111" s="84">
        <f>'[1]11 Квартал финансирование ист'!G114</f>
        <v>0</v>
      </c>
      <c r="O111" s="84">
        <f>'[1]11 Квартал финансирование ист'!H114</f>
        <v>0</v>
      </c>
      <c r="P111" s="84">
        <f>'[1]11 Квартал финансирование ист'!I114</f>
        <v>0</v>
      </c>
      <c r="Q111" s="84">
        <f>'[1]11 Квартал финансирование ист'!J114</f>
        <v>0</v>
      </c>
      <c r="R111" s="84">
        <f>'[1]11 Квартал финансирование ист'!K114</f>
        <v>0</v>
      </c>
      <c r="S111" s="84">
        <f>'[1]11 Квартал финансирование ист'!L114</f>
        <v>0</v>
      </c>
      <c r="T111" s="84">
        <f>'[1]11 Квартал финансирование ист'!M114</f>
        <v>0</v>
      </c>
      <c r="U111" s="84">
        <f>'[1]10 Квартал финансирование'!U114</f>
        <v>19.906666666666666</v>
      </c>
      <c r="V111" s="81">
        <f t="shared" si="30"/>
        <v>0</v>
      </c>
      <c r="W111" s="30" t="str">
        <f t="shared" si="31"/>
        <v>-</v>
      </c>
      <c r="X111" s="81" t="s">
        <v>149</v>
      </c>
    </row>
    <row r="112" spans="1:24" ht="31.5" x14ac:dyDescent="0.25">
      <c r="A112" s="53" t="str">
        <f>'[1]10 Квартал финансирование'!A115</f>
        <v>1.6</v>
      </c>
      <c r="B112" s="53" t="str">
        <f>'[1]10 Квартал финансирование'!B115</f>
        <v>Приобретение траншейного экскаватора-погрузчика-2 ед.</v>
      </c>
      <c r="C112" s="53" t="str">
        <f>'[1]10 Квартал финансирование'!C115</f>
        <v>H_Che110</v>
      </c>
      <c r="D112" s="53" t="str">
        <f>'[1]10 Квартал финансирование'!D115</f>
        <v>нд</v>
      </c>
      <c r="E112" s="81" t="str">
        <f>'[1]10 Квартал финансирование'!E115</f>
        <v>нд</v>
      </c>
      <c r="F112" s="53" t="str">
        <f>'[1]10 Квартал финансирование'!F115</f>
        <v>нд</v>
      </c>
      <c r="G112" s="81" t="str">
        <f>'[1]10 Квартал финансирование'!G115</f>
        <v>нд</v>
      </c>
      <c r="H112" s="81">
        <f>'[1]10 Квартал финансирование'!H115</f>
        <v>8.36</v>
      </c>
      <c r="I112" s="81">
        <f>'[1]10 Квартал финансирование'!I115</f>
        <v>0</v>
      </c>
      <c r="J112" s="81">
        <f>'[1]10 Квартал финансирование'!J115</f>
        <v>8.36</v>
      </c>
      <c r="K112" s="84">
        <f>'[1]11 Квартал финансирование ист'!D115</f>
        <v>0</v>
      </c>
      <c r="L112" s="84">
        <f>'[1]11 Квартал финансирование ист'!E115</f>
        <v>0</v>
      </c>
      <c r="M112" s="84">
        <f>'[1]11 Квартал финансирование ист'!F115</f>
        <v>0</v>
      </c>
      <c r="N112" s="84">
        <f>'[1]11 Квартал финансирование ист'!G115</f>
        <v>0</v>
      </c>
      <c r="O112" s="84">
        <f>'[1]11 Квартал финансирование ист'!H115</f>
        <v>0</v>
      </c>
      <c r="P112" s="84">
        <f>'[1]11 Квартал финансирование ист'!I115</f>
        <v>0</v>
      </c>
      <c r="Q112" s="84">
        <f>'[1]11 Квартал финансирование ист'!J115</f>
        <v>0</v>
      </c>
      <c r="R112" s="84">
        <f>'[1]11 Квартал финансирование ист'!K115</f>
        <v>0</v>
      </c>
      <c r="S112" s="84">
        <f>'[1]11 Квартал финансирование ист'!L115</f>
        <v>0</v>
      </c>
      <c r="T112" s="84">
        <f>'[1]11 Квартал финансирование ист'!M115</f>
        <v>0</v>
      </c>
      <c r="U112" s="84">
        <f>'[1]10 Квартал финансирование'!U115</f>
        <v>8.36</v>
      </c>
      <c r="V112" s="81">
        <f t="shared" si="30"/>
        <v>0</v>
      </c>
      <c r="W112" s="30" t="str">
        <f t="shared" si="31"/>
        <v>-</v>
      </c>
      <c r="X112" s="81" t="s">
        <v>149</v>
      </c>
    </row>
    <row r="113" spans="1:24" ht="31.5" x14ac:dyDescent="0.25">
      <c r="A113" s="53" t="str">
        <f>'[1]10 Квартал финансирование'!A116</f>
        <v>1.6</v>
      </c>
      <c r="B113" s="53" t="str">
        <f>'[1]10 Квартал финансирование'!B116</f>
        <v>Приобретение универсального экскаватора-бульдозера-2 ед.</v>
      </c>
      <c r="C113" s="53" t="str">
        <f>'[1]10 Квартал финансирование'!C116</f>
        <v>H_Che111</v>
      </c>
      <c r="D113" s="53" t="str">
        <f>'[1]10 Квартал финансирование'!D116</f>
        <v>нд</v>
      </c>
      <c r="E113" s="81" t="str">
        <f>'[1]10 Квартал финансирование'!E116</f>
        <v>нд</v>
      </c>
      <c r="F113" s="53" t="str">
        <f>'[1]10 Квартал финансирование'!F116</f>
        <v>нд</v>
      </c>
      <c r="G113" s="81" t="str">
        <f>'[1]10 Квартал финансирование'!G116</f>
        <v>нд</v>
      </c>
      <c r="H113" s="81">
        <f>'[1]10 Квартал финансирование'!H116</f>
        <v>5.9333333333333327</v>
      </c>
      <c r="I113" s="81">
        <f>'[1]10 Квартал финансирование'!I116</f>
        <v>0</v>
      </c>
      <c r="J113" s="81">
        <f>'[1]10 Квартал финансирование'!J116</f>
        <v>5.9333333333333327</v>
      </c>
      <c r="K113" s="84">
        <f>'[1]11 Квартал финансирование ист'!D116</f>
        <v>0</v>
      </c>
      <c r="L113" s="84">
        <f>'[1]11 Квартал финансирование ист'!E116</f>
        <v>0</v>
      </c>
      <c r="M113" s="84">
        <f>'[1]11 Квартал финансирование ист'!F116</f>
        <v>0</v>
      </c>
      <c r="N113" s="84">
        <f>'[1]11 Квартал финансирование ист'!G116</f>
        <v>0</v>
      </c>
      <c r="O113" s="84">
        <f>'[1]11 Квартал финансирование ист'!H116</f>
        <v>0</v>
      </c>
      <c r="P113" s="84">
        <f>'[1]11 Квартал финансирование ист'!I116</f>
        <v>0</v>
      </c>
      <c r="Q113" s="84">
        <f>'[1]11 Квартал финансирование ист'!J116</f>
        <v>0</v>
      </c>
      <c r="R113" s="84">
        <f>'[1]11 Квартал финансирование ист'!K116</f>
        <v>0</v>
      </c>
      <c r="S113" s="84">
        <f>'[1]11 Квартал финансирование ист'!L116</f>
        <v>0</v>
      </c>
      <c r="T113" s="84">
        <f>'[1]11 Квартал финансирование ист'!M116</f>
        <v>0</v>
      </c>
      <c r="U113" s="84">
        <f>'[1]10 Квартал финансирование'!U116</f>
        <v>5.9333333333333327</v>
      </c>
      <c r="V113" s="81">
        <f t="shared" si="30"/>
        <v>0</v>
      </c>
      <c r="W113" s="30" t="str">
        <f t="shared" si="31"/>
        <v>-</v>
      </c>
      <c r="X113" s="81" t="s">
        <v>149</v>
      </c>
    </row>
    <row r="114" spans="1:24" ht="31.5" x14ac:dyDescent="0.25">
      <c r="A114" s="53" t="str">
        <f>'[1]10 Квартал финансирование'!A117</f>
        <v>1.6</v>
      </c>
      <c r="B114" s="53" t="str">
        <f>'[1]10 Квартал финансирование'!B117</f>
        <v>Приобретение бульдозера гусеничного-1 ед.</v>
      </c>
      <c r="C114" s="53" t="str">
        <f>'[1]10 Квартал финансирование'!C117</f>
        <v>H_Che112</v>
      </c>
      <c r="D114" s="53" t="str">
        <f>'[1]10 Квартал финансирование'!D117</f>
        <v>нд</v>
      </c>
      <c r="E114" s="81" t="str">
        <f>'[1]10 Квартал финансирование'!E117</f>
        <v>нд</v>
      </c>
      <c r="F114" s="53" t="str">
        <f>'[1]10 Квартал финансирование'!F117</f>
        <v>нд</v>
      </c>
      <c r="G114" s="81" t="str">
        <f>'[1]10 Квартал финансирование'!G117</f>
        <v>нд</v>
      </c>
      <c r="H114" s="81">
        <f>'[1]10 Квартал финансирование'!H117</f>
        <v>8.8966666666666665</v>
      </c>
      <c r="I114" s="81">
        <f>'[1]10 Квартал финансирование'!I117</f>
        <v>0</v>
      </c>
      <c r="J114" s="81">
        <f>'[1]10 Квартал финансирование'!J117</f>
        <v>8.8966666666666665</v>
      </c>
      <c r="K114" s="84">
        <f>'[1]11 Квартал финансирование ист'!D117</f>
        <v>0</v>
      </c>
      <c r="L114" s="84">
        <f>'[1]11 Квартал финансирование ист'!E117</f>
        <v>0</v>
      </c>
      <c r="M114" s="84">
        <f>'[1]11 Квартал финансирование ист'!F117</f>
        <v>0</v>
      </c>
      <c r="N114" s="84">
        <f>'[1]11 Квартал финансирование ист'!G117</f>
        <v>0</v>
      </c>
      <c r="O114" s="84">
        <f>'[1]11 Квартал финансирование ист'!H117</f>
        <v>0</v>
      </c>
      <c r="P114" s="84">
        <f>'[1]11 Квартал финансирование ист'!I117</f>
        <v>0</v>
      </c>
      <c r="Q114" s="84">
        <f>'[1]11 Квартал финансирование ист'!J117</f>
        <v>0</v>
      </c>
      <c r="R114" s="84">
        <f>'[1]11 Квартал финансирование ист'!K117</f>
        <v>0</v>
      </c>
      <c r="S114" s="84">
        <f>'[1]11 Квартал финансирование ист'!L117</f>
        <v>0</v>
      </c>
      <c r="T114" s="84">
        <f>'[1]11 Квартал финансирование ист'!M117</f>
        <v>0</v>
      </c>
      <c r="U114" s="84">
        <f>'[1]10 Квартал финансирование'!U117</f>
        <v>8.8966666666666665</v>
      </c>
      <c r="V114" s="81">
        <f t="shared" si="30"/>
        <v>0</v>
      </c>
      <c r="W114" s="30" t="str">
        <f t="shared" si="31"/>
        <v>-</v>
      </c>
      <c r="X114" s="81" t="s">
        <v>149</v>
      </c>
    </row>
    <row r="115" spans="1:24" ht="47.25" x14ac:dyDescent="0.25">
      <c r="A115" s="53" t="str">
        <f>'[1]10 Квартал финансирование'!A118</f>
        <v>1.6</v>
      </c>
      <c r="B115" s="53" t="str">
        <f>'[1]10 Квартал финансирование'!B118</f>
        <v>Приобретение передвижного дизельного генератора N=50кВт-1 ед.</v>
      </c>
      <c r="C115" s="53" t="str">
        <f>'[1]10 Квартал финансирование'!C118</f>
        <v>H_Che113</v>
      </c>
      <c r="D115" s="53" t="str">
        <f>'[1]10 Квартал финансирование'!D118</f>
        <v>нд</v>
      </c>
      <c r="E115" s="81" t="str">
        <f>'[1]10 Квартал финансирование'!E118</f>
        <v>нд</v>
      </c>
      <c r="F115" s="53" t="str">
        <f>'[1]10 Квартал финансирование'!F118</f>
        <v>нд</v>
      </c>
      <c r="G115" s="81" t="str">
        <f>'[1]10 Квартал финансирование'!G118</f>
        <v>нд</v>
      </c>
      <c r="H115" s="81">
        <f>'[1]10 Квартал финансирование'!H118</f>
        <v>0.97833333333333339</v>
      </c>
      <c r="I115" s="81">
        <f>'[1]10 Квартал финансирование'!I118</f>
        <v>0</v>
      </c>
      <c r="J115" s="81">
        <f>'[1]10 Квартал финансирование'!J118</f>
        <v>0.97833333333333339</v>
      </c>
      <c r="K115" s="84">
        <f>'[1]11 Квартал финансирование ист'!D118</f>
        <v>0</v>
      </c>
      <c r="L115" s="84">
        <f>'[1]11 Квартал финансирование ист'!E118</f>
        <v>0</v>
      </c>
      <c r="M115" s="84">
        <f>'[1]11 Квартал финансирование ист'!F118</f>
        <v>0</v>
      </c>
      <c r="N115" s="84">
        <f>'[1]11 Квартал финансирование ист'!G118</f>
        <v>0</v>
      </c>
      <c r="O115" s="84">
        <f>'[1]11 Квартал финансирование ист'!H118</f>
        <v>0</v>
      </c>
      <c r="P115" s="84">
        <f>'[1]11 Квартал финансирование ист'!I118</f>
        <v>0</v>
      </c>
      <c r="Q115" s="84">
        <f>'[1]11 Квартал финансирование ист'!J118</f>
        <v>0</v>
      </c>
      <c r="R115" s="84">
        <f>'[1]11 Квартал финансирование ист'!K118</f>
        <v>0</v>
      </c>
      <c r="S115" s="84">
        <f>'[1]11 Квартал финансирование ист'!L118</f>
        <v>0</v>
      </c>
      <c r="T115" s="84">
        <f>'[1]11 Квартал финансирование ист'!M118</f>
        <v>0</v>
      </c>
      <c r="U115" s="84">
        <f>'[1]10 Квартал финансирование'!U118</f>
        <v>0.97833333333333339</v>
      </c>
      <c r="V115" s="81">
        <f t="shared" si="30"/>
        <v>0</v>
      </c>
      <c r="W115" s="30" t="str">
        <f t="shared" si="31"/>
        <v>-</v>
      </c>
      <c r="X115" s="81" t="s">
        <v>149</v>
      </c>
    </row>
    <row r="116" spans="1:24" ht="31.5" x14ac:dyDescent="0.25">
      <c r="A116" s="53" t="str">
        <f>'[1]10 Квартал финансирование'!A119</f>
        <v>1.6</v>
      </c>
      <c r="B116" s="53" t="str">
        <f>'[1]10 Квартал финансирование'!B119</f>
        <v>Приобретение передвижного дизельного компрессора-1 ед.</v>
      </c>
      <c r="C116" s="53" t="str">
        <f>'[1]10 Квартал финансирование'!C119</f>
        <v>H_Che114</v>
      </c>
      <c r="D116" s="53" t="str">
        <f>'[1]10 Квартал финансирование'!D119</f>
        <v>нд</v>
      </c>
      <c r="E116" s="81" t="str">
        <f>'[1]10 Квартал финансирование'!E119</f>
        <v>нд</v>
      </c>
      <c r="F116" s="53" t="str">
        <f>'[1]10 Квартал финансирование'!F119</f>
        <v>нд</v>
      </c>
      <c r="G116" s="81" t="str">
        <f>'[1]10 Квартал финансирование'!G119</f>
        <v>нд</v>
      </c>
      <c r="H116" s="81">
        <f>'[1]10 Квартал финансирование'!H119</f>
        <v>0.97066666666666668</v>
      </c>
      <c r="I116" s="81">
        <f>'[1]10 Квартал финансирование'!I119</f>
        <v>0</v>
      </c>
      <c r="J116" s="81">
        <f>'[1]10 Квартал финансирование'!J119</f>
        <v>0.97066666666666668</v>
      </c>
      <c r="K116" s="84">
        <f>'[1]11 Квартал финансирование ист'!D119</f>
        <v>0</v>
      </c>
      <c r="L116" s="84">
        <f>'[1]11 Квартал финансирование ист'!E119</f>
        <v>0</v>
      </c>
      <c r="M116" s="84">
        <f>'[1]11 Квартал финансирование ист'!F119</f>
        <v>0</v>
      </c>
      <c r="N116" s="84">
        <f>'[1]11 Квартал финансирование ист'!G119</f>
        <v>0</v>
      </c>
      <c r="O116" s="84">
        <f>'[1]11 Квартал финансирование ист'!H119</f>
        <v>0</v>
      </c>
      <c r="P116" s="84">
        <f>'[1]11 Квартал финансирование ист'!I119</f>
        <v>0</v>
      </c>
      <c r="Q116" s="84">
        <f>'[1]11 Квартал финансирование ист'!J119</f>
        <v>0</v>
      </c>
      <c r="R116" s="84">
        <f>'[1]11 Квартал финансирование ист'!K119</f>
        <v>0</v>
      </c>
      <c r="S116" s="84">
        <f>'[1]11 Квартал финансирование ист'!L119</f>
        <v>0</v>
      </c>
      <c r="T116" s="84">
        <f>'[1]11 Квартал финансирование ист'!M119</f>
        <v>0</v>
      </c>
      <c r="U116" s="84">
        <f>'[1]10 Квартал финансирование'!U119</f>
        <v>0.97066666666666668</v>
      </c>
      <c r="V116" s="81">
        <f t="shared" si="30"/>
        <v>0</v>
      </c>
      <c r="W116" s="30" t="str">
        <f t="shared" si="31"/>
        <v>-</v>
      </c>
      <c r="X116" s="81" t="s">
        <v>149</v>
      </c>
    </row>
    <row r="117" spans="1:24" ht="31.5" x14ac:dyDescent="0.25">
      <c r="A117" s="53" t="str">
        <f>'[1]10 Квартал финансирование'!A120</f>
        <v>1.6</v>
      </c>
      <c r="B117" s="53" t="str">
        <f>'[1]10 Квартал финансирование'!B120</f>
        <v>Приобретение автоцистерны 10м3-1 ед.</v>
      </c>
      <c r="C117" s="53" t="str">
        <f>'[1]10 Квартал финансирование'!C120</f>
        <v>H_Che115</v>
      </c>
      <c r="D117" s="53" t="str">
        <f>'[1]10 Квартал финансирование'!D120</f>
        <v>нд</v>
      </c>
      <c r="E117" s="81" t="str">
        <f>'[1]10 Квартал финансирование'!E120</f>
        <v>нд</v>
      </c>
      <c r="F117" s="53" t="str">
        <f>'[1]10 Квартал финансирование'!F120</f>
        <v>нд</v>
      </c>
      <c r="G117" s="81" t="str">
        <f>'[1]10 Квартал финансирование'!G120</f>
        <v>нд</v>
      </c>
      <c r="H117" s="81">
        <f>'[1]10 Квартал финансирование'!H120</f>
        <v>5.4313500000000001</v>
      </c>
      <c r="I117" s="81">
        <f>'[1]10 Квартал финансирование'!I120</f>
        <v>0</v>
      </c>
      <c r="J117" s="81">
        <f>'[1]10 Квартал финансирование'!J120</f>
        <v>5.4313500000000001</v>
      </c>
      <c r="K117" s="84">
        <f>'[1]11 Квартал финансирование ист'!D120</f>
        <v>0</v>
      </c>
      <c r="L117" s="84">
        <f>'[1]11 Квартал финансирование ист'!E120</f>
        <v>0</v>
      </c>
      <c r="M117" s="84">
        <f>'[1]11 Квартал финансирование ист'!F120</f>
        <v>0</v>
      </c>
      <c r="N117" s="84">
        <f>'[1]11 Квартал финансирование ист'!G120</f>
        <v>0</v>
      </c>
      <c r="O117" s="84">
        <f>'[1]11 Квартал финансирование ист'!H120</f>
        <v>0</v>
      </c>
      <c r="P117" s="84">
        <f>'[1]11 Квартал финансирование ист'!I120</f>
        <v>0</v>
      </c>
      <c r="Q117" s="84">
        <f>'[1]11 Квартал финансирование ист'!J120</f>
        <v>0</v>
      </c>
      <c r="R117" s="84">
        <f>'[1]11 Квартал финансирование ист'!K120</f>
        <v>0</v>
      </c>
      <c r="S117" s="84">
        <f>'[1]11 Квартал финансирование ист'!L120</f>
        <v>0</v>
      </c>
      <c r="T117" s="84">
        <f>'[1]11 Квартал финансирование ист'!M120</f>
        <v>0</v>
      </c>
      <c r="U117" s="84">
        <f>'[1]10 Квартал финансирование'!U120</f>
        <v>5.4313500000000001</v>
      </c>
      <c r="V117" s="81">
        <f t="shared" si="30"/>
        <v>0</v>
      </c>
      <c r="W117" s="30" t="str">
        <f t="shared" si="31"/>
        <v>-</v>
      </c>
      <c r="X117" s="81" t="s">
        <v>149</v>
      </c>
    </row>
    <row r="118" spans="1:24" ht="47.25" x14ac:dyDescent="0.25">
      <c r="A118" s="53" t="str">
        <f>'[1]10 Квартал финансирование'!A121</f>
        <v>1.6</v>
      </c>
      <c r="B118" s="53" t="str">
        <f>'[1]10 Квартал финансирование'!B121</f>
        <v>Приобретение опоровоза на шасси КАМАЗ-65224-3971-43-1ед.</v>
      </c>
      <c r="C118" s="53" t="str">
        <f>'[1]10 Квартал финансирование'!C121</f>
        <v>H_Che116</v>
      </c>
      <c r="D118" s="53" t="str">
        <f>'[1]10 Квартал финансирование'!D121</f>
        <v>нд</v>
      </c>
      <c r="E118" s="81" t="str">
        <f>'[1]10 Квартал финансирование'!E121</f>
        <v>нд</v>
      </c>
      <c r="F118" s="53" t="str">
        <f>'[1]10 Квартал финансирование'!F121</f>
        <v>нд</v>
      </c>
      <c r="G118" s="81" t="str">
        <f>'[1]10 Квартал финансирование'!G121</f>
        <v>нд</v>
      </c>
      <c r="H118" s="81">
        <f>'[1]10 Квартал финансирование'!H121</f>
        <v>9.8166666666666664</v>
      </c>
      <c r="I118" s="81">
        <f>'[1]10 Квартал финансирование'!I121</f>
        <v>0</v>
      </c>
      <c r="J118" s="81">
        <f>'[1]10 Квартал финансирование'!J121</f>
        <v>9.8166666666666664</v>
      </c>
      <c r="K118" s="84">
        <f>'[1]11 Квартал финансирование ист'!D121</f>
        <v>0</v>
      </c>
      <c r="L118" s="84">
        <f>'[1]11 Квартал финансирование ист'!E121</f>
        <v>0</v>
      </c>
      <c r="M118" s="84">
        <f>'[1]11 Квартал финансирование ист'!F121</f>
        <v>0</v>
      </c>
      <c r="N118" s="84">
        <f>'[1]11 Квартал финансирование ист'!G121</f>
        <v>0</v>
      </c>
      <c r="O118" s="84">
        <f>'[1]11 Квартал финансирование ист'!H121</f>
        <v>0</v>
      </c>
      <c r="P118" s="84">
        <f>'[1]11 Квартал финансирование ист'!I121</f>
        <v>0</v>
      </c>
      <c r="Q118" s="84">
        <f>'[1]11 Квартал финансирование ист'!J121</f>
        <v>0</v>
      </c>
      <c r="R118" s="84">
        <f>'[1]11 Квартал финансирование ист'!K121</f>
        <v>0</v>
      </c>
      <c r="S118" s="84">
        <f>'[1]11 Квартал финансирование ист'!L121</f>
        <v>0</v>
      </c>
      <c r="T118" s="84">
        <f>'[1]11 Квартал финансирование ист'!M121</f>
        <v>0</v>
      </c>
      <c r="U118" s="84">
        <f>'[1]10 Квартал финансирование'!U121</f>
        <v>9.8166666666666664</v>
      </c>
      <c r="V118" s="81">
        <f t="shared" si="30"/>
        <v>0</v>
      </c>
      <c r="W118" s="30" t="str">
        <f t="shared" si="31"/>
        <v>-</v>
      </c>
      <c r="X118" s="81" t="s">
        <v>149</v>
      </c>
    </row>
    <row r="119" spans="1:24" ht="47.25" x14ac:dyDescent="0.25">
      <c r="A119" s="53" t="str">
        <f>'[1]10 Квартал финансирование'!A122</f>
        <v>1.6</v>
      </c>
      <c r="B119" s="53" t="str">
        <f>'[1]10 Квартал финансирование'!B122</f>
        <v>Приобретение тягача с краново-манипуляторной установкой-1 ед.</v>
      </c>
      <c r="C119" s="53" t="str">
        <f>'[1]10 Квартал финансирование'!C122</f>
        <v>H_Che117</v>
      </c>
      <c r="D119" s="53" t="str">
        <f>'[1]10 Квартал финансирование'!D122</f>
        <v>нд</v>
      </c>
      <c r="E119" s="81" t="str">
        <f>'[1]10 Квартал финансирование'!E122</f>
        <v>нд</v>
      </c>
      <c r="F119" s="53" t="str">
        <f>'[1]10 Квартал финансирование'!F122</f>
        <v>нд</v>
      </c>
      <c r="G119" s="81" t="str">
        <f>'[1]10 Квартал финансирование'!G122</f>
        <v>нд</v>
      </c>
      <c r="H119" s="81">
        <f>'[1]10 Квартал финансирование'!H122</f>
        <v>8.9733333333333345</v>
      </c>
      <c r="I119" s="81">
        <f>'[1]10 Квартал финансирование'!I122</f>
        <v>0</v>
      </c>
      <c r="J119" s="81">
        <f>'[1]10 Квартал финансирование'!J122</f>
        <v>8.9733333333333345</v>
      </c>
      <c r="K119" s="84">
        <f>'[1]11 Квартал финансирование ист'!D122</f>
        <v>0</v>
      </c>
      <c r="L119" s="84">
        <f>'[1]11 Квартал финансирование ист'!E122</f>
        <v>0</v>
      </c>
      <c r="M119" s="84">
        <f>'[1]11 Квартал финансирование ист'!F122</f>
        <v>0</v>
      </c>
      <c r="N119" s="84">
        <f>'[1]11 Квартал финансирование ист'!G122</f>
        <v>0</v>
      </c>
      <c r="O119" s="84">
        <f>'[1]11 Квартал финансирование ист'!H122</f>
        <v>0</v>
      </c>
      <c r="P119" s="84">
        <f>'[1]11 Квартал финансирование ист'!I122</f>
        <v>0</v>
      </c>
      <c r="Q119" s="84">
        <f>'[1]11 Квартал финансирование ист'!J122</f>
        <v>0</v>
      </c>
      <c r="R119" s="84">
        <f>'[1]11 Квартал финансирование ист'!K122</f>
        <v>0</v>
      </c>
      <c r="S119" s="84">
        <f>'[1]11 Квартал финансирование ист'!L122</f>
        <v>0</v>
      </c>
      <c r="T119" s="84">
        <f>'[1]11 Квартал финансирование ист'!M122</f>
        <v>0</v>
      </c>
      <c r="U119" s="84">
        <f>'[1]10 Квартал финансирование'!U122</f>
        <v>8.9733333333333345</v>
      </c>
      <c r="V119" s="81">
        <f t="shared" si="30"/>
        <v>0</v>
      </c>
      <c r="W119" s="30" t="str">
        <f t="shared" si="31"/>
        <v>-</v>
      </c>
      <c r="X119" s="81" t="s">
        <v>149</v>
      </c>
    </row>
    <row r="120" spans="1:24" ht="78.75" x14ac:dyDescent="0.25">
      <c r="A120" s="53" t="str">
        <f>'[1]10 Квартал финансирование'!A123</f>
        <v>1.6</v>
      </c>
      <c r="B120" s="53" t="str">
        <f>'[1]10 Квартал финансирование'!B123</f>
        <v>Приобретение полноприводного бортового автомобиля с краново-манипуляторной установкой-1 ед.</v>
      </c>
      <c r="C120" s="53" t="str">
        <f>'[1]10 Квартал финансирование'!C123</f>
        <v>H_Che118</v>
      </c>
      <c r="D120" s="53" t="str">
        <f>'[1]10 Квартал финансирование'!D123</f>
        <v>нд</v>
      </c>
      <c r="E120" s="81" t="str">
        <f>'[1]10 Квартал финансирование'!E123</f>
        <v>нд</v>
      </c>
      <c r="F120" s="53" t="str">
        <f>'[1]10 Квартал финансирование'!F123</f>
        <v>нд</v>
      </c>
      <c r="G120" s="81" t="str">
        <f>'[1]10 Квартал финансирование'!G123</f>
        <v>нд</v>
      </c>
      <c r="H120" s="81">
        <f>'[1]10 Квартал финансирование'!H123</f>
        <v>7.3466666666666667</v>
      </c>
      <c r="I120" s="81">
        <f>'[1]10 Квартал финансирование'!I123</f>
        <v>0</v>
      </c>
      <c r="J120" s="81">
        <f>'[1]10 Квартал финансирование'!J123</f>
        <v>7.3466666666666667</v>
      </c>
      <c r="K120" s="84">
        <f>'[1]11 Квартал финансирование ист'!D123</f>
        <v>0</v>
      </c>
      <c r="L120" s="84">
        <f>'[1]11 Квартал финансирование ист'!E123</f>
        <v>0</v>
      </c>
      <c r="M120" s="84">
        <f>'[1]11 Квартал финансирование ист'!F123</f>
        <v>0</v>
      </c>
      <c r="N120" s="84">
        <f>'[1]11 Квартал финансирование ист'!G123</f>
        <v>0</v>
      </c>
      <c r="O120" s="84">
        <f>'[1]11 Квартал финансирование ист'!H123</f>
        <v>0</v>
      </c>
      <c r="P120" s="84">
        <f>'[1]11 Квартал финансирование ист'!I123</f>
        <v>0</v>
      </c>
      <c r="Q120" s="84">
        <f>'[1]11 Квартал финансирование ист'!J123</f>
        <v>0</v>
      </c>
      <c r="R120" s="84">
        <f>'[1]11 Квартал финансирование ист'!K123</f>
        <v>0</v>
      </c>
      <c r="S120" s="84">
        <f>'[1]11 Квартал финансирование ист'!L123</f>
        <v>0</v>
      </c>
      <c r="T120" s="84">
        <f>'[1]11 Квартал финансирование ист'!M123</f>
        <v>0</v>
      </c>
      <c r="U120" s="84">
        <f>'[1]10 Квартал финансирование'!U123</f>
        <v>7.3466666666666667</v>
      </c>
      <c r="V120" s="81">
        <f t="shared" si="30"/>
        <v>0</v>
      </c>
      <c r="W120" s="30" t="str">
        <f t="shared" si="31"/>
        <v>-</v>
      </c>
      <c r="X120" s="81" t="s">
        <v>149</v>
      </c>
    </row>
    <row r="121" spans="1:24" ht="63" x14ac:dyDescent="0.25">
      <c r="A121" s="53" t="str">
        <f>'[1]10 Квартал финансирование'!A124</f>
        <v>1.6</v>
      </c>
      <c r="B121" s="53" t="str">
        <f>'[1]10 Квартал финансирование'!B124</f>
        <v>Приобретение бортового автомобиля с краново-манипуляторной установкой-1 ед.</v>
      </c>
      <c r="C121" s="53" t="str">
        <f>'[1]10 Квартал финансирование'!C124</f>
        <v>H_Che119</v>
      </c>
      <c r="D121" s="53" t="str">
        <f>'[1]10 Квартал финансирование'!D124</f>
        <v>нд</v>
      </c>
      <c r="E121" s="81" t="str">
        <f>'[1]10 Квартал финансирование'!E124</f>
        <v>нд</v>
      </c>
      <c r="F121" s="53" t="str">
        <f>'[1]10 Квартал финансирование'!F124</f>
        <v>нд</v>
      </c>
      <c r="G121" s="81" t="str">
        <f>'[1]10 Квартал финансирование'!G124</f>
        <v>нд</v>
      </c>
      <c r="H121" s="81">
        <f>'[1]10 Квартал финансирование'!H124</f>
        <v>7.3466666666666667</v>
      </c>
      <c r="I121" s="81">
        <f>'[1]10 Квартал финансирование'!I124</f>
        <v>0</v>
      </c>
      <c r="J121" s="81">
        <f>'[1]10 Квартал финансирование'!J124</f>
        <v>7.3466666666666667</v>
      </c>
      <c r="K121" s="84">
        <f>'[1]11 Квартал финансирование ист'!D124</f>
        <v>0</v>
      </c>
      <c r="L121" s="84">
        <f>'[1]11 Квартал финансирование ист'!E124</f>
        <v>0</v>
      </c>
      <c r="M121" s="84">
        <f>'[1]11 Квартал финансирование ист'!F124</f>
        <v>0</v>
      </c>
      <c r="N121" s="84">
        <f>'[1]11 Квартал финансирование ист'!G124</f>
        <v>0</v>
      </c>
      <c r="O121" s="84">
        <f>'[1]11 Квартал финансирование ист'!H124</f>
        <v>0</v>
      </c>
      <c r="P121" s="84">
        <f>'[1]11 Квартал финансирование ист'!I124</f>
        <v>0</v>
      </c>
      <c r="Q121" s="84">
        <f>'[1]11 Квартал финансирование ист'!J124</f>
        <v>0</v>
      </c>
      <c r="R121" s="84">
        <f>'[1]11 Квартал финансирование ист'!K124</f>
        <v>0</v>
      </c>
      <c r="S121" s="84">
        <f>'[1]11 Квартал финансирование ист'!L124</f>
        <v>0</v>
      </c>
      <c r="T121" s="84">
        <f>'[1]11 Квартал финансирование ист'!M124</f>
        <v>0</v>
      </c>
      <c r="U121" s="84">
        <f>'[1]10 Квартал финансирование'!U124</f>
        <v>7.3466666666666667</v>
      </c>
      <c r="V121" s="81">
        <f t="shared" si="30"/>
        <v>0</v>
      </c>
      <c r="W121" s="30" t="str">
        <f t="shared" si="31"/>
        <v>-</v>
      </c>
      <c r="X121" s="81" t="s">
        <v>149</v>
      </c>
    </row>
    <row r="122" spans="1:24" ht="31.5" x14ac:dyDescent="0.25">
      <c r="A122" s="53" t="str">
        <f>'[1]10 Квартал финансирование'!A125</f>
        <v>1.6</v>
      </c>
      <c r="B122" s="53" t="str">
        <f>'[1]10 Квартал финансирование'!B125</f>
        <v>Приобретение измельчителя-2 ед.</v>
      </c>
      <c r="C122" s="53" t="str">
        <f>'[1]10 Квартал финансирование'!C125</f>
        <v>H_Che120</v>
      </c>
      <c r="D122" s="53" t="str">
        <f>'[1]10 Квартал финансирование'!D125</f>
        <v>нд</v>
      </c>
      <c r="E122" s="81" t="str">
        <f>'[1]10 Квартал финансирование'!E125</f>
        <v>нд</v>
      </c>
      <c r="F122" s="53" t="str">
        <f>'[1]10 Квартал финансирование'!F125</f>
        <v>нд</v>
      </c>
      <c r="G122" s="81" t="str">
        <f>'[1]10 Квартал финансирование'!G125</f>
        <v>нд</v>
      </c>
      <c r="H122" s="81">
        <f>'[1]10 Квартал финансирование'!H125</f>
        <v>1.76</v>
      </c>
      <c r="I122" s="81">
        <f>'[1]10 Квартал финансирование'!I125</f>
        <v>0</v>
      </c>
      <c r="J122" s="81">
        <f>'[1]10 Квартал финансирование'!J125</f>
        <v>1.76</v>
      </c>
      <c r="K122" s="84">
        <f>'[1]11 Квартал финансирование ист'!D125</f>
        <v>0</v>
      </c>
      <c r="L122" s="84">
        <f>'[1]11 Квартал финансирование ист'!E125</f>
        <v>0</v>
      </c>
      <c r="M122" s="84">
        <f>'[1]11 Квартал финансирование ист'!F125</f>
        <v>0</v>
      </c>
      <c r="N122" s="84">
        <f>'[1]11 Квартал финансирование ист'!G125</f>
        <v>0</v>
      </c>
      <c r="O122" s="84">
        <f>'[1]11 Квартал финансирование ист'!H125</f>
        <v>0</v>
      </c>
      <c r="P122" s="84">
        <f>'[1]11 Квартал финансирование ист'!I125</f>
        <v>0</v>
      </c>
      <c r="Q122" s="84">
        <f>'[1]11 Квартал финансирование ист'!J125</f>
        <v>0</v>
      </c>
      <c r="R122" s="84">
        <f>'[1]11 Квартал финансирование ист'!K125</f>
        <v>0</v>
      </c>
      <c r="S122" s="84">
        <f>'[1]11 Квартал финансирование ист'!L125</f>
        <v>0</v>
      </c>
      <c r="T122" s="84">
        <f>'[1]11 Квартал финансирование ист'!M125</f>
        <v>0</v>
      </c>
      <c r="U122" s="84">
        <f>'[1]10 Квартал финансирование'!U125</f>
        <v>1.76</v>
      </c>
      <c r="V122" s="81">
        <f t="shared" si="30"/>
        <v>0</v>
      </c>
      <c r="W122" s="30" t="str">
        <f t="shared" si="31"/>
        <v>-</v>
      </c>
      <c r="X122" s="81" t="s">
        <v>149</v>
      </c>
    </row>
    <row r="123" spans="1:24" ht="47.25" x14ac:dyDescent="0.25">
      <c r="A123" s="53" t="str">
        <f>'[1]10 Квартал финансирование'!A126</f>
        <v>1.6</v>
      </c>
      <c r="B123" s="53" t="str">
        <f>'[1]10 Квартал финансирование'!B126</f>
        <v>Приобретение установки цеолитовой-маслонагревателя-3 ед.</v>
      </c>
      <c r="C123" s="53" t="str">
        <f>'[1]10 Квартал финансирование'!C126</f>
        <v>H_Che121</v>
      </c>
      <c r="D123" s="53" t="str">
        <f>'[1]10 Квартал финансирование'!D126</f>
        <v>нд</v>
      </c>
      <c r="E123" s="81" t="str">
        <f>'[1]10 Квартал финансирование'!E126</f>
        <v>нд</v>
      </c>
      <c r="F123" s="53" t="str">
        <f>'[1]10 Квартал финансирование'!F126</f>
        <v>нд</v>
      </c>
      <c r="G123" s="81" t="str">
        <f>'[1]10 Квартал финансирование'!G126</f>
        <v>нд</v>
      </c>
      <c r="H123" s="81">
        <f>'[1]10 Квартал финансирование'!H126</f>
        <v>1.5000000000000002</v>
      </c>
      <c r="I123" s="81">
        <f>'[1]10 Квартал финансирование'!I126</f>
        <v>0</v>
      </c>
      <c r="J123" s="81">
        <f>'[1]10 Квартал финансирование'!J126</f>
        <v>1.5000000000000002</v>
      </c>
      <c r="K123" s="84">
        <f>'[1]11 Квартал финансирование ист'!D126</f>
        <v>0</v>
      </c>
      <c r="L123" s="84">
        <f>'[1]11 Квартал финансирование ист'!E126</f>
        <v>0</v>
      </c>
      <c r="M123" s="84">
        <f>'[1]11 Квартал финансирование ист'!F126</f>
        <v>0</v>
      </c>
      <c r="N123" s="84">
        <f>'[1]11 Квартал финансирование ист'!G126</f>
        <v>0</v>
      </c>
      <c r="O123" s="84">
        <f>'[1]11 Квартал финансирование ист'!H126</f>
        <v>0</v>
      </c>
      <c r="P123" s="84">
        <f>'[1]11 Квартал финансирование ист'!I126</f>
        <v>0</v>
      </c>
      <c r="Q123" s="84">
        <f>'[1]11 Квартал финансирование ист'!J126</f>
        <v>0</v>
      </c>
      <c r="R123" s="84">
        <f>'[1]11 Квартал финансирование ист'!K126</f>
        <v>0</v>
      </c>
      <c r="S123" s="84">
        <f>'[1]11 Квартал финансирование ист'!L126</f>
        <v>0</v>
      </c>
      <c r="T123" s="84">
        <f>'[1]11 Квартал финансирование ист'!M126</f>
        <v>0</v>
      </c>
      <c r="U123" s="84">
        <f>'[1]10 Квартал финансирование'!U126</f>
        <v>1.5000000000000002</v>
      </c>
      <c r="V123" s="81">
        <f t="shared" si="30"/>
        <v>0</v>
      </c>
      <c r="W123" s="30" t="str">
        <f t="shared" si="31"/>
        <v>-</v>
      </c>
      <c r="X123" s="81" t="s">
        <v>149</v>
      </c>
    </row>
    <row r="124" spans="1:24" ht="63" x14ac:dyDescent="0.25">
      <c r="A124" s="53" t="str">
        <f>'[1]10 Квартал финансирование'!A127</f>
        <v>1.6</v>
      </c>
      <c r="B124" s="53" t="str">
        <f>'[1]10 Квартал финансирование'!B127</f>
        <v>Приобретение мобильной установки для регенерации отработанного трансформаторного масла-1 ед.</v>
      </c>
      <c r="C124" s="53" t="str">
        <f>'[1]10 Квартал финансирование'!C127</f>
        <v>H_Che122</v>
      </c>
      <c r="D124" s="53" t="str">
        <f>'[1]10 Квартал финансирование'!D127</f>
        <v>нд</v>
      </c>
      <c r="E124" s="81" t="str">
        <f>'[1]10 Квартал финансирование'!E127</f>
        <v>нд</v>
      </c>
      <c r="F124" s="53" t="str">
        <f>'[1]10 Квартал финансирование'!F127</f>
        <v>нд</v>
      </c>
      <c r="G124" s="81" t="str">
        <f>'[1]10 Квартал финансирование'!G127</f>
        <v>нд</v>
      </c>
      <c r="H124" s="81">
        <f>'[1]10 Квартал финансирование'!H127</f>
        <v>1.5968666666666667</v>
      </c>
      <c r="I124" s="81">
        <f>'[1]10 Квартал финансирование'!I127</f>
        <v>0</v>
      </c>
      <c r="J124" s="81">
        <f>'[1]10 Квартал финансирование'!J127</f>
        <v>1.5968666666666667</v>
      </c>
      <c r="K124" s="84">
        <f>'[1]11 Квартал финансирование ист'!D127</f>
        <v>0</v>
      </c>
      <c r="L124" s="84">
        <f>'[1]11 Квартал финансирование ист'!E127</f>
        <v>0</v>
      </c>
      <c r="M124" s="84">
        <f>'[1]11 Квартал финансирование ист'!F127</f>
        <v>0</v>
      </c>
      <c r="N124" s="84">
        <f>'[1]11 Квартал финансирование ист'!G127</f>
        <v>0</v>
      </c>
      <c r="O124" s="84">
        <f>'[1]11 Квартал финансирование ист'!H127</f>
        <v>0</v>
      </c>
      <c r="P124" s="84">
        <f>'[1]11 Квартал финансирование ист'!I127</f>
        <v>0</v>
      </c>
      <c r="Q124" s="84">
        <f>'[1]11 Квартал финансирование ист'!J127</f>
        <v>0</v>
      </c>
      <c r="R124" s="84">
        <f>'[1]11 Квартал финансирование ист'!K127</f>
        <v>0</v>
      </c>
      <c r="S124" s="84">
        <f>'[1]11 Квартал финансирование ист'!L127</f>
        <v>0</v>
      </c>
      <c r="T124" s="84">
        <f>'[1]11 Квартал финансирование ист'!M127</f>
        <v>0</v>
      </c>
      <c r="U124" s="84">
        <f>'[1]10 Квартал финансирование'!U127</f>
        <v>1.5968666666666667</v>
      </c>
      <c r="V124" s="81">
        <f t="shared" si="30"/>
        <v>0</v>
      </c>
      <c r="W124" s="30" t="str">
        <f t="shared" si="31"/>
        <v>-</v>
      </c>
      <c r="X124" s="81" t="s">
        <v>149</v>
      </c>
    </row>
    <row r="125" spans="1:24" x14ac:dyDescent="0.25">
      <c r="A125" s="53" t="str">
        <f>'[1]10 Квартал финансирование'!A128</f>
        <v>1.6</v>
      </c>
      <c r="B125" s="53" t="str">
        <f>'[1]10 Квартал финансирование'!B128</f>
        <v>База Наурских РЭС</v>
      </c>
      <c r="C125" s="53" t="str">
        <f>'[1]10 Квартал финансирование'!C128</f>
        <v>D_Che91_17</v>
      </c>
      <c r="D125" s="53" t="str">
        <f>'[1]10 Квартал финансирование'!D128</f>
        <v>нд</v>
      </c>
      <c r="E125" s="81" t="str">
        <f>'[1]10 Квартал финансирование'!E128</f>
        <v>нд</v>
      </c>
      <c r="F125" s="53" t="str">
        <f>'[1]10 Квартал финансирование'!F128</f>
        <v>нд</v>
      </c>
      <c r="G125" s="81" t="str">
        <f>'[1]10 Квартал финансирование'!G128</f>
        <v>нд</v>
      </c>
      <c r="H125" s="81">
        <f>'[1]10 Квартал финансирование'!H128</f>
        <v>4.5970203999999999</v>
      </c>
      <c r="I125" s="81">
        <f>'[1]10 Квартал финансирование'!I128</f>
        <v>4.5970203999999999</v>
      </c>
      <c r="J125" s="81">
        <f>'[1]10 Квартал финансирование'!J128</f>
        <v>0</v>
      </c>
      <c r="K125" s="84" t="str">
        <f>'[1]11 Квартал финансирование ист'!D128</f>
        <v>нд</v>
      </c>
      <c r="L125" s="84" t="str">
        <f>'[1]11 Квартал финансирование ист'!E128</f>
        <v>нд</v>
      </c>
      <c r="M125" s="84" t="str">
        <f>'[1]11 Квартал финансирование ист'!F128</f>
        <v>нд</v>
      </c>
      <c r="N125" s="84" t="str">
        <f>'[1]11 Квартал финансирование ист'!G128</f>
        <v>нд</v>
      </c>
      <c r="O125" s="84" t="str">
        <f>'[1]11 Квартал финансирование ист'!H128</f>
        <v>нд</v>
      </c>
      <c r="P125" s="84">
        <f>'[1]11 Квартал финансирование ист'!I128</f>
        <v>0</v>
      </c>
      <c r="Q125" s="84">
        <f>'[1]11 Квартал финансирование ист'!J128</f>
        <v>0</v>
      </c>
      <c r="R125" s="84">
        <f>'[1]11 Квартал финансирование ист'!K128</f>
        <v>0</v>
      </c>
      <c r="S125" s="84">
        <f>'[1]11 Квартал финансирование ист'!L128</f>
        <v>0</v>
      </c>
      <c r="T125" s="84">
        <f>'[1]11 Квартал финансирование ист'!M128</f>
        <v>0</v>
      </c>
      <c r="U125" s="84">
        <f>'[1]10 Квартал финансирование'!U128</f>
        <v>0</v>
      </c>
      <c r="V125" s="81" t="str">
        <f t="shared" si="30"/>
        <v>нд</v>
      </c>
      <c r="W125" s="30" t="str">
        <f t="shared" si="31"/>
        <v>нд</v>
      </c>
      <c r="X125" s="81" t="s">
        <v>149</v>
      </c>
    </row>
  </sheetData>
  <autoFilter ref="A21:BJ125"/>
  <mergeCells count="27">
    <mergeCell ref="U17:U20"/>
    <mergeCell ref="A12:X12"/>
    <mergeCell ref="A13:X13"/>
    <mergeCell ref="G17:G20"/>
    <mergeCell ref="I17:I20"/>
    <mergeCell ref="P19:T19"/>
    <mergeCell ref="H17:H20"/>
    <mergeCell ref="D19:D20"/>
    <mergeCell ref="E19:E20"/>
    <mergeCell ref="F19:F20"/>
    <mergeCell ref="J17:J20"/>
    <mergeCell ref="A4:X4"/>
    <mergeCell ref="A7:X7"/>
    <mergeCell ref="V17:W17"/>
    <mergeCell ref="X17:X20"/>
    <mergeCell ref="V18:V20"/>
    <mergeCell ref="W18:W20"/>
    <mergeCell ref="A6:X6"/>
    <mergeCell ref="A16:X16"/>
    <mergeCell ref="A17:A20"/>
    <mergeCell ref="B17:B20"/>
    <mergeCell ref="C17:C20"/>
    <mergeCell ref="D17:F18"/>
    <mergeCell ref="K17:T18"/>
    <mergeCell ref="A9:X9"/>
    <mergeCell ref="A10:X10"/>
    <mergeCell ref="K19:O19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43" fitToHeight="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E125"/>
  <sheetViews>
    <sheetView zoomScale="55" zoomScaleNormal="55" workbookViewId="0">
      <selection activeCell="N28" sqref="N28"/>
    </sheetView>
  </sheetViews>
  <sheetFormatPr defaultRowHeight="15.75" x14ac:dyDescent="0.25"/>
  <cols>
    <col min="1" max="1" width="9" style="6"/>
    <col min="2" max="2" width="37.25" style="6" bestFit="1" customWidth="1"/>
    <col min="3" max="3" width="15" style="6" customWidth="1"/>
    <col min="4" max="4" width="23.125" style="6" customWidth="1"/>
    <col min="5" max="5" width="14.125" style="6" customWidth="1"/>
    <col min="6" max="6" width="16.25" style="6" customWidth="1"/>
    <col min="7" max="7" width="11.375" style="6" customWidth="1"/>
    <col min="8" max="8" width="13.375" style="6" customWidth="1"/>
    <col min="9" max="9" width="14.375" style="6" customWidth="1"/>
    <col min="10" max="10" width="15.375" style="6" customWidth="1"/>
    <col min="11" max="12" width="12.5" style="6" customWidth="1"/>
    <col min="13" max="13" width="11.25" style="6" customWidth="1"/>
    <col min="14" max="14" width="11.75" style="6" customWidth="1"/>
    <col min="15" max="15" width="12.875" style="6" customWidth="1"/>
    <col min="16" max="17" width="13.125" style="6" customWidth="1"/>
    <col min="18" max="18" width="12.5" style="6" customWidth="1"/>
    <col min="19" max="19" width="10.25" style="6" customWidth="1"/>
    <col min="20" max="20" width="34.625" style="6" customWidth="1"/>
    <col min="21" max="21" width="13.25" style="6" customWidth="1"/>
    <col min="22" max="22" width="13" style="6" customWidth="1"/>
    <col min="23" max="23" width="10.25" style="6" customWidth="1"/>
    <col min="24" max="24" width="11.25" style="6" customWidth="1"/>
    <col min="25" max="25" width="11.75" style="6" customWidth="1"/>
    <col min="26" max="26" width="8.75" style="6" customWidth="1"/>
    <col min="27" max="30" width="9" style="6"/>
    <col min="31" max="31" width="16.25" style="6" customWidth="1"/>
    <col min="32" max="66" width="9" style="6"/>
    <col min="67" max="67" width="17.375" style="6" customWidth="1"/>
    <col min="68" max="16384" width="9" style="6"/>
  </cols>
  <sheetData>
    <row r="1" spans="1:31" ht="18.75" x14ac:dyDescent="0.25">
      <c r="T1" s="47" t="s">
        <v>103</v>
      </c>
    </row>
    <row r="2" spans="1:31" ht="18.75" x14ac:dyDescent="0.3">
      <c r="T2" s="48" t="s">
        <v>0</v>
      </c>
    </row>
    <row r="3" spans="1:31" ht="18.75" x14ac:dyDescent="0.3">
      <c r="T3" s="48" t="s">
        <v>62</v>
      </c>
    </row>
    <row r="4" spans="1:31" ht="18.75" x14ac:dyDescent="0.3">
      <c r="A4" s="97" t="str">
        <f>'1 Год финансирование'!A4:X4</f>
        <v>Год раскрытия информации: 2018 год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</row>
    <row r="5" spans="1:31" ht="18.75" x14ac:dyDescent="0.3">
      <c r="AE5" s="48"/>
    </row>
    <row r="6" spans="1:31" ht="18.75" x14ac:dyDescent="0.3">
      <c r="A6" s="98" t="s">
        <v>159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pans="1:31" ht="18.75" x14ac:dyDescent="0.3">
      <c r="A7" s="98" t="s">
        <v>52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31" ht="18.75" x14ac:dyDescent="0.3">
      <c r="AE8" s="48"/>
    </row>
    <row r="9" spans="1:31" ht="18.75" x14ac:dyDescent="0.25">
      <c r="A9" s="123" t="str">
        <f>'1 Год финансирование'!A9:X9</f>
        <v>АО «Чеченэнерго»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</row>
    <row r="10" spans="1:31" x14ac:dyDescent="0.25">
      <c r="A10" s="119" t="s">
        <v>24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</row>
    <row r="11" spans="1:31" ht="18.75" x14ac:dyDescent="0.25"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</row>
    <row r="12" spans="1:31" ht="18.75" x14ac:dyDescent="0.25">
      <c r="A12" s="124" t="s">
        <v>160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</row>
    <row r="13" spans="1:31" ht="18.75" x14ac:dyDescent="0.3">
      <c r="A13" s="119" t="s">
        <v>109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AE13" s="48"/>
    </row>
    <row r="14" spans="1:31" ht="18.75" x14ac:dyDescent="0.3">
      <c r="AE14" s="48"/>
    </row>
    <row r="15" spans="1:31" x14ac:dyDescent="0.25">
      <c r="A15" s="11"/>
      <c r="U15" s="8"/>
    </row>
    <row r="16" spans="1:31" x14ac:dyDescent="0.25">
      <c r="A16" s="122" t="s">
        <v>53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5"/>
    </row>
    <row r="17" spans="1:20" x14ac:dyDescent="0.25">
      <c r="A17" s="100" t="s">
        <v>38</v>
      </c>
      <c r="B17" s="100" t="s">
        <v>37</v>
      </c>
      <c r="C17" s="100" t="s">
        <v>2</v>
      </c>
      <c r="D17" s="100" t="s">
        <v>90</v>
      </c>
      <c r="E17" s="105" t="s">
        <v>154</v>
      </c>
      <c r="F17" s="107"/>
      <c r="G17" s="105" t="s">
        <v>155</v>
      </c>
      <c r="H17" s="107"/>
      <c r="I17" s="105" t="s">
        <v>96</v>
      </c>
      <c r="J17" s="106"/>
      <c r="K17" s="106"/>
      <c r="L17" s="107"/>
      <c r="M17" s="105" t="s">
        <v>156</v>
      </c>
      <c r="N17" s="107"/>
      <c r="O17" s="99" t="s">
        <v>61</v>
      </c>
      <c r="P17" s="99"/>
      <c r="Q17" s="99"/>
      <c r="R17" s="99"/>
      <c r="S17" s="105" t="s">
        <v>12</v>
      </c>
      <c r="T17" s="107"/>
    </row>
    <row r="18" spans="1:20" x14ac:dyDescent="0.25">
      <c r="A18" s="101"/>
      <c r="B18" s="101"/>
      <c r="C18" s="101"/>
      <c r="D18" s="101"/>
      <c r="E18" s="113"/>
      <c r="F18" s="121"/>
      <c r="G18" s="113"/>
      <c r="H18" s="121"/>
      <c r="I18" s="108"/>
      <c r="J18" s="109"/>
      <c r="K18" s="109"/>
      <c r="L18" s="110"/>
      <c r="M18" s="113"/>
      <c r="N18" s="121"/>
      <c r="O18" s="99" t="s">
        <v>17</v>
      </c>
      <c r="P18" s="99"/>
      <c r="Q18" s="99" t="s">
        <v>14</v>
      </c>
      <c r="R18" s="99"/>
      <c r="S18" s="113"/>
      <c r="T18" s="121"/>
    </row>
    <row r="19" spans="1:20" x14ac:dyDescent="0.25">
      <c r="A19" s="101"/>
      <c r="B19" s="101"/>
      <c r="C19" s="101"/>
      <c r="D19" s="101"/>
      <c r="E19" s="113"/>
      <c r="F19" s="121"/>
      <c r="G19" s="108"/>
      <c r="H19" s="110"/>
      <c r="I19" s="99" t="s">
        <v>15</v>
      </c>
      <c r="J19" s="99"/>
      <c r="K19" s="99" t="s">
        <v>16</v>
      </c>
      <c r="L19" s="99"/>
      <c r="M19" s="108"/>
      <c r="N19" s="110"/>
      <c r="O19" s="99"/>
      <c r="P19" s="99"/>
      <c r="Q19" s="99"/>
      <c r="R19" s="99"/>
      <c r="S19" s="113"/>
      <c r="T19" s="121"/>
    </row>
    <row r="20" spans="1:20" ht="143.25" customHeight="1" x14ac:dyDescent="0.25">
      <c r="A20" s="102"/>
      <c r="B20" s="102"/>
      <c r="C20" s="102"/>
      <c r="D20" s="102"/>
      <c r="E20" s="35" t="s">
        <v>7</v>
      </c>
      <c r="F20" s="35" t="s">
        <v>27</v>
      </c>
      <c r="G20" s="26" t="s">
        <v>7</v>
      </c>
      <c r="H20" s="26" t="s">
        <v>27</v>
      </c>
      <c r="I20" s="35" t="s">
        <v>7</v>
      </c>
      <c r="J20" s="35" t="s">
        <v>27</v>
      </c>
      <c r="K20" s="35" t="s">
        <v>7</v>
      </c>
      <c r="L20" s="35" t="s">
        <v>27</v>
      </c>
      <c r="M20" s="35" t="s">
        <v>51</v>
      </c>
      <c r="N20" s="35" t="s">
        <v>27</v>
      </c>
      <c r="O20" s="35" t="s">
        <v>51</v>
      </c>
      <c r="P20" s="35" t="s">
        <v>27</v>
      </c>
      <c r="Q20" s="35" t="s">
        <v>51</v>
      </c>
      <c r="R20" s="35" t="s">
        <v>27</v>
      </c>
      <c r="S20" s="108"/>
      <c r="T20" s="110"/>
    </row>
    <row r="21" spans="1:20" x14ac:dyDescent="0.25">
      <c r="A21" s="32">
        <v>1</v>
      </c>
      <c r="B21" s="32">
        <v>2</v>
      </c>
      <c r="C21" s="32">
        <v>3</v>
      </c>
      <c r="D21" s="32">
        <v>4</v>
      </c>
      <c r="E21" s="32">
        <f>D21+1</f>
        <v>5</v>
      </c>
      <c r="F21" s="32">
        <f t="shared" ref="F21:R21" si="0">E21+1</f>
        <v>6</v>
      </c>
      <c r="G21" s="32">
        <f t="shared" si="0"/>
        <v>7</v>
      </c>
      <c r="H21" s="32">
        <f t="shared" si="0"/>
        <v>8</v>
      </c>
      <c r="I21" s="32">
        <f t="shared" si="0"/>
        <v>9</v>
      </c>
      <c r="J21" s="32">
        <f t="shared" si="0"/>
        <v>10</v>
      </c>
      <c r="K21" s="32">
        <f t="shared" si="0"/>
        <v>11</v>
      </c>
      <c r="L21" s="32">
        <f t="shared" si="0"/>
        <v>12</v>
      </c>
      <c r="M21" s="32">
        <f t="shared" si="0"/>
        <v>13</v>
      </c>
      <c r="N21" s="32">
        <f t="shared" si="0"/>
        <v>14</v>
      </c>
      <c r="O21" s="32">
        <f t="shared" si="0"/>
        <v>15</v>
      </c>
      <c r="P21" s="32">
        <f t="shared" si="0"/>
        <v>16</v>
      </c>
      <c r="Q21" s="32">
        <f t="shared" si="0"/>
        <v>17</v>
      </c>
      <c r="R21" s="32">
        <f t="shared" si="0"/>
        <v>18</v>
      </c>
      <c r="S21" s="115">
        <v>19</v>
      </c>
      <c r="T21" s="117"/>
    </row>
    <row r="22" spans="1:20" s="11" customFormat="1" x14ac:dyDescent="0.25">
      <c r="A22" s="74" t="str">
        <f>'[1]12 Квартал освоение'!A25</f>
        <v>1</v>
      </c>
      <c r="B22" s="74" t="str">
        <f>'[1]12 Квартал освоение'!B25</f>
        <v>Чеченская Республика</v>
      </c>
      <c r="C22" s="74" t="str">
        <f>'[1]12 Квартал освоение'!C25</f>
        <v>Г</v>
      </c>
      <c r="D22" s="51">
        <f t="shared" ref="D22:N22" si="1">SUM(D23,D51,D80,D84,D86,D87)</f>
        <v>389.57611338983054</v>
      </c>
      <c r="E22" s="51" t="s">
        <v>149</v>
      </c>
      <c r="F22" s="51">
        <f t="shared" si="1"/>
        <v>866.30444832305091</v>
      </c>
      <c r="G22" s="51" t="s">
        <v>149</v>
      </c>
      <c r="H22" s="51">
        <f t="shared" si="1"/>
        <v>1686.4572480790985</v>
      </c>
      <c r="I22" s="51" t="s">
        <v>149</v>
      </c>
      <c r="J22" s="51">
        <f t="shared" si="1"/>
        <v>1621.3473454916411</v>
      </c>
      <c r="K22" s="51" t="s">
        <v>149</v>
      </c>
      <c r="L22" s="51">
        <f t="shared" si="1"/>
        <v>1371.6184872674576</v>
      </c>
      <c r="M22" s="51" t="s">
        <v>149</v>
      </c>
      <c r="N22" s="51">
        <f t="shared" si="1"/>
        <v>321.87014133649654</v>
      </c>
      <c r="O22" s="51" t="s">
        <v>149</v>
      </c>
      <c r="P22" s="83">
        <f>IF(J22="нд","нд",L22-J22)</f>
        <v>-249.72885822418357</v>
      </c>
      <c r="Q22" s="50" t="s">
        <v>149</v>
      </c>
      <c r="R22" s="77">
        <f t="shared" ref="R22:R85" si="2">IF(J22="нд","нд",IF(J22&gt;0,L22/J22,"-"))</f>
        <v>0.84597448602325354</v>
      </c>
      <c r="S22" s="120" t="s">
        <v>149</v>
      </c>
      <c r="T22" s="117"/>
    </row>
    <row r="23" spans="1:20" s="11" customFormat="1" ht="31.5" x14ac:dyDescent="0.25">
      <c r="A23" s="74" t="str">
        <f>'[1]12 Квартал освоение'!A26</f>
        <v>1.1</v>
      </c>
      <c r="B23" s="74" t="str">
        <f>'[1]12 Квартал освоение'!B26</f>
        <v>Технологическое присоединение, всего, в том числе:</v>
      </c>
      <c r="C23" s="74" t="str">
        <f>'[1]12 Квартал освоение'!C26</f>
        <v>Г</v>
      </c>
      <c r="D23" s="51">
        <f t="shared" ref="D23:N23" si="3">D24+D34+D37+D46</f>
        <v>136.84791000000001</v>
      </c>
      <c r="E23" s="51" t="s">
        <v>149</v>
      </c>
      <c r="F23" s="51">
        <f t="shared" si="3"/>
        <v>591.58034534000001</v>
      </c>
      <c r="G23" s="51" t="s">
        <v>149</v>
      </c>
      <c r="H23" s="51">
        <f t="shared" si="3"/>
        <v>150.26354427316681</v>
      </c>
      <c r="I23" s="51" t="s">
        <v>149</v>
      </c>
      <c r="J23" s="51">
        <f t="shared" si="3"/>
        <v>137.5165204831668</v>
      </c>
      <c r="K23" s="51" t="s">
        <v>149</v>
      </c>
      <c r="L23" s="51">
        <f t="shared" si="3"/>
        <v>137.67653555000001</v>
      </c>
      <c r="M23" s="51" t="s">
        <v>149</v>
      </c>
      <c r="N23" s="51">
        <f t="shared" si="3"/>
        <v>17.299713638474596</v>
      </c>
      <c r="O23" s="51" t="s">
        <v>149</v>
      </c>
      <c r="P23" s="29">
        <f t="shared" ref="P23:P86" si="4">IF(J23="нд","нд",L23-J23)</f>
        <v>0.16001506683321054</v>
      </c>
      <c r="Q23" s="50" t="s">
        <v>149</v>
      </c>
      <c r="R23" s="77">
        <f t="shared" si="2"/>
        <v>1.0011636061345284</v>
      </c>
      <c r="S23" s="120" t="s">
        <v>149</v>
      </c>
      <c r="T23" s="117"/>
    </row>
    <row r="24" spans="1:20" s="11" customFormat="1" ht="47.25" x14ac:dyDescent="0.25">
      <c r="A24" s="74" t="str">
        <f>'[1]12 Квартал освоение'!A27</f>
        <v>1.1.1</v>
      </c>
      <c r="B24" s="74" t="str">
        <f>'[1]12 Квартал освоение'!B27</f>
        <v>Технологическое присоединение энергопринимающих устройств потребителей, всего, в том числе:</v>
      </c>
      <c r="C24" s="74" t="str">
        <f>'[1]12 Квартал освоение'!C27</f>
        <v>Г</v>
      </c>
      <c r="D24" s="51">
        <f t="shared" ref="D24:N24" si="5">SUM(D25,D26,D27)</f>
        <v>136.84791000000001</v>
      </c>
      <c r="E24" s="51" t="s">
        <v>149</v>
      </c>
      <c r="F24" s="51">
        <f t="shared" si="5"/>
        <v>591.53902833999996</v>
      </c>
      <c r="G24" s="51" t="s">
        <v>149</v>
      </c>
      <c r="H24" s="51">
        <f t="shared" si="5"/>
        <v>150.26354427316681</v>
      </c>
      <c r="I24" s="51" t="s">
        <v>149</v>
      </c>
      <c r="J24" s="51">
        <f t="shared" si="5"/>
        <v>137.5165204831668</v>
      </c>
      <c r="K24" s="51" t="s">
        <v>149</v>
      </c>
      <c r="L24" s="51">
        <f t="shared" si="5"/>
        <v>137.67653555000001</v>
      </c>
      <c r="M24" s="51" t="s">
        <v>149</v>
      </c>
      <c r="N24" s="51">
        <f t="shared" si="5"/>
        <v>17.299713638474596</v>
      </c>
      <c r="O24" s="51" t="s">
        <v>149</v>
      </c>
      <c r="P24" s="29">
        <f t="shared" si="4"/>
        <v>0.16001506683321054</v>
      </c>
      <c r="Q24" s="50" t="s">
        <v>149</v>
      </c>
      <c r="R24" s="77">
        <f t="shared" si="2"/>
        <v>1.0011636061345284</v>
      </c>
      <c r="S24" s="120" t="s">
        <v>149</v>
      </c>
      <c r="T24" s="117"/>
    </row>
    <row r="25" spans="1:20" ht="63" x14ac:dyDescent="0.25">
      <c r="A25" s="82" t="str">
        <f>'[1]12 Квартал освоение'!A28</f>
        <v>1.1.1.1</v>
      </c>
      <c r="B25" s="82" t="str">
        <f>'[1]12 Квартал освоение'!B28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5" s="82" t="str">
        <f>'[1]12 Квартал освоение'!C28</f>
        <v>Г</v>
      </c>
      <c r="D25" s="84" t="str">
        <f>'[1]12 Квартал освоение'!D28</f>
        <v>нд</v>
      </c>
      <c r="E25" s="84" t="str">
        <f>'[1]12 Квартал освоение'!E28</f>
        <v>нд</v>
      </c>
      <c r="F25" s="84">
        <f>'[1]12 Квартал освоение'!F28</f>
        <v>10.109690999999994</v>
      </c>
      <c r="G25" s="84" t="str">
        <f>'[1]12 Квартал освоение'!G28</f>
        <v>нд</v>
      </c>
      <c r="H25" s="84">
        <f>'[1]12 Квартал освоение'!H28</f>
        <v>6.1423095084745825</v>
      </c>
      <c r="I25" s="84" t="str">
        <f>'[1]12 Квартал освоение'!I28</f>
        <v>нд</v>
      </c>
      <c r="J25" s="84">
        <f>'[1]12 Квартал освоение'!J28</f>
        <v>0.50265550847457752</v>
      </c>
      <c r="K25" s="84" t="str">
        <f>'[1]12 Квартал освоение'!K28</f>
        <v>нд</v>
      </c>
      <c r="L25" s="84">
        <f>'[1]12 Квартал освоение'!L28</f>
        <v>0.13630555999999999</v>
      </c>
      <c r="M25" s="84" t="str">
        <f>'[1]12 Квартал освоение'!AC28</f>
        <v>нд</v>
      </c>
      <c r="N25" s="84">
        <f>'[1]12 Квартал освоение'!AD28</f>
        <v>6.0060039484745822</v>
      </c>
      <c r="O25" s="84" t="str">
        <f>'[1]12 Квартал освоение'!AE28</f>
        <v>нд</v>
      </c>
      <c r="P25" s="84">
        <f t="shared" si="4"/>
        <v>-0.36634994847457752</v>
      </c>
      <c r="Q25" s="72" t="s">
        <v>149</v>
      </c>
      <c r="R25" s="30">
        <f t="shared" si="2"/>
        <v>0.27117092661264219</v>
      </c>
      <c r="S25" s="125" t="str">
        <f>'[1]12 Квартал освоение'!AI28</f>
        <v>технологическое присоединение</v>
      </c>
      <c r="T25" s="126">
        <f>'[1]12 Квартал освоение'!AJ28</f>
        <v>0</v>
      </c>
    </row>
    <row r="26" spans="1:20" ht="63" x14ac:dyDescent="0.25">
      <c r="A26" s="82" t="str">
        <f>'[1]12 Квартал освоение'!A29</f>
        <v>1.1.1.2</v>
      </c>
      <c r="B26" s="82" t="str">
        <f>'[1]12 Квартал освоение'!B29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6" s="82" t="str">
        <f>'[1]12 Квартал освоение'!C29</f>
        <v>Г</v>
      </c>
      <c r="D26" s="84" t="str">
        <f>'[1]12 Квартал освоение'!D29</f>
        <v>нд</v>
      </c>
      <c r="E26" s="84" t="str">
        <f>'[1]12 Квартал освоение'!E29</f>
        <v>нд</v>
      </c>
      <c r="F26" s="84">
        <f>'[1]12 Квартал освоение'!F29</f>
        <v>9.8894999999999997E-2</v>
      </c>
      <c r="G26" s="84" t="str">
        <f>'[1]12 Квартал освоение'!G29</f>
        <v>нд</v>
      </c>
      <c r="H26" s="84">
        <f>'[1]12 Квартал освоение'!H29</f>
        <v>0</v>
      </c>
      <c r="I26" s="84" t="str">
        <f>'[1]12 Квартал освоение'!I29</f>
        <v>нд</v>
      </c>
      <c r="J26" s="84">
        <f>'[1]12 Квартал освоение'!J29</f>
        <v>0</v>
      </c>
      <c r="K26" s="84" t="str">
        <f>'[1]12 Квартал освоение'!K29</f>
        <v>нд</v>
      </c>
      <c r="L26" s="84">
        <f>'[1]12 Квартал освоение'!L29</f>
        <v>5.4171169999999998E-2</v>
      </c>
      <c r="M26" s="84" t="str">
        <f>'[1]12 Квартал освоение'!AC29</f>
        <v>нд</v>
      </c>
      <c r="N26" s="84">
        <f>'[1]12 Квартал освоение'!AD29</f>
        <v>0</v>
      </c>
      <c r="O26" s="84" t="str">
        <f>'[1]12 Квартал освоение'!AE29</f>
        <v>нд</v>
      </c>
      <c r="P26" s="84">
        <f t="shared" si="4"/>
        <v>5.4171169999999998E-2</v>
      </c>
      <c r="Q26" s="72" t="s">
        <v>149</v>
      </c>
      <c r="R26" s="30" t="str">
        <f t="shared" si="2"/>
        <v>-</v>
      </c>
      <c r="S26" s="125" t="str">
        <f>'[1]12 Квартал освоение'!AI29</f>
        <v>начисление заработной платы на объект</v>
      </c>
      <c r="T26" s="126">
        <f>'[1]12 Квартал освоение'!AJ29</f>
        <v>0</v>
      </c>
    </row>
    <row r="27" spans="1:20" s="11" customFormat="1" ht="63" x14ac:dyDescent="0.25">
      <c r="A27" s="74" t="str">
        <f>'[1]12 Квартал освоение'!A30</f>
        <v>1.1.1.3</v>
      </c>
      <c r="B27" s="74" t="str">
        <f>'[1]12 Квартал освоение'!B30</f>
        <v>Технологическое присоединение энергопринимающих устройств потребителей свыше 150 кВт, всего, в том числе:</v>
      </c>
      <c r="C27" s="74" t="str">
        <f>'[1]12 Квартал освоение'!C30</f>
        <v>Г</v>
      </c>
      <c r="D27" s="29">
        <f t="shared" ref="D27:N27" si="6">SUM(D28:D33)</f>
        <v>136.84791000000001</v>
      </c>
      <c r="E27" s="85" t="s">
        <v>149</v>
      </c>
      <c r="F27" s="29">
        <f t="shared" si="6"/>
        <v>581.33044233999999</v>
      </c>
      <c r="G27" s="85" t="s">
        <v>149</v>
      </c>
      <c r="H27" s="29">
        <f t="shared" si="6"/>
        <v>144.12123476469222</v>
      </c>
      <c r="I27" s="85" t="s">
        <v>149</v>
      </c>
      <c r="J27" s="29">
        <f t="shared" si="6"/>
        <v>137.01386497469221</v>
      </c>
      <c r="K27" s="85" t="s">
        <v>149</v>
      </c>
      <c r="L27" s="29">
        <f t="shared" si="6"/>
        <v>137.48605882000001</v>
      </c>
      <c r="M27" s="85" t="s">
        <v>149</v>
      </c>
      <c r="N27" s="29">
        <f t="shared" si="6"/>
        <v>11.293709690000014</v>
      </c>
      <c r="O27" s="85" t="s">
        <v>149</v>
      </c>
      <c r="P27" s="29">
        <f t="shared" si="4"/>
        <v>0.47219384530779962</v>
      </c>
      <c r="Q27" s="76" t="s">
        <v>149</v>
      </c>
      <c r="R27" s="77">
        <f t="shared" si="2"/>
        <v>1.0034463216215017</v>
      </c>
      <c r="S27" s="120" t="s">
        <v>149</v>
      </c>
      <c r="T27" s="117"/>
    </row>
    <row r="28" spans="1:20" ht="94.5" x14ac:dyDescent="0.25">
      <c r="A28" s="82" t="str">
        <f>'[1]12 Квартал освоение'!A31</f>
        <v>1.1.1.3</v>
      </c>
      <c r="B28" s="82" t="str">
        <f>'[1]12 Квартал освоение'!B31</f>
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</c>
      <c r="C28" s="82" t="str">
        <f>'[1]12 Квартал освоение'!C31</f>
        <v>G_prj_109108_50015</v>
      </c>
      <c r="D28" s="84" t="str">
        <f>'[1]12 Квартал освоение'!D31</f>
        <v>нд</v>
      </c>
      <c r="E28" s="84" t="str">
        <f>'[1]12 Квартал освоение'!E31</f>
        <v>нд</v>
      </c>
      <c r="F28" s="84">
        <f>'[1]12 Квартал освоение'!F31</f>
        <v>0.22709299999999999</v>
      </c>
      <c r="G28" s="84" t="str">
        <f>'[1]12 Квартал освоение'!G31</f>
        <v>нд</v>
      </c>
      <c r="H28" s="84">
        <f>'[1]12 Квартал освоение'!H31</f>
        <v>0</v>
      </c>
      <c r="I28" s="84" t="str">
        <f>'[1]12 Квартал освоение'!I31</f>
        <v>нд</v>
      </c>
      <c r="J28" s="84">
        <f>'[1]12 Квартал освоение'!J31</f>
        <v>0</v>
      </c>
      <c r="K28" s="84" t="str">
        <f>'[1]12 Квартал освоение'!K31</f>
        <v>нд</v>
      </c>
      <c r="L28" s="84">
        <f>'[1]12 Квартал освоение'!L31</f>
        <v>0</v>
      </c>
      <c r="M28" s="84" t="str">
        <f>'[1]12 Квартал освоение'!AC31</f>
        <v>нд</v>
      </c>
      <c r="N28" s="84">
        <f>'[1]12 Квартал освоение'!AD31</f>
        <v>0</v>
      </c>
      <c r="O28" s="84" t="str">
        <f>'[1]12 Квартал освоение'!AE31</f>
        <v>нд</v>
      </c>
      <c r="P28" s="84">
        <f t="shared" si="4"/>
        <v>0</v>
      </c>
      <c r="Q28" s="72" t="s">
        <v>149</v>
      </c>
      <c r="R28" s="30" t="str">
        <f t="shared" si="2"/>
        <v>-</v>
      </c>
      <c r="S28" s="125" t="s">
        <v>149</v>
      </c>
      <c r="T28" s="126"/>
    </row>
    <row r="29" spans="1:20" ht="110.25" x14ac:dyDescent="0.25">
      <c r="A29" s="82" t="str">
        <f>'[1]12 Квартал освоение'!A32</f>
        <v>1.1.1.3</v>
      </c>
      <c r="B29" s="82" t="str">
        <f>'[1]12 Квартал освоение'!B32</f>
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</c>
      <c r="C29" s="82" t="str">
        <f>'[1]12 Квартал освоение'!C32</f>
        <v>G_Che21</v>
      </c>
      <c r="D29" s="84">
        <f>'[1]12 Квартал освоение'!D32</f>
        <v>82.195898305084739</v>
      </c>
      <c r="E29" s="84" t="str">
        <f>'[1]12 Квартал освоение'!E32</f>
        <v>нд</v>
      </c>
      <c r="F29" s="84">
        <f>'[1]12 Квартал освоение'!F32</f>
        <v>328.53609733999997</v>
      </c>
      <c r="G29" s="84" t="str">
        <f>'[1]12 Квартал освоение'!G32</f>
        <v>нд</v>
      </c>
      <c r="H29" s="84">
        <f>'[1]12 Квартал освоение'!H32</f>
        <v>90.6716729746922</v>
      </c>
      <c r="I29" s="84" t="str">
        <f>'[1]12 Квартал освоение'!I32</f>
        <v>нд</v>
      </c>
      <c r="J29" s="84">
        <f>'[1]12 Квартал освоение'!J32</f>
        <v>90.6716729746922</v>
      </c>
      <c r="K29" s="84" t="str">
        <f>'[1]12 Квартал освоение'!K32</f>
        <v>нд</v>
      </c>
      <c r="L29" s="84">
        <f>'[1]12 Квартал освоение'!L32</f>
        <v>95.330206720000007</v>
      </c>
      <c r="M29" s="84" t="str">
        <f>'[1]12 Квартал освоение'!AC32</f>
        <v>нд</v>
      </c>
      <c r="N29" s="84">
        <f>'[1]12 Квартал освоение'!AD32</f>
        <v>0</v>
      </c>
      <c r="O29" s="84" t="str">
        <f>'[1]12 Квартал освоение'!AE32</f>
        <v>нд</v>
      </c>
      <c r="P29" s="84">
        <f t="shared" si="4"/>
        <v>4.6585337453078068</v>
      </c>
      <c r="Q29" s="72" t="s">
        <v>149</v>
      </c>
      <c r="R29" s="30">
        <f t="shared" si="2"/>
        <v>1.0513780499738663</v>
      </c>
      <c r="S29" s="125" t="str">
        <f>'[1]12 Квартал освоение'!AI32</f>
        <v>Превышение за счет начисления % за пользование займом. В смете 5 по займу не предусмотрены.</v>
      </c>
      <c r="T29" s="126">
        <f>'[1]12 Квартал освоение'!AJ32</f>
        <v>0</v>
      </c>
    </row>
    <row r="30" spans="1:20" ht="189" x14ac:dyDescent="0.25">
      <c r="A30" s="82" t="str">
        <f>'[1]12 Квартал освоение'!A33</f>
        <v>1.1.1.3</v>
      </c>
      <c r="B30" s="82" t="str">
        <f>'[1]12 Квартал освоение'!B33</f>
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</c>
      <c r="C30" s="82" t="str">
        <f>'[1]12 Квартал освоение'!C33</f>
        <v>G_Che22</v>
      </c>
      <c r="D30" s="84">
        <f>'[1]12 Квартал освоение'!D33</f>
        <v>53.052401694915254</v>
      </c>
      <c r="E30" s="84" t="str">
        <f>'[1]12 Квартал освоение'!E33</f>
        <v>нд</v>
      </c>
      <c r="F30" s="84">
        <f>'[1]12 Квартал освоение'!F33</f>
        <v>248.64385199999998</v>
      </c>
      <c r="G30" s="84" t="str">
        <f>'[1]12 Квартал освоение'!G33</f>
        <v>нд</v>
      </c>
      <c r="H30" s="84">
        <f>'[1]12 Квартал освоение'!H33</f>
        <v>46.342192000000011</v>
      </c>
      <c r="I30" s="84" t="str">
        <f>'[1]12 Квартал освоение'!I33</f>
        <v>нд</v>
      </c>
      <c r="J30" s="84">
        <f>'[1]12 Квартал освоение'!J33</f>
        <v>46.342192000000011</v>
      </c>
      <c r="K30" s="84" t="str">
        <f>'[1]12 Квартал освоение'!K33</f>
        <v>нд</v>
      </c>
      <c r="L30" s="84">
        <f>'[1]12 Квартал освоение'!L33</f>
        <v>35.048482309999997</v>
      </c>
      <c r="M30" s="84" t="str">
        <f>'[1]12 Квартал освоение'!AC33</f>
        <v>нд</v>
      </c>
      <c r="N30" s="84">
        <f>'[1]12 Квартал освоение'!AD33</f>
        <v>11.293709690000014</v>
      </c>
      <c r="O30" s="84" t="str">
        <f>'[1]12 Квартал освоение'!AE33</f>
        <v>нд</v>
      </c>
      <c r="P30" s="84">
        <f t="shared" si="4"/>
        <v>-11.293709690000014</v>
      </c>
      <c r="Q30" s="72" t="s">
        <v>149</v>
      </c>
      <c r="R30" s="30">
        <f t="shared" si="2"/>
        <v>0.75629746452217861</v>
      </c>
      <c r="S30" s="125" t="str">
        <f>'[1]12 Квартал освоение'!AI33</f>
        <v>Экономия по объекту произошла в результате проведения торгов прт тендорном снижении по всем договорам подряда</v>
      </c>
      <c r="T30" s="126">
        <f>'[1]12 Квартал освоение'!AJ33</f>
        <v>0</v>
      </c>
    </row>
    <row r="31" spans="1:20" ht="110.25" x14ac:dyDescent="0.25">
      <c r="A31" s="82" t="str">
        <f>'[1]12 Квартал освоение'!A34</f>
        <v>1.1.1.3</v>
      </c>
      <c r="B31" s="82" t="str">
        <f>'[1]12 Квартал освоение'!B34</f>
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</c>
      <c r="C31" s="82" t="str">
        <f>'[1]12 Квартал освоение'!C34</f>
        <v>G_Che81</v>
      </c>
      <c r="D31" s="84">
        <f>'[1]12 Квартал освоение'!D34</f>
        <v>1.59961</v>
      </c>
      <c r="E31" s="84" t="str">
        <f>'[1]12 Квартал освоение'!E34</f>
        <v>нд</v>
      </c>
      <c r="F31" s="84">
        <f>'[1]12 Квартал освоение'!F34</f>
        <v>2.9421560000000002</v>
      </c>
      <c r="G31" s="84" t="str">
        <f>'[1]12 Квартал освоение'!G34</f>
        <v>нд</v>
      </c>
      <c r="H31" s="84">
        <f>'[1]12 Квартал освоение'!H34</f>
        <v>7.107369789999999</v>
      </c>
      <c r="I31" s="84" t="str">
        <f>'[1]12 Квартал освоение'!I34</f>
        <v>нд</v>
      </c>
      <c r="J31" s="84" t="str">
        <f>'[1]12 Квартал освоение'!J34</f>
        <v>нд</v>
      </c>
      <c r="K31" s="84" t="str">
        <f>'[1]12 Квартал освоение'!K34</f>
        <v>нд</v>
      </c>
      <c r="L31" s="84">
        <f>'[1]12 Квартал освоение'!L34</f>
        <v>7.107369789999999</v>
      </c>
      <c r="M31" s="84" t="str">
        <f>'[1]12 Квартал освоение'!AC34</f>
        <v>нд</v>
      </c>
      <c r="N31" s="84">
        <f>'[1]12 Квартал освоение'!AD34</f>
        <v>0</v>
      </c>
      <c r="O31" s="84" t="str">
        <f>'[1]12 Квартал освоение'!AE34</f>
        <v>нд</v>
      </c>
      <c r="P31" s="84" t="str">
        <f t="shared" si="4"/>
        <v>нд</v>
      </c>
      <c r="Q31" s="72" t="s">
        <v>149</v>
      </c>
      <c r="R31" s="30" t="str">
        <f t="shared" si="2"/>
        <v>нд</v>
      </c>
      <c r="S31" s="125" t="str">
        <f>'[1]12 Квартал освоение'!AI34</f>
        <v>Договор № 21/2016 от 12.09.2016 г.</v>
      </c>
      <c r="T31" s="126">
        <f>'[1]12 Квартал освоение'!AJ34</f>
        <v>0</v>
      </c>
    </row>
    <row r="32" spans="1:20" ht="110.25" x14ac:dyDescent="0.25">
      <c r="A32" s="82" t="str">
        <f>'[1]12 Квартал освоение'!A35</f>
        <v>1.1.1.3</v>
      </c>
      <c r="B32" s="82" t="str">
        <f>'[1]12 Квартал освоение'!B35</f>
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</c>
      <c r="C32" s="82" t="str">
        <f>'[1]12 Квартал освоение'!C35</f>
        <v>F_prj_109108_47931</v>
      </c>
      <c r="D32" s="84" t="str">
        <f>'[1]12 Квартал освоение'!D35</f>
        <v>нд</v>
      </c>
      <c r="E32" s="84" t="str">
        <f>'[1]12 Квартал освоение'!E35</f>
        <v>нд</v>
      </c>
      <c r="F32" s="84">
        <f>'[1]12 Квартал освоение'!F35</f>
        <v>0.55088000000000004</v>
      </c>
      <c r="G32" s="84" t="str">
        <f>'[1]12 Квартал освоение'!G35</f>
        <v>нд</v>
      </c>
      <c r="H32" s="84">
        <f>'[1]12 Квартал освоение'!H35</f>
        <v>0</v>
      </c>
      <c r="I32" s="84" t="str">
        <f>'[1]12 Квартал освоение'!I35</f>
        <v>нд</v>
      </c>
      <c r="J32" s="84">
        <f>'[1]12 Квартал освоение'!J35</f>
        <v>0</v>
      </c>
      <c r="K32" s="84" t="str">
        <f>'[1]12 Квартал освоение'!K35</f>
        <v>нд</v>
      </c>
      <c r="L32" s="84">
        <f>'[1]12 Квартал освоение'!L35</f>
        <v>0</v>
      </c>
      <c r="M32" s="84" t="str">
        <f>'[1]12 Квартал освоение'!AC35</f>
        <v>нд</v>
      </c>
      <c r="N32" s="84">
        <f>'[1]12 Квартал освоение'!AD35</f>
        <v>0</v>
      </c>
      <c r="O32" s="84" t="str">
        <f>'[1]12 Квартал освоение'!AE35</f>
        <v>нд</v>
      </c>
      <c r="P32" s="84">
        <f t="shared" si="4"/>
        <v>0</v>
      </c>
      <c r="Q32" s="72" t="s">
        <v>149</v>
      </c>
      <c r="R32" s="30" t="str">
        <f t="shared" si="2"/>
        <v>-</v>
      </c>
      <c r="S32" s="125" t="s">
        <v>149</v>
      </c>
      <c r="T32" s="126"/>
    </row>
    <row r="33" spans="1:20" ht="110.25" x14ac:dyDescent="0.25">
      <c r="A33" s="82" t="str">
        <f>'[1]12 Квартал освоение'!A36</f>
        <v>1.1.1.3</v>
      </c>
      <c r="B33" s="82" t="str">
        <f>'[1]12 Квартал освоение'!B36</f>
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</c>
      <c r="C33" s="82" t="str">
        <f>'[1]12 Квартал освоение'!C36</f>
        <v>F_prj_109108_47932</v>
      </c>
      <c r="D33" s="84" t="str">
        <f>'[1]12 Квартал освоение'!D36</f>
        <v>нд</v>
      </c>
      <c r="E33" s="84" t="str">
        <f>'[1]12 Квартал освоение'!E36</f>
        <v>нд</v>
      </c>
      <c r="F33" s="84">
        <f>'[1]12 Квартал освоение'!F36</f>
        <v>0.43036400000000002</v>
      </c>
      <c r="G33" s="84" t="str">
        <f>'[1]12 Квартал освоение'!G36</f>
        <v>нд</v>
      </c>
      <c r="H33" s="84">
        <f>'[1]12 Квартал освоение'!H36</f>
        <v>0</v>
      </c>
      <c r="I33" s="84" t="str">
        <f>'[1]12 Квартал освоение'!I36</f>
        <v>нд</v>
      </c>
      <c r="J33" s="84">
        <f>'[1]12 Квартал освоение'!J36</f>
        <v>0</v>
      </c>
      <c r="K33" s="84" t="str">
        <f>'[1]12 Квартал освоение'!K36</f>
        <v>нд</v>
      </c>
      <c r="L33" s="84">
        <f>'[1]12 Квартал освоение'!L36</f>
        <v>0</v>
      </c>
      <c r="M33" s="84" t="str">
        <f>'[1]12 Квартал освоение'!AC36</f>
        <v>нд</v>
      </c>
      <c r="N33" s="84">
        <f>'[1]12 Квартал освоение'!AD36</f>
        <v>0</v>
      </c>
      <c r="O33" s="84" t="str">
        <f>'[1]12 Квартал освоение'!AE36</f>
        <v>нд</v>
      </c>
      <c r="P33" s="84">
        <f t="shared" si="4"/>
        <v>0</v>
      </c>
      <c r="Q33" s="72" t="s">
        <v>149</v>
      </c>
      <c r="R33" s="30" t="str">
        <f t="shared" si="2"/>
        <v>-</v>
      </c>
      <c r="S33" s="125" t="s">
        <v>149</v>
      </c>
      <c r="T33" s="126"/>
    </row>
    <row r="34" spans="1:20" s="11" customFormat="1" ht="47.25" x14ac:dyDescent="0.25">
      <c r="A34" s="74" t="str">
        <f>'[1]12 Квартал освоение'!A37</f>
        <v>1.1.2</v>
      </c>
      <c r="B34" s="74" t="str">
        <f>'[1]12 Квартал освоение'!B37</f>
        <v>Технологическое присоединение объектов электросетевого хозяйства, всего, в том числе:</v>
      </c>
      <c r="C34" s="74" t="str">
        <f>'[1]12 Квартал освоение'!C37</f>
        <v>Г</v>
      </c>
      <c r="D34" s="29">
        <f t="shared" ref="D34:N34" si="7">SUM(D35,D36)</f>
        <v>0</v>
      </c>
      <c r="E34" s="85" t="s">
        <v>149</v>
      </c>
      <c r="F34" s="29">
        <f t="shared" si="7"/>
        <v>0</v>
      </c>
      <c r="G34" s="85" t="s">
        <v>149</v>
      </c>
      <c r="H34" s="29">
        <f t="shared" si="7"/>
        <v>0</v>
      </c>
      <c r="I34" s="85" t="s">
        <v>149</v>
      </c>
      <c r="J34" s="29">
        <f t="shared" si="7"/>
        <v>0</v>
      </c>
      <c r="K34" s="85" t="s">
        <v>149</v>
      </c>
      <c r="L34" s="29">
        <f t="shared" si="7"/>
        <v>0</v>
      </c>
      <c r="M34" s="85" t="s">
        <v>149</v>
      </c>
      <c r="N34" s="29">
        <f t="shared" si="7"/>
        <v>0</v>
      </c>
      <c r="O34" s="85" t="s">
        <v>149</v>
      </c>
      <c r="P34" s="29">
        <f t="shared" si="4"/>
        <v>0</v>
      </c>
      <c r="Q34" s="76" t="s">
        <v>149</v>
      </c>
      <c r="R34" s="77" t="str">
        <f t="shared" si="2"/>
        <v>-</v>
      </c>
      <c r="S34" s="120" t="s">
        <v>149</v>
      </c>
      <c r="T34" s="117"/>
    </row>
    <row r="35" spans="1:20" s="11" customFormat="1" ht="78.75" x14ac:dyDescent="0.25">
      <c r="A35" s="74" t="str">
        <f>'[1]12 Квартал освоение'!A38</f>
        <v>1.1.2.1</v>
      </c>
      <c r="B35" s="74" t="str">
        <f>'[1]12 Квартал освоение'!B38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5" s="74" t="str">
        <f>'[1]12 Квартал освоение'!C38</f>
        <v>Г</v>
      </c>
      <c r="D35" s="29" t="s">
        <v>149</v>
      </c>
      <c r="E35" s="85" t="s">
        <v>149</v>
      </c>
      <c r="F35" s="29" t="s">
        <v>149</v>
      </c>
      <c r="G35" s="85" t="s">
        <v>149</v>
      </c>
      <c r="H35" s="29" t="s">
        <v>149</v>
      </c>
      <c r="I35" s="85" t="s">
        <v>149</v>
      </c>
      <c r="J35" s="29" t="s">
        <v>149</v>
      </c>
      <c r="K35" s="85" t="s">
        <v>149</v>
      </c>
      <c r="L35" s="29" t="s">
        <v>149</v>
      </c>
      <c r="M35" s="85" t="s">
        <v>149</v>
      </c>
      <c r="N35" s="29" t="s">
        <v>149</v>
      </c>
      <c r="O35" s="85" t="s">
        <v>149</v>
      </c>
      <c r="P35" s="29" t="str">
        <f t="shared" si="4"/>
        <v>нд</v>
      </c>
      <c r="Q35" s="76" t="s">
        <v>149</v>
      </c>
      <c r="R35" s="77" t="str">
        <f t="shared" si="2"/>
        <v>нд</v>
      </c>
      <c r="S35" s="120" t="s">
        <v>149</v>
      </c>
      <c r="T35" s="117"/>
    </row>
    <row r="36" spans="1:20" s="11" customFormat="1" ht="47.25" x14ac:dyDescent="0.25">
      <c r="A36" s="74" t="str">
        <f>'[1]12 Квартал освоение'!A39</f>
        <v>1.1.2.2</v>
      </c>
      <c r="B36" s="74" t="str">
        <f>'[1]12 Квартал освоение'!B39</f>
        <v>Технологическое присоединение к электрическим сетям иных сетевых организаций, всего, в том числе:</v>
      </c>
      <c r="C36" s="74" t="str">
        <f>'[1]12 Квартал освоение'!C39</f>
        <v>Г</v>
      </c>
      <c r="D36" s="51" t="s">
        <v>149</v>
      </c>
      <c r="E36" s="51" t="s">
        <v>149</v>
      </c>
      <c r="F36" s="51" t="s">
        <v>149</v>
      </c>
      <c r="G36" s="51" t="s">
        <v>149</v>
      </c>
      <c r="H36" s="51" t="s">
        <v>149</v>
      </c>
      <c r="I36" s="51" t="s">
        <v>149</v>
      </c>
      <c r="J36" s="51" t="s">
        <v>149</v>
      </c>
      <c r="K36" s="51" t="s">
        <v>149</v>
      </c>
      <c r="L36" s="51" t="s">
        <v>149</v>
      </c>
      <c r="M36" s="51" t="s">
        <v>149</v>
      </c>
      <c r="N36" s="51" t="s">
        <v>149</v>
      </c>
      <c r="O36" s="51" t="s">
        <v>149</v>
      </c>
      <c r="P36" s="29" t="str">
        <f t="shared" si="4"/>
        <v>нд</v>
      </c>
      <c r="Q36" s="50" t="s">
        <v>149</v>
      </c>
      <c r="R36" s="77" t="str">
        <f t="shared" si="2"/>
        <v>нд</v>
      </c>
      <c r="S36" s="120" t="s">
        <v>149</v>
      </c>
      <c r="T36" s="117"/>
    </row>
    <row r="37" spans="1:20" s="11" customFormat="1" ht="63" x14ac:dyDescent="0.25">
      <c r="A37" s="74" t="str">
        <f>'[1]12 Квартал освоение'!A40</f>
        <v>1.1.3</v>
      </c>
      <c r="B37" s="74" t="str">
        <f>'[1]12 Квартал освоение'!B40</f>
        <v xml:space="preserve">Технологическое присоединение объектов по производству электрической энергии всего, в том числе: </v>
      </c>
      <c r="C37" s="74" t="str">
        <f>'[1]12 Квартал освоение'!C40</f>
        <v>Г</v>
      </c>
      <c r="D37" s="51">
        <f t="shared" ref="D37:N37" si="8">D38+D42</f>
        <v>0</v>
      </c>
      <c r="E37" s="51" t="s">
        <v>149</v>
      </c>
      <c r="F37" s="51">
        <f t="shared" si="8"/>
        <v>0</v>
      </c>
      <c r="G37" s="51" t="s">
        <v>149</v>
      </c>
      <c r="H37" s="51">
        <f t="shared" si="8"/>
        <v>0</v>
      </c>
      <c r="I37" s="51" t="s">
        <v>149</v>
      </c>
      <c r="J37" s="51">
        <f t="shared" si="8"/>
        <v>0</v>
      </c>
      <c r="K37" s="51" t="s">
        <v>149</v>
      </c>
      <c r="L37" s="51">
        <f t="shared" si="8"/>
        <v>0</v>
      </c>
      <c r="M37" s="51" t="s">
        <v>149</v>
      </c>
      <c r="N37" s="51">
        <f t="shared" si="8"/>
        <v>0</v>
      </c>
      <c r="O37" s="51" t="s">
        <v>149</v>
      </c>
      <c r="P37" s="29">
        <f t="shared" si="4"/>
        <v>0</v>
      </c>
      <c r="Q37" s="50" t="s">
        <v>149</v>
      </c>
      <c r="R37" s="77" t="str">
        <f t="shared" si="2"/>
        <v>-</v>
      </c>
      <c r="S37" s="120" t="s">
        <v>149</v>
      </c>
      <c r="T37" s="117"/>
    </row>
    <row r="38" spans="1:20" s="11" customFormat="1" ht="47.25" x14ac:dyDescent="0.25">
      <c r="A38" s="74" t="str">
        <f>'[1]12 Квартал освоение'!A41</f>
        <v>1.1.3.1</v>
      </c>
      <c r="B38" s="74" t="str">
        <f>'[1]12 Квартал освоение'!B41</f>
        <v>Наименование объекта по производству электрической энергии, всего, в том числе: Грозненская ТЭС</v>
      </c>
      <c r="C38" s="74" t="str">
        <f>'[1]12 Квартал освоение'!C41</f>
        <v>Г</v>
      </c>
      <c r="D38" s="51">
        <f t="shared" ref="D38:N38" si="9">SUM(D39,D40,D41)</f>
        <v>0</v>
      </c>
      <c r="E38" s="51" t="s">
        <v>149</v>
      </c>
      <c r="F38" s="51">
        <f t="shared" si="9"/>
        <v>0</v>
      </c>
      <c r="G38" s="51" t="s">
        <v>149</v>
      </c>
      <c r="H38" s="51">
        <f t="shared" si="9"/>
        <v>0</v>
      </c>
      <c r="I38" s="51" t="s">
        <v>149</v>
      </c>
      <c r="J38" s="51">
        <f t="shared" si="9"/>
        <v>0</v>
      </c>
      <c r="K38" s="51" t="s">
        <v>149</v>
      </c>
      <c r="L38" s="51">
        <f t="shared" si="9"/>
        <v>0</v>
      </c>
      <c r="M38" s="51" t="s">
        <v>149</v>
      </c>
      <c r="N38" s="51">
        <f t="shared" si="9"/>
        <v>0</v>
      </c>
      <c r="O38" s="51" t="s">
        <v>149</v>
      </c>
      <c r="P38" s="29">
        <f t="shared" si="4"/>
        <v>0</v>
      </c>
      <c r="Q38" s="50" t="s">
        <v>149</v>
      </c>
      <c r="R38" s="77" t="str">
        <f t="shared" si="2"/>
        <v>-</v>
      </c>
      <c r="S38" s="120" t="s">
        <v>149</v>
      </c>
      <c r="T38" s="117"/>
    </row>
    <row r="39" spans="1:20" s="11" customFormat="1" ht="141.75" x14ac:dyDescent="0.25">
      <c r="A39" s="74" t="str">
        <f>'[1]12 Квартал освоение'!A42</f>
        <v>1.1.3.1</v>
      </c>
      <c r="B39" s="74" t="str">
        <f>'[1]12 Квартал освоение'!B42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74" t="str">
        <f>'[1]12 Квартал освоение'!C42</f>
        <v>Г</v>
      </c>
      <c r="D39" s="51" t="s">
        <v>149</v>
      </c>
      <c r="E39" s="51" t="s">
        <v>149</v>
      </c>
      <c r="F39" s="51" t="s">
        <v>149</v>
      </c>
      <c r="G39" s="51" t="s">
        <v>149</v>
      </c>
      <c r="H39" s="51" t="s">
        <v>149</v>
      </c>
      <c r="I39" s="51" t="s">
        <v>149</v>
      </c>
      <c r="J39" s="51" t="s">
        <v>149</v>
      </c>
      <c r="K39" s="51" t="s">
        <v>149</v>
      </c>
      <c r="L39" s="51" t="s">
        <v>149</v>
      </c>
      <c r="M39" s="51" t="s">
        <v>149</v>
      </c>
      <c r="N39" s="51" t="s">
        <v>149</v>
      </c>
      <c r="O39" s="51" t="s">
        <v>149</v>
      </c>
      <c r="P39" s="29" t="str">
        <f t="shared" si="4"/>
        <v>нд</v>
      </c>
      <c r="Q39" s="50" t="s">
        <v>149</v>
      </c>
      <c r="R39" s="77" t="str">
        <f t="shared" si="2"/>
        <v>нд</v>
      </c>
      <c r="S39" s="120" t="s">
        <v>149</v>
      </c>
      <c r="T39" s="117"/>
    </row>
    <row r="40" spans="1:20" s="11" customFormat="1" ht="110.25" x14ac:dyDescent="0.25">
      <c r="A40" s="74" t="str">
        <f>'[1]12 Квартал освоение'!A43</f>
        <v>1.1.3.1</v>
      </c>
      <c r="B40" s="74" t="str">
        <f>'[1]12 Квартал освоение'!B43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74" t="str">
        <f>'[1]12 Квартал освоение'!C43</f>
        <v>Г</v>
      </c>
      <c r="D40" s="51" t="s">
        <v>149</v>
      </c>
      <c r="E40" s="51" t="s">
        <v>149</v>
      </c>
      <c r="F40" s="51" t="s">
        <v>149</v>
      </c>
      <c r="G40" s="51" t="s">
        <v>149</v>
      </c>
      <c r="H40" s="51" t="s">
        <v>149</v>
      </c>
      <c r="I40" s="51" t="s">
        <v>149</v>
      </c>
      <c r="J40" s="51" t="s">
        <v>149</v>
      </c>
      <c r="K40" s="51" t="s">
        <v>149</v>
      </c>
      <c r="L40" s="51" t="s">
        <v>149</v>
      </c>
      <c r="M40" s="51" t="s">
        <v>149</v>
      </c>
      <c r="N40" s="51" t="s">
        <v>149</v>
      </c>
      <c r="O40" s="51" t="s">
        <v>149</v>
      </c>
      <c r="P40" s="29" t="str">
        <f t="shared" si="4"/>
        <v>нд</v>
      </c>
      <c r="Q40" s="50" t="s">
        <v>149</v>
      </c>
      <c r="R40" s="77" t="str">
        <f t="shared" si="2"/>
        <v>нд</v>
      </c>
      <c r="S40" s="120" t="s">
        <v>149</v>
      </c>
      <c r="T40" s="117"/>
    </row>
    <row r="41" spans="1:20" s="11" customFormat="1" ht="126" x14ac:dyDescent="0.25">
      <c r="A41" s="74" t="str">
        <f>'[1]12 Квартал освоение'!A44</f>
        <v>1.1.3.1</v>
      </c>
      <c r="B41" s="74" t="str">
        <f>'[1]12 Квартал освоение'!B44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1" s="74" t="str">
        <f>'[1]12 Квартал освоение'!C44</f>
        <v>Г</v>
      </c>
      <c r="D41" s="51" t="s">
        <v>149</v>
      </c>
      <c r="E41" s="51" t="s">
        <v>149</v>
      </c>
      <c r="F41" s="51" t="s">
        <v>149</v>
      </c>
      <c r="G41" s="51" t="s">
        <v>149</v>
      </c>
      <c r="H41" s="51" t="s">
        <v>149</v>
      </c>
      <c r="I41" s="51" t="s">
        <v>149</v>
      </c>
      <c r="J41" s="51" t="s">
        <v>149</v>
      </c>
      <c r="K41" s="51" t="s">
        <v>149</v>
      </c>
      <c r="L41" s="51" t="s">
        <v>149</v>
      </c>
      <c r="M41" s="51" t="s">
        <v>149</v>
      </c>
      <c r="N41" s="51" t="s">
        <v>149</v>
      </c>
      <c r="O41" s="51" t="s">
        <v>149</v>
      </c>
      <c r="P41" s="29" t="str">
        <f t="shared" si="4"/>
        <v>нд</v>
      </c>
      <c r="Q41" s="50" t="s">
        <v>149</v>
      </c>
      <c r="R41" s="77" t="str">
        <f t="shared" si="2"/>
        <v>нд</v>
      </c>
      <c r="S41" s="120" t="s">
        <v>149</v>
      </c>
      <c r="T41" s="117"/>
    </row>
    <row r="42" spans="1:20" s="11" customFormat="1" ht="47.25" x14ac:dyDescent="0.25">
      <c r="A42" s="74" t="str">
        <f>'[1]12 Квартал освоение'!A45</f>
        <v>1.1.3.2</v>
      </c>
      <c r="B42" s="74" t="str">
        <f>'[1]12 Квартал освоение'!B45</f>
        <v>Наименование объекта по производству электрической энергии, всего, в том числе:</v>
      </c>
      <c r="C42" s="74" t="str">
        <f>'[1]12 Квартал освоение'!C45</f>
        <v>Г</v>
      </c>
      <c r="D42" s="51">
        <f t="shared" ref="D42:N42" si="10">SUM(D43,D44,D45)</f>
        <v>0</v>
      </c>
      <c r="E42" s="51" t="s">
        <v>149</v>
      </c>
      <c r="F42" s="51">
        <f t="shared" si="10"/>
        <v>0</v>
      </c>
      <c r="G42" s="51" t="s">
        <v>149</v>
      </c>
      <c r="H42" s="51">
        <f t="shared" si="10"/>
        <v>0</v>
      </c>
      <c r="I42" s="51" t="s">
        <v>149</v>
      </c>
      <c r="J42" s="51">
        <f t="shared" si="10"/>
        <v>0</v>
      </c>
      <c r="K42" s="51" t="s">
        <v>149</v>
      </c>
      <c r="L42" s="51">
        <f t="shared" si="10"/>
        <v>0</v>
      </c>
      <c r="M42" s="51" t="s">
        <v>149</v>
      </c>
      <c r="N42" s="51">
        <f t="shared" si="10"/>
        <v>0</v>
      </c>
      <c r="O42" s="51" t="s">
        <v>149</v>
      </c>
      <c r="P42" s="29">
        <f t="shared" si="4"/>
        <v>0</v>
      </c>
      <c r="Q42" s="50" t="s">
        <v>149</v>
      </c>
      <c r="R42" s="77" t="str">
        <f t="shared" si="2"/>
        <v>-</v>
      </c>
      <c r="S42" s="120" t="s">
        <v>149</v>
      </c>
      <c r="T42" s="117"/>
    </row>
    <row r="43" spans="1:20" s="11" customFormat="1" ht="141.75" x14ac:dyDescent="0.25">
      <c r="A43" s="74" t="str">
        <f>'[1]12 Квартал освоение'!A46</f>
        <v>1.1.3.2</v>
      </c>
      <c r="B43" s="74" t="str">
        <f>'[1]12 Квартал освоение'!B46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3" s="74" t="str">
        <f>'[1]12 Квартал освоение'!C46</f>
        <v>Г</v>
      </c>
      <c r="D43" s="51" t="s">
        <v>149</v>
      </c>
      <c r="E43" s="51" t="s">
        <v>149</v>
      </c>
      <c r="F43" s="51" t="s">
        <v>149</v>
      </c>
      <c r="G43" s="51" t="s">
        <v>149</v>
      </c>
      <c r="H43" s="51" t="s">
        <v>149</v>
      </c>
      <c r="I43" s="51" t="s">
        <v>149</v>
      </c>
      <c r="J43" s="51" t="s">
        <v>149</v>
      </c>
      <c r="K43" s="51" t="s">
        <v>149</v>
      </c>
      <c r="L43" s="51" t="s">
        <v>149</v>
      </c>
      <c r="M43" s="51" t="s">
        <v>149</v>
      </c>
      <c r="N43" s="51" t="s">
        <v>149</v>
      </c>
      <c r="O43" s="51" t="s">
        <v>149</v>
      </c>
      <c r="P43" s="29" t="str">
        <f t="shared" si="4"/>
        <v>нд</v>
      </c>
      <c r="Q43" s="50" t="s">
        <v>149</v>
      </c>
      <c r="R43" s="77" t="str">
        <f t="shared" si="2"/>
        <v>нд</v>
      </c>
      <c r="S43" s="120" t="s">
        <v>149</v>
      </c>
      <c r="T43" s="117"/>
    </row>
    <row r="44" spans="1:20" s="11" customFormat="1" ht="110.25" x14ac:dyDescent="0.25">
      <c r="A44" s="74" t="str">
        <f>'[1]12 Квартал освоение'!A47</f>
        <v>1.1.3.2</v>
      </c>
      <c r="B44" s="74" t="str">
        <f>'[1]12 Квартал освоение'!B47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74" t="str">
        <f>'[1]12 Квартал освоение'!C47</f>
        <v>Г</v>
      </c>
      <c r="D44" s="51" t="s">
        <v>149</v>
      </c>
      <c r="E44" s="51" t="s">
        <v>149</v>
      </c>
      <c r="F44" s="51" t="s">
        <v>149</v>
      </c>
      <c r="G44" s="51" t="s">
        <v>149</v>
      </c>
      <c r="H44" s="51" t="s">
        <v>149</v>
      </c>
      <c r="I44" s="51" t="s">
        <v>149</v>
      </c>
      <c r="J44" s="51" t="s">
        <v>149</v>
      </c>
      <c r="K44" s="51" t="s">
        <v>149</v>
      </c>
      <c r="L44" s="51" t="s">
        <v>149</v>
      </c>
      <c r="M44" s="51" t="s">
        <v>149</v>
      </c>
      <c r="N44" s="51" t="s">
        <v>149</v>
      </c>
      <c r="O44" s="51" t="s">
        <v>149</v>
      </c>
      <c r="P44" s="29" t="str">
        <f t="shared" si="4"/>
        <v>нд</v>
      </c>
      <c r="Q44" s="50" t="s">
        <v>149</v>
      </c>
      <c r="R44" s="77" t="str">
        <f t="shared" si="2"/>
        <v>нд</v>
      </c>
      <c r="S44" s="120" t="s">
        <v>149</v>
      </c>
      <c r="T44" s="117"/>
    </row>
    <row r="45" spans="1:20" s="11" customFormat="1" ht="126" x14ac:dyDescent="0.25">
      <c r="A45" s="74" t="str">
        <f>'[1]12 Квартал освоение'!A48</f>
        <v>1.1.3.2</v>
      </c>
      <c r="B45" s="74" t="str">
        <f>'[1]12 Квартал освоение'!B48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5" s="74" t="str">
        <f>'[1]12 Квартал освоение'!C48</f>
        <v>Г</v>
      </c>
      <c r="D45" s="51" t="s">
        <v>149</v>
      </c>
      <c r="E45" s="51" t="s">
        <v>149</v>
      </c>
      <c r="F45" s="51" t="s">
        <v>149</v>
      </c>
      <c r="G45" s="51" t="s">
        <v>149</v>
      </c>
      <c r="H45" s="51" t="s">
        <v>149</v>
      </c>
      <c r="I45" s="51" t="s">
        <v>149</v>
      </c>
      <c r="J45" s="51" t="s">
        <v>149</v>
      </c>
      <c r="K45" s="51" t="s">
        <v>149</v>
      </c>
      <c r="L45" s="51" t="s">
        <v>149</v>
      </c>
      <c r="M45" s="51" t="s">
        <v>149</v>
      </c>
      <c r="N45" s="51" t="s">
        <v>149</v>
      </c>
      <c r="O45" s="51" t="s">
        <v>149</v>
      </c>
      <c r="P45" s="29" t="str">
        <f t="shared" si="4"/>
        <v>нд</v>
      </c>
      <c r="Q45" s="50" t="s">
        <v>149</v>
      </c>
      <c r="R45" s="77" t="str">
        <f t="shared" si="2"/>
        <v>нд</v>
      </c>
      <c r="S45" s="120" t="s">
        <v>149</v>
      </c>
      <c r="T45" s="117"/>
    </row>
    <row r="46" spans="1:20" s="11" customFormat="1" ht="94.5" x14ac:dyDescent="0.25">
      <c r="A46" s="74" t="str">
        <f>'[1]12 Квартал освоение'!A49</f>
        <v>1.1.4</v>
      </c>
      <c r="B46" s="74" t="str">
        <f>'[1]12 Квартал освоение'!B49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6" s="74" t="str">
        <f>'[1]12 Квартал освоение'!C49</f>
        <v>Г</v>
      </c>
      <c r="D46" s="51">
        <f t="shared" ref="D46:N46" si="11">SUM(D47,D48)</f>
        <v>0</v>
      </c>
      <c r="E46" s="51" t="s">
        <v>149</v>
      </c>
      <c r="F46" s="51">
        <f t="shared" si="11"/>
        <v>4.1317E-2</v>
      </c>
      <c r="G46" s="51" t="s">
        <v>149</v>
      </c>
      <c r="H46" s="51">
        <f t="shared" si="11"/>
        <v>0</v>
      </c>
      <c r="I46" s="51" t="s">
        <v>149</v>
      </c>
      <c r="J46" s="51">
        <f t="shared" si="11"/>
        <v>0</v>
      </c>
      <c r="K46" s="51" t="s">
        <v>149</v>
      </c>
      <c r="L46" s="51">
        <f t="shared" si="11"/>
        <v>0</v>
      </c>
      <c r="M46" s="51" t="s">
        <v>149</v>
      </c>
      <c r="N46" s="51">
        <f t="shared" si="11"/>
        <v>0</v>
      </c>
      <c r="O46" s="51" t="s">
        <v>149</v>
      </c>
      <c r="P46" s="29">
        <f t="shared" si="4"/>
        <v>0</v>
      </c>
      <c r="Q46" s="50" t="s">
        <v>149</v>
      </c>
      <c r="R46" s="77" t="str">
        <f t="shared" si="2"/>
        <v>-</v>
      </c>
      <c r="S46" s="120" t="s">
        <v>149</v>
      </c>
      <c r="T46" s="117"/>
    </row>
    <row r="47" spans="1:20" s="11" customFormat="1" ht="78.75" x14ac:dyDescent="0.25">
      <c r="A47" s="74" t="str">
        <f>'[1]12 Квартал освоение'!A50</f>
        <v>1.1.4.1</v>
      </c>
      <c r="B47" s="74" t="str">
        <f>'[1]12 Квартал освоение'!B50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74" t="str">
        <f>'[1]12 Квартал освоение'!C50</f>
        <v>Г</v>
      </c>
      <c r="D47" s="51" t="s">
        <v>149</v>
      </c>
      <c r="E47" s="51" t="s">
        <v>149</v>
      </c>
      <c r="F47" s="51" t="s">
        <v>149</v>
      </c>
      <c r="G47" s="51" t="s">
        <v>149</v>
      </c>
      <c r="H47" s="51" t="s">
        <v>149</v>
      </c>
      <c r="I47" s="51" t="s">
        <v>149</v>
      </c>
      <c r="J47" s="51" t="s">
        <v>149</v>
      </c>
      <c r="K47" s="51" t="s">
        <v>149</v>
      </c>
      <c r="L47" s="51" t="s">
        <v>149</v>
      </c>
      <c r="M47" s="51" t="s">
        <v>149</v>
      </c>
      <c r="N47" s="51" t="s">
        <v>149</v>
      </c>
      <c r="O47" s="51" t="s">
        <v>149</v>
      </c>
      <c r="P47" s="29" t="str">
        <f t="shared" si="4"/>
        <v>нд</v>
      </c>
      <c r="Q47" s="50" t="s">
        <v>149</v>
      </c>
      <c r="R47" s="77" t="str">
        <f t="shared" si="2"/>
        <v>нд</v>
      </c>
      <c r="S47" s="120" t="s">
        <v>149</v>
      </c>
      <c r="T47" s="117"/>
    </row>
    <row r="48" spans="1:20" s="11" customFormat="1" ht="94.5" x14ac:dyDescent="0.25">
      <c r="A48" s="74" t="str">
        <f>'[1]12 Квартал освоение'!A51</f>
        <v>1.1.4.2</v>
      </c>
      <c r="B48" s="74" t="str">
        <f>'[1]12 Квартал освоение'!B51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8" s="74" t="str">
        <f>'[1]12 Квартал освоение'!C51</f>
        <v>Г</v>
      </c>
      <c r="D48" s="51">
        <f t="shared" ref="D48:N48" si="12">SUM(D49:D50)</f>
        <v>0</v>
      </c>
      <c r="E48" s="51" t="s">
        <v>149</v>
      </c>
      <c r="F48" s="51">
        <f t="shared" si="12"/>
        <v>4.1317E-2</v>
      </c>
      <c r="G48" s="51" t="s">
        <v>149</v>
      </c>
      <c r="H48" s="51">
        <f t="shared" si="12"/>
        <v>0</v>
      </c>
      <c r="I48" s="51" t="s">
        <v>149</v>
      </c>
      <c r="J48" s="51">
        <f t="shared" si="12"/>
        <v>0</v>
      </c>
      <c r="K48" s="51" t="s">
        <v>149</v>
      </c>
      <c r="L48" s="51">
        <f t="shared" si="12"/>
        <v>0</v>
      </c>
      <c r="M48" s="51" t="s">
        <v>149</v>
      </c>
      <c r="N48" s="51">
        <f t="shared" si="12"/>
        <v>0</v>
      </c>
      <c r="O48" s="51" t="s">
        <v>149</v>
      </c>
      <c r="P48" s="29">
        <f t="shared" si="4"/>
        <v>0</v>
      </c>
      <c r="Q48" s="50" t="s">
        <v>149</v>
      </c>
      <c r="R48" s="77" t="str">
        <f t="shared" si="2"/>
        <v>-</v>
      </c>
      <c r="S48" s="120" t="s">
        <v>149</v>
      </c>
      <c r="T48" s="117"/>
    </row>
    <row r="49" spans="1:20" ht="110.25" x14ac:dyDescent="0.25">
      <c r="A49" s="82" t="str">
        <f>'[1]12 Квартал освоение'!A52</f>
        <v>1.1.4.2</v>
      </c>
      <c r="B49" s="82" t="str">
        <f>'[1]12 Квартал освоение'!B52</f>
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</c>
      <c r="C49" s="82" t="str">
        <f>'[1]12 Квартал освоение'!C52</f>
        <v>F_prj_109108_47928</v>
      </c>
      <c r="D49" s="84" t="str">
        <f>'[1]12 Квартал освоение'!D52</f>
        <v>нд</v>
      </c>
      <c r="E49" s="84" t="str">
        <f>'[1]12 Квартал освоение'!E52</f>
        <v>нд</v>
      </c>
      <c r="F49" s="84">
        <f>'[1]12 Квартал освоение'!F52</f>
        <v>2.5430000000000001E-2</v>
      </c>
      <c r="G49" s="84" t="str">
        <f>'[1]12 Квартал освоение'!G52</f>
        <v>нд</v>
      </c>
      <c r="H49" s="84">
        <f>'[1]12 Квартал освоение'!H52</f>
        <v>0</v>
      </c>
      <c r="I49" s="84" t="str">
        <f>'[1]12 Квартал освоение'!I52</f>
        <v>нд</v>
      </c>
      <c r="J49" s="84">
        <f>'[1]12 Квартал освоение'!J52</f>
        <v>0</v>
      </c>
      <c r="K49" s="84" t="str">
        <f>'[1]12 Квартал освоение'!K52</f>
        <v>нд</v>
      </c>
      <c r="L49" s="84">
        <f>'[1]12 Квартал освоение'!L52</f>
        <v>0</v>
      </c>
      <c r="M49" s="84" t="str">
        <f>'[1]12 Квартал освоение'!AC52</f>
        <v>нд</v>
      </c>
      <c r="N49" s="84">
        <f>'[1]12 Квартал освоение'!AD52</f>
        <v>0</v>
      </c>
      <c r="O49" s="84" t="str">
        <f>'[1]12 Квартал освоение'!AE52</f>
        <v>нд</v>
      </c>
      <c r="P49" s="84">
        <f t="shared" si="4"/>
        <v>0</v>
      </c>
      <c r="Q49" s="72" t="s">
        <v>149</v>
      </c>
      <c r="R49" s="30" t="str">
        <f t="shared" si="2"/>
        <v>-</v>
      </c>
      <c r="S49" s="125" t="s">
        <v>149</v>
      </c>
      <c r="T49" s="126"/>
    </row>
    <row r="50" spans="1:20" ht="110.25" x14ac:dyDescent="0.25">
      <c r="A50" s="82" t="str">
        <f>'[1]12 Квартал освоение'!A53</f>
        <v>1.1.4.2</v>
      </c>
      <c r="B50" s="82" t="str">
        <f>'[1]12 Квартал освоение'!B53</f>
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</c>
      <c r="C50" s="82" t="str">
        <f>'[1]12 Квартал освоение'!C53</f>
        <v>F_prj_109108_47930</v>
      </c>
      <c r="D50" s="84" t="str">
        <f>'[1]12 Квартал освоение'!D53</f>
        <v>нд</v>
      </c>
      <c r="E50" s="84" t="str">
        <f>'[1]12 Квартал освоение'!E53</f>
        <v>нд</v>
      </c>
      <c r="F50" s="84">
        <f>'[1]12 Квартал освоение'!F53</f>
        <v>1.5886999999999998E-2</v>
      </c>
      <c r="G50" s="84" t="str">
        <f>'[1]12 Квартал освоение'!G53</f>
        <v>нд</v>
      </c>
      <c r="H50" s="84">
        <f>'[1]12 Квартал освоение'!H53</f>
        <v>0</v>
      </c>
      <c r="I50" s="84" t="str">
        <f>'[1]12 Квартал освоение'!I53</f>
        <v>нд</v>
      </c>
      <c r="J50" s="84">
        <f>'[1]12 Квартал освоение'!J53</f>
        <v>0</v>
      </c>
      <c r="K50" s="84" t="str">
        <f>'[1]12 Квартал освоение'!K53</f>
        <v>нд</v>
      </c>
      <c r="L50" s="84">
        <f>'[1]12 Квартал освоение'!L53</f>
        <v>0</v>
      </c>
      <c r="M50" s="84" t="str">
        <f>'[1]12 Квартал освоение'!AC53</f>
        <v>нд</v>
      </c>
      <c r="N50" s="84">
        <f>'[1]12 Квартал освоение'!AD53</f>
        <v>0</v>
      </c>
      <c r="O50" s="84" t="str">
        <f>'[1]12 Квартал освоение'!AE53</f>
        <v>нд</v>
      </c>
      <c r="P50" s="84">
        <f t="shared" si="4"/>
        <v>0</v>
      </c>
      <c r="Q50" s="72" t="s">
        <v>149</v>
      </c>
      <c r="R50" s="30" t="str">
        <f t="shared" si="2"/>
        <v>-</v>
      </c>
      <c r="S50" s="125" t="s">
        <v>149</v>
      </c>
      <c r="T50" s="126"/>
    </row>
    <row r="51" spans="1:20" s="11" customFormat="1" ht="47.25" x14ac:dyDescent="0.25">
      <c r="A51" s="74" t="str">
        <f>'[1]12 Квартал освоение'!A54</f>
        <v>1.2</v>
      </c>
      <c r="B51" s="74" t="str">
        <f>'[1]12 Квартал освоение'!B54</f>
        <v>Реконструкция, модернизация, техническое перевооружение всего, в том числе:</v>
      </c>
      <c r="C51" s="74" t="str">
        <f>'[1]12 Квартал освоение'!C54</f>
        <v>Г</v>
      </c>
      <c r="D51" s="29">
        <f t="shared" ref="D51:N51" si="13">D52+D57+D64+D74</f>
        <v>0</v>
      </c>
      <c r="E51" s="85" t="s">
        <v>149</v>
      </c>
      <c r="F51" s="29">
        <f t="shared" si="13"/>
        <v>6.3270010000000001</v>
      </c>
      <c r="G51" s="85" t="s">
        <v>149</v>
      </c>
      <c r="H51" s="29">
        <f t="shared" si="13"/>
        <v>58.195774999999998</v>
      </c>
      <c r="I51" s="85" t="s">
        <v>149</v>
      </c>
      <c r="J51" s="29">
        <f t="shared" si="13"/>
        <v>58.195774999999998</v>
      </c>
      <c r="K51" s="85" t="s">
        <v>149</v>
      </c>
      <c r="L51" s="29">
        <f t="shared" si="13"/>
        <v>56.03455203</v>
      </c>
      <c r="M51" s="85" t="s">
        <v>149</v>
      </c>
      <c r="N51" s="29">
        <f t="shared" si="13"/>
        <v>4.4406895399999984</v>
      </c>
      <c r="O51" s="85" t="s">
        <v>149</v>
      </c>
      <c r="P51" s="29">
        <f t="shared" si="4"/>
        <v>-2.1612229699999972</v>
      </c>
      <c r="Q51" s="76" t="s">
        <v>149</v>
      </c>
      <c r="R51" s="77">
        <f t="shared" si="2"/>
        <v>0.96286288875781789</v>
      </c>
      <c r="S51" s="120" t="s">
        <v>149</v>
      </c>
      <c r="T51" s="117"/>
    </row>
    <row r="52" spans="1:20" s="11" customFormat="1" ht="78.75" x14ac:dyDescent="0.25">
      <c r="A52" s="74" t="str">
        <f>'[1]12 Квартал освоение'!A55</f>
        <v>1.2.1</v>
      </c>
      <c r="B52" s="74" t="str">
        <f>'[1]12 Квартал освоение'!B55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52" s="74" t="str">
        <f>'[1]12 Квартал освоение'!C55</f>
        <v>Г</v>
      </c>
      <c r="D52" s="29">
        <f t="shared" ref="D52:N52" si="14">SUM(D53,D54)</f>
        <v>0</v>
      </c>
      <c r="E52" s="85" t="s">
        <v>149</v>
      </c>
      <c r="F52" s="29">
        <f t="shared" si="14"/>
        <v>0</v>
      </c>
      <c r="G52" s="85" t="s">
        <v>149</v>
      </c>
      <c r="H52" s="29">
        <f t="shared" si="14"/>
        <v>2.5</v>
      </c>
      <c r="I52" s="85" t="s">
        <v>149</v>
      </c>
      <c r="J52" s="29">
        <f t="shared" si="14"/>
        <v>2.5</v>
      </c>
      <c r="K52" s="85" t="s">
        <v>149</v>
      </c>
      <c r="L52" s="29">
        <f t="shared" si="14"/>
        <v>2.3213797600000001</v>
      </c>
      <c r="M52" s="85" t="s">
        <v>149</v>
      </c>
      <c r="N52" s="29">
        <f t="shared" si="14"/>
        <v>0.17862023999999987</v>
      </c>
      <c r="O52" s="85" t="s">
        <v>149</v>
      </c>
      <c r="P52" s="29">
        <f t="shared" si="4"/>
        <v>-0.17862023999999987</v>
      </c>
      <c r="Q52" s="76" t="s">
        <v>149</v>
      </c>
      <c r="R52" s="77">
        <f t="shared" si="2"/>
        <v>0.92855190400000009</v>
      </c>
      <c r="S52" s="120" t="s">
        <v>149</v>
      </c>
      <c r="T52" s="117"/>
    </row>
    <row r="53" spans="1:20" s="11" customFormat="1" ht="31.5" x14ac:dyDescent="0.25">
      <c r="A53" s="74" t="str">
        <f>'[1]12 Квартал освоение'!A56</f>
        <v>1.2.1.1</v>
      </c>
      <c r="B53" s="74" t="str">
        <f>'[1]12 Квартал освоение'!B56</f>
        <v>Реконструкция трансформаторных и иных подстанций, всего, в том числе:</v>
      </c>
      <c r="C53" s="74" t="str">
        <f>'[1]12 Квартал освоение'!C56</f>
        <v>Г</v>
      </c>
      <c r="D53" s="29" t="s">
        <v>149</v>
      </c>
      <c r="E53" s="85" t="s">
        <v>149</v>
      </c>
      <c r="F53" s="29" t="s">
        <v>149</v>
      </c>
      <c r="G53" s="85" t="s">
        <v>149</v>
      </c>
      <c r="H53" s="29" t="s">
        <v>149</v>
      </c>
      <c r="I53" s="85" t="s">
        <v>149</v>
      </c>
      <c r="J53" s="29" t="s">
        <v>149</v>
      </c>
      <c r="K53" s="85" t="s">
        <v>149</v>
      </c>
      <c r="L53" s="29" t="s">
        <v>149</v>
      </c>
      <c r="M53" s="85" t="s">
        <v>149</v>
      </c>
      <c r="N53" s="29" t="s">
        <v>149</v>
      </c>
      <c r="O53" s="85" t="s">
        <v>149</v>
      </c>
      <c r="P53" s="29" t="str">
        <f t="shared" si="4"/>
        <v>нд</v>
      </c>
      <c r="Q53" s="76" t="s">
        <v>149</v>
      </c>
      <c r="R53" s="77" t="str">
        <f t="shared" si="2"/>
        <v>нд</v>
      </c>
      <c r="S53" s="120" t="s">
        <v>149</v>
      </c>
      <c r="T53" s="117"/>
    </row>
    <row r="54" spans="1:20" s="11" customFormat="1" ht="63" x14ac:dyDescent="0.25">
      <c r="A54" s="74" t="str">
        <f>'[1]12 Квартал освоение'!A57</f>
        <v>1.2.1.2</v>
      </c>
      <c r="B54" s="74" t="str">
        <f>'[1]12 Квартал освоение'!B57</f>
        <v>Модернизация, техническое перевооружение трансформаторных и иных подстанций, распределительных пунктов, всего, в том числе:</v>
      </c>
      <c r="C54" s="74" t="str">
        <f>'[1]12 Квартал освоение'!C57</f>
        <v>Г</v>
      </c>
      <c r="D54" s="51">
        <f t="shared" ref="D54:N54" si="15">SUM(D55:D56)</f>
        <v>0</v>
      </c>
      <c r="E54" s="51" t="s">
        <v>149</v>
      </c>
      <c r="F54" s="51">
        <f t="shared" si="15"/>
        <v>0</v>
      </c>
      <c r="G54" s="51" t="s">
        <v>149</v>
      </c>
      <c r="H54" s="51">
        <f t="shared" si="15"/>
        <v>2.5</v>
      </c>
      <c r="I54" s="51" t="s">
        <v>149</v>
      </c>
      <c r="J54" s="51">
        <f t="shared" si="15"/>
        <v>2.5</v>
      </c>
      <c r="K54" s="51" t="s">
        <v>149</v>
      </c>
      <c r="L54" s="51">
        <f t="shared" si="15"/>
        <v>2.3213797600000001</v>
      </c>
      <c r="M54" s="51" t="s">
        <v>149</v>
      </c>
      <c r="N54" s="51">
        <f t="shared" si="15"/>
        <v>0.17862023999999987</v>
      </c>
      <c r="O54" s="51" t="s">
        <v>149</v>
      </c>
      <c r="P54" s="29">
        <f t="shared" si="4"/>
        <v>-0.17862023999999987</v>
      </c>
      <c r="Q54" s="50" t="s">
        <v>149</v>
      </c>
      <c r="R54" s="77">
        <f t="shared" si="2"/>
        <v>0.92855190400000009</v>
      </c>
      <c r="S54" s="120" t="s">
        <v>149</v>
      </c>
      <c r="T54" s="117"/>
    </row>
    <row r="55" spans="1:20" ht="47.25" x14ac:dyDescent="0.25">
      <c r="A55" s="82" t="str">
        <f>'[1]12 Квартал освоение'!A58</f>
        <v>1.2.1.2</v>
      </c>
      <c r="B55" s="82" t="str">
        <f>'[1]12 Квартал освоение'!B58</f>
        <v>Оснащение устройствами автоматической частотной разгрузки на ПС 110/35/10 кВ "Самашки"</v>
      </c>
      <c r="C55" s="82" t="str">
        <f>'[1]12 Квартал освоение'!C58</f>
        <v>F_prj_109108_48226</v>
      </c>
      <c r="D55" s="84" t="str">
        <f>'[1]12 Квартал освоение'!D58</f>
        <v>нд</v>
      </c>
      <c r="E55" s="84" t="str">
        <f>'[1]12 Квартал освоение'!E58</f>
        <v>нд</v>
      </c>
      <c r="F55" s="84">
        <f>'[1]12 Квартал освоение'!F58</f>
        <v>0</v>
      </c>
      <c r="G55" s="84" t="str">
        <f>'[1]12 Квартал освоение'!G58</f>
        <v>нд</v>
      </c>
      <c r="H55" s="84">
        <f>'[1]12 Квартал освоение'!H58</f>
        <v>1.25</v>
      </c>
      <c r="I55" s="84" t="str">
        <f>'[1]12 Квартал освоение'!I58</f>
        <v>нд</v>
      </c>
      <c r="J55" s="84">
        <f>'[1]12 Квартал освоение'!J58</f>
        <v>1.25</v>
      </c>
      <c r="K55" s="84" t="str">
        <f>'[1]12 Квартал освоение'!K58</f>
        <v>нд</v>
      </c>
      <c r="L55" s="84">
        <f>'[1]12 Квартал освоение'!L58</f>
        <v>1.1606898800000001</v>
      </c>
      <c r="M55" s="84" t="str">
        <f>'[1]12 Квартал освоение'!AC58</f>
        <v>нд</v>
      </c>
      <c r="N55" s="84">
        <f>'[1]12 Квартал освоение'!AD58</f>
        <v>8.9310119999999937E-2</v>
      </c>
      <c r="O55" s="84" t="str">
        <f>'[1]12 Квартал освоение'!AE58</f>
        <v>нд</v>
      </c>
      <c r="P55" s="84">
        <f t="shared" si="4"/>
        <v>-8.9310119999999937E-2</v>
      </c>
      <c r="Q55" s="72" t="s">
        <v>149</v>
      </c>
      <c r="R55" s="30">
        <f t="shared" si="2"/>
        <v>0.92855190400000009</v>
      </c>
      <c r="S55" s="125" t="str">
        <f>'[1]12 Квартал освоение'!AI58</f>
        <v>Экономия при проведении торгово-закупочных процедур</v>
      </c>
      <c r="T55" s="126">
        <f>'[1]12 Квартал освоение'!AJ58</f>
        <v>0</v>
      </c>
    </row>
    <row r="56" spans="1:20" ht="47.25" x14ac:dyDescent="0.25">
      <c r="A56" s="82" t="str">
        <f>'[1]12 Квартал освоение'!A59</f>
        <v>1.2.1.2</v>
      </c>
      <c r="B56" s="82" t="str">
        <f>'[1]12 Квартал освоение'!B59</f>
        <v>Оснащение устройствами автоматической частотной разгрузки на ПС 110/35/6 кВ "Гудермес"</v>
      </c>
      <c r="C56" s="82" t="str">
        <f>'[1]12 Квартал освоение'!C59</f>
        <v>F_prj_109108_48227</v>
      </c>
      <c r="D56" s="84" t="str">
        <f>'[1]12 Квартал освоение'!D59</f>
        <v>нд</v>
      </c>
      <c r="E56" s="84" t="str">
        <f>'[1]12 Квартал освоение'!E59</f>
        <v>нд</v>
      </c>
      <c r="F56" s="84">
        <f>'[1]12 Квартал освоение'!F59</f>
        <v>0</v>
      </c>
      <c r="G56" s="84" t="str">
        <f>'[1]12 Квартал освоение'!G59</f>
        <v>нд</v>
      </c>
      <c r="H56" s="84">
        <f>'[1]12 Квартал освоение'!H59</f>
        <v>1.25</v>
      </c>
      <c r="I56" s="84" t="str">
        <f>'[1]12 Квартал освоение'!I59</f>
        <v>нд</v>
      </c>
      <c r="J56" s="84">
        <f>'[1]12 Квартал освоение'!J59</f>
        <v>1.25</v>
      </c>
      <c r="K56" s="84" t="str">
        <f>'[1]12 Квартал освоение'!K59</f>
        <v>нд</v>
      </c>
      <c r="L56" s="84">
        <f>'[1]12 Квартал освоение'!L59</f>
        <v>1.1606898800000001</v>
      </c>
      <c r="M56" s="84" t="str">
        <f>'[1]12 Квартал освоение'!AC59</f>
        <v>нд</v>
      </c>
      <c r="N56" s="84">
        <f>'[1]12 Квартал освоение'!AD59</f>
        <v>8.9310119999999937E-2</v>
      </c>
      <c r="O56" s="84" t="str">
        <f>'[1]12 Квартал освоение'!AE59</f>
        <v>нд</v>
      </c>
      <c r="P56" s="84">
        <f t="shared" si="4"/>
        <v>-8.9310119999999937E-2</v>
      </c>
      <c r="Q56" s="72" t="s">
        <v>149</v>
      </c>
      <c r="R56" s="30">
        <f t="shared" si="2"/>
        <v>0.92855190400000009</v>
      </c>
      <c r="S56" s="125" t="str">
        <f>'[1]12 Квартал освоение'!AI59</f>
        <v>Экономия при проведении торгово-закупочных процедур</v>
      </c>
      <c r="T56" s="126">
        <f>'[1]12 Квартал освоение'!AJ59</f>
        <v>0</v>
      </c>
    </row>
    <row r="57" spans="1:20" s="11" customFormat="1" ht="47.25" x14ac:dyDescent="0.25">
      <c r="A57" s="74" t="str">
        <f>'[1]12 Квартал освоение'!A60</f>
        <v>1.2.2</v>
      </c>
      <c r="B57" s="74" t="str">
        <f>'[1]12 Квартал освоение'!B60</f>
        <v>Реконструкция, модернизация, техническое перевооружение линий электропередачи, всего, в том числе:</v>
      </c>
      <c r="C57" s="74" t="str">
        <f>'[1]12 Квартал освоение'!C60</f>
        <v>Г</v>
      </c>
      <c r="D57" s="51">
        <f t="shared" ref="D57:N57" si="16">SUM(D58,D59)</f>
        <v>0</v>
      </c>
      <c r="E57" s="51" t="s">
        <v>149</v>
      </c>
      <c r="F57" s="51">
        <f t="shared" si="16"/>
        <v>0</v>
      </c>
      <c r="G57" s="51" t="s">
        <v>149</v>
      </c>
      <c r="H57" s="51">
        <f t="shared" si="16"/>
        <v>18.695774999999998</v>
      </c>
      <c r="I57" s="51" t="s">
        <v>149</v>
      </c>
      <c r="J57" s="51">
        <f t="shared" si="16"/>
        <v>18.695774999999998</v>
      </c>
      <c r="K57" s="51" t="s">
        <v>149</v>
      </c>
      <c r="L57" s="51">
        <f t="shared" si="16"/>
        <v>17.150229670000002</v>
      </c>
      <c r="M57" s="51" t="s">
        <v>149</v>
      </c>
      <c r="N57" s="51">
        <f t="shared" si="16"/>
        <v>1.5455453299999995</v>
      </c>
      <c r="O57" s="51" t="s">
        <v>149</v>
      </c>
      <c r="P57" s="29">
        <f t="shared" si="4"/>
        <v>-1.5455453299999959</v>
      </c>
      <c r="Q57" s="50" t="s">
        <v>149</v>
      </c>
      <c r="R57" s="77">
        <f t="shared" si="2"/>
        <v>0.91733183941291574</v>
      </c>
      <c r="S57" s="120" t="s">
        <v>149</v>
      </c>
      <c r="T57" s="117"/>
    </row>
    <row r="58" spans="1:20" s="11" customFormat="1" ht="31.5" x14ac:dyDescent="0.25">
      <c r="A58" s="74" t="str">
        <f>'[1]12 Квартал освоение'!A61</f>
        <v>1.2.2.1</v>
      </c>
      <c r="B58" s="74" t="str">
        <f>'[1]12 Квартал освоение'!B61</f>
        <v>Реконструкция линий электропередачи, всего, в том числе:</v>
      </c>
      <c r="C58" s="74" t="str">
        <f>'[1]12 Квартал освоение'!C61</f>
        <v>Г</v>
      </c>
      <c r="D58" s="51" t="s">
        <v>149</v>
      </c>
      <c r="E58" s="51" t="s">
        <v>149</v>
      </c>
      <c r="F58" s="51" t="s">
        <v>149</v>
      </c>
      <c r="G58" s="51" t="s">
        <v>149</v>
      </c>
      <c r="H58" s="51" t="s">
        <v>149</v>
      </c>
      <c r="I58" s="51" t="s">
        <v>149</v>
      </c>
      <c r="J58" s="51" t="s">
        <v>149</v>
      </c>
      <c r="K58" s="51" t="s">
        <v>149</v>
      </c>
      <c r="L58" s="51" t="s">
        <v>149</v>
      </c>
      <c r="M58" s="51" t="s">
        <v>149</v>
      </c>
      <c r="N58" s="51" t="s">
        <v>149</v>
      </c>
      <c r="O58" s="51" t="s">
        <v>149</v>
      </c>
      <c r="P58" s="29" t="str">
        <f t="shared" si="4"/>
        <v>нд</v>
      </c>
      <c r="Q58" s="50" t="s">
        <v>149</v>
      </c>
      <c r="R58" s="77" t="str">
        <f t="shared" si="2"/>
        <v>нд</v>
      </c>
      <c r="S58" s="120" t="s">
        <v>149</v>
      </c>
      <c r="T58" s="117"/>
    </row>
    <row r="59" spans="1:20" s="11" customFormat="1" ht="47.25" x14ac:dyDescent="0.25">
      <c r="A59" s="74" t="str">
        <f>'[1]12 Квартал освоение'!A62</f>
        <v>1.2.2.2</v>
      </c>
      <c r="B59" s="74" t="str">
        <f>'[1]12 Квартал освоение'!B62</f>
        <v>Модернизация, техническое перевооружение линий электропередачи, всего, в том числе:</v>
      </c>
      <c r="C59" s="74" t="str">
        <f>'[1]12 Квартал освоение'!C62</f>
        <v>Г</v>
      </c>
      <c r="D59" s="51">
        <f t="shared" ref="D59:N59" si="17">SUM(D60:D63)</f>
        <v>0</v>
      </c>
      <c r="E59" s="51" t="s">
        <v>149</v>
      </c>
      <c r="F59" s="51">
        <f t="shared" si="17"/>
        <v>0</v>
      </c>
      <c r="G59" s="51" t="s">
        <v>149</v>
      </c>
      <c r="H59" s="51">
        <f t="shared" si="17"/>
        <v>18.695774999999998</v>
      </c>
      <c r="I59" s="51" t="s">
        <v>149</v>
      </c>
      <c r="J59" s="51">
        <f t="shared" si="17"/>
        <v>18.695774999999998</v>
      </c>
      <c r="K59" s="51" t="s">
        <v>149</v>
      </c>
      <c r="L59" s="51">
        <f t="shared" si="17"/>
        <v>17.150229670000002</v>
      </c>
      <c r="M59" s="51" t="s">
        <v>149</v>
      </c>
      <c r="N59" s="51">
        <f t="shared" si="17"/>
        <v>1.5455453299999995</v>
      </c>
      <c r="O59" s="51" t="s">
        <v>149</v>
      </c>
      <c r="P59" s="29">
        <f t="shared" si="4"/>
        <v>-1.5455453299999959</v>
      </c>
      <c r="Q59" s="50" t="s">
        <v>149</v>
      </c>
      <c r="R59" s="77">
        <f t="shared" si="2"/>
        <v>0.91733183941291574</v>
      </c>
      <c r="S59" s="120" t="s">
        <v>149</v>
      </c>
      <c r="T59" s="117"/>
    </row>
    <row r="60" spans="1:20" ht="47.25" x14ac:dyDescent="0.25">
      <c r="A60" s="82" t="str">
        <f>'[1]12 Квартал освоение'!A63</f>
        <v>1.2.2.2</v>
      </c>
      <c r="B60" s="82" t="str">
        <f>'[1]12 Квартал освоение'!B63</f>
        <v>Техническое перевооружение ВЛ-0,4 кВ, Ф-3, ПС «№ 84» с монтажом опор и подвеской провода</v>
      </c>
      <c r="C60" s="82" t="str">
        <f>'[1]12 Квартал освоение'!C63</f>
        <v>F_prj_109108_48373</v>
      </c>
      <c r="D60" s="84" t="str">
        <f>'[1]12 Квартал освоение'!D63</f>
        <v>нд</v>
      </c>
      <c r="E60" s="84" t="str">
        <f>'[1]12 Квартал освоение'!E63</f>
        <v>нд</v>
      </c>
      <c r="F60" s="84">
        <f>'[1]12 Квартал освоение'!F63</f>
        <v>0</v>
      </c>
      <c r="G60" s="84" t="str">
        <f>'[1]12 Квартал освоение'!G63</f>
        <v>нд</v>
      </c>
      <c r="H60" s="84">
        <f>'[1]12 Квартал освоение'!H63</f>
        <v>4.6468220000000002</v>
      </c>
      <c r="I60" s="84" t="str">
        <f>'[1]12 Квартал освоение'!I63</f>
        <v>нд</v>
      </c>
      <c r="J60" s="84">
        <f>'[1]12 Квартал освоение'!J63</f>
        <v>4.6468220000000002</v>
      </c>
      <c r="K60" s="84" t="str">
        <f>'[1]12 Квартал освоение'!K63</f>
        <v>нд</v>
      </c>
      <c r="L60" s="84">
        <f>'[1]12 Квартал освоение'!L63</f>
        <v>4.2634152399999996</v>
      </c>
      <c r="M60" s="84" t="str">
        <f>'[1]12 Квартал освоение'!AC63</f>
        <v>нд</v>
      </c>
      <c r="N60" s="84">
        <f>'[1]12 Квартал освоение'!AD63</f>
        <v>0.38340676000000062</v>
      </c>
      <c r="O60" s="84" t="str">
        <f>'[1]12 Квартал освоение'!AE63</f>
        <v>нд</v>
      </c>
      <c r="P60" s="84">
        <f t="shared" si="4"/>
        <v>-0.38340676000000062</v>
      </c>
      <c r="Q60" s="72" t="s">
        <v>149</v>
      </c>
      <c r="R60" s="30">
        <f t="shared" si="2"/>
        <v>0.91749054299906463</v>
      </c>
      <c r="S60" s="125" t="str">
        <f>'[1]12 Квартал освоение'!AI63</f>
        <v>Экономия при проведении торгово-закупочных процедур</v>
      </c>
      <c r="T60" s="126">
        <f>'[1]12 Квартал освоение'!AJ63</f>
        <v>0</v>
      </c>
    </row>
    <row r="61" spans="1:20" ht="47.25" x14ac:dyDescent="0.25">
      <c r="A61" s="82" t="str">
        <f>'[1]12 Квартал освоение'!A64</f>
        <v>1.2.2.2</v>
      </c>
      <c r="B61" s="82" t="str">
        <f>'[1]12 Квартал освоение'!B64</f>
        <v>Техническое перевооружение ВЛ-0,4кВ Ф-6, ПС «Холодильник» с монтажом опор и подвеской провода</v>
      </c>
      <c r="C61" s="82" t="str">
        <f>'[1]12 Квартал освоение'!C64</f>
        <v>F_prj_109108_48374</v>
      </c>
      <c r="D61" s="84" t="str">
        <f>'[1]12 Квартал освоение'!D64</f>
        <v>нд</v>
      </c>
      <c r="E61" s="84" t="str">
        <f>'[1]12 Квартал освоение'!E64</f>
        <v>нд</v>
      </c>
      <c r="F61" s="84">
        <f>'[1]12 Квартал освоение'!F64</f>
        <v>0</v>
      </c>
      <c r="G61" s="84" t="str">
        <f>'[1]12 Квартал освоение'!G64</f>
        <v>нд</v>
      </c>
      <c r="H61" s="84">
        <f>'[1]12 Квартал освоение'!H64</f>
        <v>4.357526</v>
      </c>
      <c r="I61" s="84" t="str">
        <f>'[1]12 Квартал освоение'!I64</f>
        <v>нд</v>
      </c>
      <c r="J61" s="84">
        <f>'[1]12 Квартал освоение'!J64</f>
        <v>4.357526</v>
      </c>
      <c r="K61" s="84" t="str">
        <f>'[1]12 Квартал освоение'!K64</f>
        <v>нд</v>
      </c>
      <c r="L61" s="84">
        <f>'[1]12 Квартал освоение'!L64</f>
        <v>3.9716913600000003</v>
      </c>
      <c r="M61" s="84" t="str">
        <f>'[1]12 Квартал освоение'!AC64</f>
        <v>нд</v>
      </c>
      <c r="N61" s="84">
        <f>'[1]12 Квартал освоение'!AD64</f>
        <v>0.38583463999999967</v>
      </c>
      <c r="O61" s="84" t="str">
        <f>'[1]12 Квартал освоение'!AE64</f>
        <v>нд</v>
      </c>
      <c r="P61" s="84">
        <f t="shared" si="4"/>
        <v>-0.38583463999999967</v>
      </c>
      <c r="Q61" s="72" t="s">
        <v>149</v>
      </c>
      <c r="R61" s="30">
        <f t="shared" si="2"/>
        <v>0.91145557364431107</v>
      </c>
      <c r="S61" s="125" t="str">
        <f>'[1]12 Квартал освоение'!AI64</f>
        <v>Экономия при проведении торгово-закупочных процедур</v>
      </c>
      <c r="T61" s="126">
        <f>'[1]12 Квартал освоение'!AJ64</f>
        <v>0</v>
      </c>
    </row>
    <row r="62" spans="1:20" ht="47.25" x14ac:dyDescent="0.25">
      <c r="A62" s="82" t="str">
        <f>'[1]12 Квартал освоение'!A65</f>
        <v>1.2.2.2</v>
      </c>
      <c r="B62" s="82" t="str">
        <f>'[1]12 Квартал освоение'!B65</f>
        <v>Техническое перевооружение ВЛ-0,4 кВ, Ф-19, ПС «Горец» с монтажом опор и подвеской провода</v>
      </c>
      <c r="C62" s="82" t="str">
        <f>'[1]12 Квартал освоение'!C65</f>
        <v>F_prj_109108_48375</v>
      </c>
      <c r="D62" s="84" t="str">
        <f>'[1]12 Квартал освоение'!D65</f>
        <v>нд</v>
      </c>
      <c r="E62" s="84" t="str">
        <f>'[1]12 Квартал освоение'!E65</f>
        <v>нд</v>
      </c>
      <c r="F62" s="84">
        <f>'[1]12 Квартал освоение'!F65</f>
        <v>0</v>
      </c>
      <c r="G62" s="84" t="str">
        <f>'[1]12 Квартал освоение'!G65</f>
        <v>нд</v>
      </c>
      <c r="H62" s="84">
        <f>'[1]12 Квартал освоение'!H65</f>
        <v>4.7553080000000003</v>
      </c>
      <c r="I62" s="84" t="str">
        <f>'[1]12 Квартал освоение'!I65</f>
        <v>нд</v>
      </c>
      <c r="J62" s="84">
        <f>'[1]12 Квартал освоение'!J65</f>
        <v>4.7553080000000003</v>
      </c>
      <c r="K62" s="84" t="str">
        <f>'[1]12 Квартал освоение'!K65</f>
        <v>нд</v>
      </c>
      <c r="L62" s="84">
        <f>'[1]12 Квартал освоение'!L65</f>
        <v>4.3654827600000008</v>
      </c>
      <c r="M62" s="84" t="str">
        <f>'[1]12 Квартал освоение'!AC65</f>
        <v>нд</v>
      </c>
      <c r="N62" s="84">
        <f>'[1]12 Квартал освоение'!AD65</f>
        <v>0.38982523999999952</v>
      </c>
      <c r="O62" s="84" t="str">
        <f>'[1]12 Квартал освоение'!AE65</f>
        <v>нд</v>
      </c>
      <c r="P62" s="84">
        <f t="shared" si="4"/>
        <v>-0.38982523999999952</v>
      </c>
      <c r="Q62" s="72" t="s">
        <v>149</v>
      </c>
      <c r="R62" s="30">
        <f t="shared" si="2"/>
        <v>0.91802313540994618</v>
      </c>
      <c r="S62" s="125" t="str">
        <f>'[1]12 Квартал освоение'!AI65</f>
        <v>Экономия при проведении торгово-закупочных процедур</v>
      </c>
      <c r="T62" s="126">
        <f>'[1]12 Квартал освоение'!AJ65</f>
        <v>0</v>
      </c>
    </row>
    <row r="63" spans="1:20" ht="47.25" x14ac:dyDescent="0.25">
      <c r="A63" s="82" t="str">
        <f>'[1]12 Квартал освоение'!A66</f>
        <v>1.2.2.2</v>
      </c>
      <c r="B63" s="82" t="str">
        <f>'[1]12 Квартал освоение'!B66</f>
        <v>Техническое перевооружение ВЛ-0,4 кВ, Ф-1 ПС Красноармейская с монтажом опор и подвеской провода</v>
      </c>
      <c r="C63" s="82" t="str">
        <f>'[1]12 Квартал освоение'!C66</f>
        <v>F_prj_109108_48376</v>
      </c>
      <c r="D63" s="84" t="str">
        <f>'[1]12 Квартал освоение'!D66</f>
        <v>нд</v>
      </c>
      <c r="E63" s="84" t="str">
        <f>'[1]12 Квартал освоение'!E66</f>
        <v>нд</v>
      </c>
      <c r="F63" s="84">
        <f>'[1]12 Квартал освоение'!F66</f>
        <v>0</v>
      </c>
      <c r="G63" s="84" t="str">
        <f>'[1]12 Квартал освоение'!G66</f>
        <v>нд</v>
      </c>
      <c r="H63" s="84">
        <f>'[1]12 Квартал освоение'!H66</f>
        <v>4.9361189999999997</v>
      </c>
      <c r="I63" s="84" t="str">
        <f>'[1]12 Квартал освоение'!I66</f>
        <v>нд</v>
      </c>
      <c r="J63" s="84">
        <f>'[1]12 Квартал освоение'!J66</f>
        <v>4.9361189999999997</v>
      </c>
      <c r="K63" s="84" t="str">
        <f>'[1]12 Квартал освоение'!K66</f>
        <v>нд</v>
      </c>
      <c r="L63" s="84">
        <f>'[1]12 Квартал освоение'!L66</f>
        <v>4.54964031</v>
      </c>
      <c r="M63" s="84" t="str">
        <f>'[1]12 Квартал освоение'!AC66</f>
        <v>нд</v>
      </c>
      <c r="N63" s="84">
        <f>'[1]12 Квартал освоение'!AD66</f>
        <v>0.38647868999999968</v>
      </c>
      <c r="O63" s="84" t="str">
        <f>'[1]12 Квартал освоение'!AE66</f>
        <v>нд</v>
      </c>
      <c r="P63" s="84">
        <f t="shared" si="4"/>
        <v>-0.38647868999999968</v>
      </c>
      <c r="Q63" s="72" t="s">
        <v>149</v>
      </c>
      <c r="R63" s="30">
        <f t="shared" si="2"/>
        <v>0.92170393582488597</v>
      </c>
      <c r="S63" s="125" t="str">
        <f>'[1]12 Квартал освоение'!AI66</f>
        <v>Экономия при проведении торгово-закупочных процедур</v>
      </c>
      <c r="T63" s="126">
        <f>'[1]12 Квартал освоение'!AJ66</f>
        <v>0</v>
      </c>
    </row>
    <row r="64" spans="1:20" s="11" customFormat="1" ht="47.25" x14ac:dyDescent="0.25">
      <c r="A64" s="74" t="str">
        <f>'[1]12 Квартал освоение'!A67</f>
        <v>1.2.3</v>
      </c>
      <c r="B64" s="74" t="str">
        <f>'[1]12 Квартал освоение'!B67</f>
        <v>Развитие и модернизация учета электрической энергии (мощности), всего, в том числе:</v>
      </c>
      <c r="C64" s="74" t="str">
        <f>'[1]12 Квартал освоение'!C67</f>
        <v>Г</v>
      </c>
      <c r="D64" s="29">
        <f t="shared" ref="D64:N64" si="18">SUM(D65,D67,D68,D69,D70,D71,D72,D73)</f>
        <v>0</v>
      </c>
      <c r="E64" s="85" t="s">
        <v>149</v>
      </c>
      <c r="F64" s="29">
        <f t="shared" si="18"/>
        <v>6.3270010000000001</v>
      </c>
      <c r="G64" s="85" t="s">
        <v>149</v>
      </c>
      <c r="H64" s="29">
        <f t="shared" si="18"/>
        <v>0</v>
      </c>
      <c r="I64" s="85" t="s">
        <v>149</v>
      </c>
      <c r="J64" s="29">
        <f t="shared" si="18"/>
        <v>0</v>
      </c>
      <c r="K64" s="85" t="s">
        <v>149</v>
      </c>
      <c r="L64" s="29">
        <f t="shared" si="18"/>
        <v>0</v>
      </c>
      <c r="M64" s="85" t="s">
        <v>149</v>
      </c>
      <c r="N64" s="29">
        <f t="shared" si="18"/>
        <v>0</v>
      </c>
      <c r="O64" s="85" t="s">
        <v>149</v>
      </c>
      <c r="P64" s="29">
        <f t="shared" si="4"/>
        <v>0</v>
      </c>
      <c r="Q64" s="76" t="s">
        <v>149</v>
      </c>
      <c r="R64" s="77" t="str">
        <f t="shared" si="2"/>
        <v>-</v>
      </c>
      <c r="S64" s="120" t="s">
        <v>149</v>
      </c>
      <c r="T64" s="117"/>
    </row>
    <row r="65" spans="1:20" s="11" customFormat="1" ht="47.25" x14ac:dyDescent="0.25">
      <c r="A65" s="74" t="str">
        <f>'[1]12 Квартал освоение'!A68</f>
        <v>1.2.3.1</v>
      </c>
      <c r="B65" s="74" t="str">
        <f>'[1]12 Квартал освоение'!B68</f>
        <v>«Установка приборов учета, класс напряжения 0,22 (0,4) кВ, всего, в том числе:»</v>
      </c>
      <c r="C65" s="74" t="str">
        <f>'[1]12 Квартал освоение'!C68</f>
        <v>Г</v>
      </c>
      <c r="D65" s="29" t="str">
        <f t="shared" ref="D65:N65" si="19">D66</f>
        <v>нд</v>
      </c>
      <c r="E65" s="85" t="s">
        <v>149</v>
      </c>
      <c r="F65" s="29">
        <f t="shared" si="19"/>
        <v>6.3270010000000001</v>
      </c>
      <c r="G65" s="85" t="s">
        <v>149</v>
      </c>
      <c r="H65" s="29">
        <f t="shared" si="19"/>
        <v>0</v>
      </c>
      <c r="I65" s="85" t="s">
        <v>149</v>
      </c>
      <c r="J65" s="29">
        <f t="shared" si="19"/>
        <v>0</v>
      </c>
      <c r="K65" s="85" t="s">
        <v>149</v>
      </c>
      <c r="L65" s="29">
        <f t="shared" si="19"/>
        <v>0</v>
      </c>
      <c r="M65" s="85" t="s">
        <v>149</v>
      </c>
      <c r="N65" s="29">
        <f t="shared" si="19"/>
        <v>0</v>
      </c>
      <c r="O65" s="85" t="s">
        <v>149</v>
      </c>
      <c r="P65" s="29">
        <f t="shared" si="4"/>
        <v>0</v>
      </c>
      <c r="Q65" s="76" t="s">
        <v>149</v>
      </c>
      <c r="R65" s="77" t="str">
        <f t="shared" si="2"/>
        <v>-</v>
      </c>
      <c r="S65" s="120" t="s">
        <v>149</v>
      </c>
      <c r="T65" s="117"/>
    </row>
    <row r="66" spans="1:20" ht="31.5" x14ac:dyDescent="0.25">
      <c r="A66" s="82" t="str">
        <f>'[1]12 Квартал освоение'!A69</f>
        <v>1.2.3.1</v>
      </c>
      <c r="B66" s="82" t="str">
        <f>'[1]12 Квартал освоение'!B69</f>
        <v>АИИСКУЭ ОРЭ для ОАО "Чеченэнерго" (погашение КЗ)</v>
      </c>
      <c r="C66" s="82" t="str">
        <f>'[1]12 Квартал освоение'!C69</f>
        <v>F_prj_109108_48000</v>
      </c>
      <c r="D66" s="84" t="str">
        <f>'[1]12 Квартал освоение'!D69</f>
        <v>нд</v>
      </c>
      <c r="E66" s="84" t="str">
        <f>'[1]12 Квартал освоение'!E69</f>
        <v>нд</v>
      </c>
      <c r="F66" s="84">
        <f>'[1]12 Квартал освоение'!F69</f>
        <v>6.3270010000000001</v>
      </c>
      <c r="G66" s="84" t="str">
        <f>'[1]12 Квартал освоение'!G69</f>
        <v>нд</v>
      </c>
      <c r="H66" s="84">
        <f>'[1]12 Квартал освоение'!H69</f>
        <v>0</v>
      </c>
      <c r="I66" s="84" t="str">
        <f>'[1]12 Квартал освоение'!I69</f>
        <v>нд</v>
      </c>
      <c r="J66" s="84">
        <f>'[1]12 Квартал освоение'!J69</f>
        <v>0</v>
      </c>
      <c r="K66" s="84" t="str">
        <f>'[1]12 Квартал освоение'!K69</f>
        <v>нд</v>
      </c>
      <c r="L66" s="84">
        <f>'[1]12 Квартал освоение'!L69</f>
        <v>0</v>
      </c>
      <c r="M66" s="84" t="str">
        <f>'[1]12 Квартал освоение'!AC69</f>
        <v>нд</v>
      </c>
      <c r="N66" s="84">
        <f>'[1]12 Квартал освоение'!AD69</f>
        <v>0</v>
      </c>
      <c r="O66" s="84" t="str">
        <f>'[1]12 Квартал освоение'!AE69</f>
        <v>нд</v>
      </c>
      <c r="P66" s="84">
        <f t="shared" si="4"/>
        <v>0</v>
      </c>
      <c r="Q66" s="72" t="s">
        <v>149</v>
      </c>
      <c r="R66" s="30" t="str">
        <f t="shared" si="2"/>
        <v>-</v>
      </c>
      <c r="S66" s="125" t="s">
        <v>149</v>
      </c>
      <c r="T66" s="126"/>
    </row>
    <row r="67" spans="1:20" s="11" customFormat="1" ht="47.25" x14ac:dyDescent="0.25">
      <c r="A67" s="74" t="str">
        <f>'[1]12 Квартал освоение'!A70</f>
        <v>1.2.3.2</v>
      </c>
      <c r="B67" s="74" t="str">
        <f>'[1]12 Квартал освоение'!B70</f>
        <v>«Установка приборов учета, класс напряжения 6 (10) кВ, всего, в том числе:»</v>
      </c>
      <c r="C67" s="74" t="str">
        <f>'[1]12 Квартал освоение'!C70</f>
        <v>Г</v>
      </c>
      <c r="D67" s="29" t="s">
        <v>149</v>
      </c>
      <c r="E67" s="85" t="s">
        <v>149</v>
      </c>
      <c r="F67" s="29" t="s">
        <v>149</v>
      </c>
      <c r="G67" s="85" t="s">
        <v>149</v>
      </c>
      <c r="H67" s="29" t="s">
        <v>149</v>
      </c>
      <c r="I67" s="85" t="s">
        <v>149</v>
      </c>
      <c r="J67" s="29" t="s">
        <v>149</v>
      </c>
      <c r="K67" s="85" t="s">
        <v>149</v>
      </c>
      <c r="L67" s="29" t="s">
        <v>149</v>
      </c>
      <c r="M67" s="85" t="s">
        <v>149</v>
      </c>
      <c r="N67" s="29" t="s">
        <v>149</v>
      </c>
      <c r="O67" s="85" t="s">
        <v>149</v>
      </c>
      <c r="P67" s="29" t="str">
        <f t="shared" si="4"/>
        <v>нд</v>
      </c>
      <c r="Q67" s="76" t="s">
        <v>149</v>
      </c>
      <c r="R67" s="77" t="str">
        <f t="shared" si="2"/>
        <v>нд</v>
      </c>
      <c r="S67" s="120" t="s">
        <v>149</v>
      </c>
      <c r="T67" s="117"/>
    </row>
    <row r="68" spans="1:20" s="11" customFormat="1" ht="47.25" x14ac:dyDescent="0.25">
      <c r="A68" s="74" t="str">
        <f>'[1]12 Квартал освоение'!A71</f>
        <v>1.2.3.3</v>
      </c>
      <c r="B68" s="74" t="str">
        <f>'[1]12 Квартал освоение'!B71</f>
        <v>«Установка приборов учета, класс напряжения 35 кВ, всего, в том числе:»</v>
      </c>
      <c r="C68" s="74" t="str">
        <f>'[1]12 Квартал освоение'!C71</f>
        <v>Г</v>
      </c>
      <c r="D68" s="51" t="s">
        <v>149</v>
      </c>
      <c r="E68" s="51" t="s">
        <v>149</v>
      </c>
      <c r="F68" s="51" t="s">
        <v>149</v>
      </c>
      <c r="G68" s="51" t="s">
        <v>149</v>
      </c>
      <c r="H68" s="51" t="s">
        <v>149</v>
      </c>
      <c r="I68" s="51" t="s">
        <v>149</v>
      </c>
      <c r="J68" s="51" t="s">
        <v>149</v>
      </c>
      <c r="K68" s="51" t="s">
        <v>149</v>
      </c>
      <c r="L68" s="51" t="s">
        <v>149</v>
      </c>
      <c r="M68" s="51" t="s">
        <v>149</v>
      </c>
      <c r="N68" s="51" t="s">
        <v>149</v>
      </c>
      <c r="O68" s="51" t="s">
        <v>149</v>
      </c>
      <c r="P68" s="29" t="str">
        <f t="shared" si="4"/>
        <v>нд</v>
      </c>
      <c r="Q68" s="50" t="s">
        <v>149</v>
      </c>
      <c r="R68" s="77" t="str">
        <f t="shared" si="2"/>
        <v>нд</v>
      </c>
      <c r="S68" s="120" t="s">
        <v>149</v>
      </c>
      <c r="T68" s="117"/>
    </row>
    <row r="69" spans="1:20" s="11" customFormat="1" ht="47.25" x14ac:dyDescent="0.25">
      <c r="A69" s="74" t="str">
        <f>'[1]12 Квартал освоение'!A72</f>
        <v>1.2.3.4</v>
      </c>
      <c r="B69" s="74" t="str">
        <f>'[1]12 Квартал освоение'!B72</f>
        <v>«Установка приборов учета, класс напряжения 110 кВ и выше, всего, в том числе:»</v>
      </c>
      <c r="C69" s="74" t="str">
        <f>'[1]12 Квартал освоение'!C72</f>
        <v>Г</v>
      </c>
      <c r="D69" s="51" t="s">
        <v>149</v>
      </c>
      <c r="E69" s="51" t="s">
        <v>149</v>
      </c>
      <c r="F69" s="51" t="s">
        <v>149</v>
      </c>
      <c r="G69" s="51" t="s">
        <v>149</v>
      </c>
      <c r="H69" s="51" t="s">
        <v>149</v>
      </c>
      <c r="I69" s="51" t="s">
        <v>149</v>
      </c>
      <c r="J69" s="51" t="s">
        <v>149</v>
      </c>
      <c r="K69" s="51" t="s">
        <v>149</v>
      </c>
      <c r="L69" s="51" t="s">
        <v>149</v>
      </c>
      <c r="M69" s="51" t="s">
        <v>149</v>
      </c>
      <c r="N69" s="51" t="s">
        <v>149</v>
      </c>
      <c r="O69" s="51" t="s">
        <v>149</v>
      </c>
      <c r="P69" s="29" t="str">
        <f t="shared" si="4"/>
        <v>нд</v>
      </c>
      <c r="Q69" s="50" t="s">
        <v>149</v>
      </c>
      <c r="R69" s="77" t="str">
        <f t="shared" si="2"/>
        <v>нд</v>
      </c>
      <c r="S69" s="120" t="s">
        <v>149</v>
      </c>
      <c r="T69" s="117"/>
    </row>
    <row r="70" spans="1:20" s="11" customFormat="1" ht="63" x14ac:dyDescent="0.25">
      <c r="A70" s="74" t="str">
        <f>'[1]12 Квартал освоение'!A73</f>
        <v>1.2.3.5</v>
      </c>
      <c r="B70" s="74" t="str">
        <f>'[1]12 Квартал освоение'!B73</f>
        <v>«Включение приборов учета в систему сбора и передачи данных, класс напряжения 0,22 (0,4) кВ, всего, в том числе:»</v>
      </c>
      <c r="C70" s="74" t="str">
        <f>'[1]12 Квартал освоение'!C73</f>
        <v>Г</v>
      </c>
      <c r="D70" s="51" t="s">
        <v>149</v>
      </c>
      <c r="E70" s="51" t="s">
        <v>149</v>
      </c>
      <c r="F70" s="51" t="s">
        <v>149</v>
      </c>
      <c r="G70" s="51" t="s">
        <v>149</v>
      </c>
      <c r="H70" s="51" t="s">
        <v>149</v>
      </c>
      <c r="I70" s="51" t="s">
        <v>149</v>
      </c>
      <c r="J70" s="51" t="s">
        <v>149</v>
      </c>
      <c r="K70" s="51" t="s">
        <v>149</v>
      </c>
      <c r="L70" s="51" t="s">
        <v>149</v>
      </c>
      <c r="M70" s="51" t="s">
        <v>149</v>
      </c>
      <c r="N70" s="51" t="s">
        <v>149</v>
      </c>
      <c r="O70" s="51" t="s">
        <v>149</v>
      </c>
      <c r="P70" s="29" t="str">
        <f t="shared" si="4"/>
        <v>нд</v>
      </c>
      <c r="Q70" s="50" t="s">
        <v>149</v>
      </c>
      <c r="R70" s="77" t="str">
        <f t="shared" si="2"/>
        <v>нд</v>
      </c>
      <c r="S70" s="120" t="s">
        <v>149</v>
      </c>
      <c r="T70" s="117"/>
    </row>
    <row r="71" spans="1:20" s="11" customFormat="1" ht="63" x14ac:dyDescent="0.25">
      <c r="A71" s="74" t="str">
        <f>'[1]12 Квартал освоение'!A74</f>
        <v>1.2.3.6</v>
      </c>
      <c r="B71" s="74" t="str">
        <f>'[1]12 Квартал освоение'!B74</f>
        <v>«Включение приборов учета в систему сбора и передачи данных, класс напряжения 6 (10) кВ, всего, в том числе:»</v>
      </c>
      <c r="C71" s="74" t="str">
        <f>'[1]12 Квартал освоение'!C74</f>
        <v>Г</v>
      </c>
      <c r="D71" s="29" t="s">
        <v>149</v>
      </c>
      <c r="E71" s="85" t="s">
        <v>149</v>
      </c>
      <c r="F71" s="29" t="s">
        <v>149</v>
      </c>
      <c r="G71" s="85" t="s">
        <v>149</v>
      </c>
      <c r="H71" s="29" t="s">
        <v>149</v>
      </c>
      <c r="I71" s="85" t="s">
        <v>149</v>
      </c>
      <c r="J71" s="29" t="s">
        <v>149</v>
      </c>
      <c r="K71" s="85" t="s">
        <v>149</v>
      </c>
      <c r="L71" s="29" t="s">
        <v>149</v>
      </c>
      <c r="M71" s="85" t="s">
        <v>149</v>
      </c>
      <c r="N71" s="29" t="s">
        <v>149</v>
      </c>
      <c r="O71" s="85" t="s">
        <v>149</v>
      </c>
      <c r="P71" s="29" t="str">
        <f t="shared" si="4"/>
        <v>нд</v>
      </c>
      <c r="Q71" s="76" t="s">
        <v>149</v>
      </c>
      <c r="R71" s="77" t="str">
        <f t="shared" si="2"/>
        <v>нд</v>
      </c>
      <c r="S71" s="120" t="s">
        <v>149</v>
      </c>
      <c r="T71" s="117"/>
    </row>
    <row r="72" spans="1:20" s="11" customFormat="1" ht="63" x14ac:dyDescent="0.25">
      <c r="A72" s="74" t="str">
        <f>'[1]12 Квартал освоение'!A75</f>
        <v>1.2.3.7</v>
      </c>
      <c r="B72" s="74" t="str">
        <f>'[1]12 Квартал освоение'!B75</f>
        <v>«Включение приборов учета в систему сбора и передачи данных, класс напряжения 35 кВ, всего, в том числе:»</v>
      </c>
      <c r="C72" s="74" t="str">
        <f>'[1]12 Квартал освоение'!C75</f>
        <v>Г</v>
      </c>
      <c r="D72" s="51" t="s">
        <v>149</v>
      </c>
      <c r="E72" s="51" t="s">
        <v>149</v>
      </c>
      <c r="F72" s="51" t="s">
        <v>149</v>
      </c>
      <c r="G72" s="51" t="s">
        <v>149</v>
      </c>
      <c r="H72" s="51" t="s">
        <v>149</v>
      </c>
      <c r="I72" s="51" t="s">
        <v>149</v>
      </c>
      <c r="J72" s="51" t="s">
        <v>149</v>
      </c>
      <c r="K72" s="51" t="s">
        <v>149</v>
      </c>
      <c r="L72" s="51" t="s">
        <v>149</v>
      </c>
      <c r="M72" s="51" t="s">
        <v>149</v>
      </c>
      <c r="N72" s="51" t="s">
        <v>149</v>
      </c>
      <c r="O72" s="51" t="s">
        <v>149</v>
      </c>
      <c r="P72" s="29" t="str">
        <f t="shared" si="4"/>
        <v>нд</v>
      </c>
      <c r="Q72" s="50" t="s">
        <v>149</v>
      </c>
      <c r="R72" s="77" t="str">
        <f t="shared" si="2"/>
        <v>нд</v>
      </c>
      <c r="S72" s="120" t="s">
        <v>149</v>
      </c>
      <c r="T72" s="117"/>
    </row>
    <row r="73" spans="1:20" s="11" customFormat="1" ht="63" x14ac:dyDescent="0.25">
      <c r="A73" s="74" t="str">
        <f>'[1]12 Квартал освоение'!A76</f>
        <v>1.2.3.8</v>
      </c>
      <c r="B73" s="74" t="str">
        <f>'[1]12 Квартал освоение'!B76</f>
        <v>«Включение приборов учета в систему сбора и передачи данных, класс напряжения 110 кВ и выше, всего, в том числе:»</v>
      </c>
      <c r="C73" s="74" t="str">
        <f>'[1]12 Квартал освоение'!C76</f>
        <v>Г</v>
      </c>
      <c r="D73" s="51" t="s">
        <v>149</v>
      </c>
      <c r="E73" s="51" t="s">
        <v>149</v>
      </c>
      <c r="F73" s="51" t="s">
        <v>149</v>
      </c>
      <c r="G73" s="51" t="s">
        <v>149</v>
      </c>
      <c r="H73" s="51" t="s">
        <v>149</v>
      </c>
      <c r="I73" s="51" t="s">
        <v>149</v>
      </c>
      <c r="J73" s="51" t="s">
        <v>149</v>
      </c>
      <c r="K73" s="51" t="s">
        <v>149</v>
      </c>
      <c r="L73" s="51" t="s">
        <v>149</v>
      </c>
      <c r="M73" s="51" t="s">
        <v>149</v>
      </c>
      <c r="N73" s="51" t="s">
        <v>149</v>
      </c>
      <c r="O73" s="51" t="s">
        <v>149</v>
      </c>
      <c r="P73" s="29" t="str">
        <f t="shared" si="4"/>
        <v>нд</v>
      </c>
      <c r="Q73" s="50" t="s">
        <v>149</v>
      </c>
      <c r="R73" s="77" t="str">
        <f t="shared" si="2"/>
        <v>нд</v>
      </c>
      <c r="S73" s="120" t="s">
        <v>149</v>
      </c>
      <c r="T73" s="117"/>
    </row>
    <row r="74" spans="1:20" s="11" customFormat="1" ht="63" x14ac:dyDescent="0.25">
      <c r="A74" s="74" t="str">
        <f>'[1]12 Квартал освоение'!A77</f>
        <v>1.2.4</v>
      </c>
      <c r="B74" s="74" t="str">
        <f>'[1]12 Квартал освоение'!B77</f>
        <v>Реконструкция, модернизация, техническое перевооружение прочих объектов основных средств, всего, в том числе:</v>
      </c>
      <c r="C74" s="74" t="str">
        <f>'[1]12 Квартал освоение'!C77</f>
        <v>Г</v>
      </c>
      <c r="D74" s="51">
        <f t="shared" ref="D74:N74" si="20">SUM(D75,D76)</f>
        <v>0</v>
      </c>
      <c r="E74" s="51" t="s">
        <v>149</v>
      </c>
      <c r="F74" s="51">
        <f t="shared" si="20"/>
        <v>0</v>
      </c>
      <c r="G74" s="51" t="s">
        <v>149</v>
      </c>
      <c r="H74" s="51">
        <f t="shared" si="20"/>
        <v>37</v>
      </c>
      <c r="I74" s="51" t="s">
        <v>149</v>
      </c>
      <c r="J74" s="51">
        <f t="shared" si="20"/>
        <v>37</v>
      </c>
      <c r="K74" s="51" t="s">
        <v>149</v>
      </c>
      <c r="L74" s="51">
        <f t="shared" si="20"/>
        <v>36.5629426</v>
      </c>
      <c r="M74" s="51" t="s">
        <v>149</v>
      </c>
      <c r="N74" s="51">
        <f t="shared" si="20"/>
        <v>2.716523969999999</v>
      </c>
      <c r="O74" s="51" t="s">
        <v>149</v>
      </c>
      <c r="P74" s="29">
        <f t="shared" si="4"/>
        <v>-0.43705740000000048</v>
      </c>
      <c r="Q74" s="50" t="s">
        <v>149</v>
      </c>
      <c r="R74" s="77">
        <f t="shared" si="2"/>
        <v>0.98818763783783781</v>
      </c>
      <c r="S74" s="120" t="s">
        <v>149</v>
      </c>
      <c r="T74" s="117"/>
    </row>
    <row r="75" spans="1:20" s="11" customFormat="1" ht="31.5" x14ac:dyDescent="0.25">
      <c r="A75" s="74" t="str">
        <f>'[1]12 Квартал освоение'!A78</f>
        <v>1.2.4.1</v>
      </c>
      <c r="B75" s="74" t="str">
        <f>'[1]12 Квартал освоение'!B78</f>
        <v>Реконструкция прочих объектов основных средств, всего, в том числе:</v>
      </c>
      <c r="C75" s="74" t="str">
        <f>'[1]12 Квартал освоение'!C78</f>
        <v>Г</v>
      </c>
      <c r="D75" s="51" t="s">
        <v>149</v>
      </c>
      <c r="E75" s="51" t="s">
        <v>149</v>
      </c>
      <c r="F75" s="51" t="s">
        <v>149</v>
      </c>
      <c r="G75" s="51" t="s">
        <v>149</v>
      </c>
      <c r="H75" s="51" t="s">
        <v>149</v>
      </c>
      <c r="I75" s="51" t="s">
        <v>149</v>
      </c>
      <c r="J75" s="51" t="s">
        <v>149</v>
      </c>
      <c r="K75" s="51" t="s">
        <v>149</v>
      </c>
      <c r="L75" s="51" t="s">
        <v>149</v>
      </c>
      <c r="M75" s="51" t="s">
        <v>149</v>
      </c>
      <c r="N75" s="51" t="s">
        <v>149</v>
      </c>
      <c r="O75" s="51" t="s">
        <v>149</v>
      </c>
      <c r="P75" s="29" t="str">
        <f t="shared" si="4"/>
        <v>нд</v>
      </c>
      <c r="Q75" s="50" t="s">
        <v>149</v>
      </c>
      <c r="R75" s="77" t="str">
        <f t="shared" si="2"/>
        <v>нд</v>
      </c>
      <c r="S75" s="120" t="s">
        <v>149</v>
      </c>
      <c r="T75" s="117"/>
    </row>
    <row r="76" spans="1:20" s="11" customFormat="1" ht="47.25" x14ac:dyDescent="0.25">
      <c r="A76" s="74" t="str">
        <f>'[1]12 Квартал освоение'!A79</f>
        <v>1.2.4.2</v>
      </c>
      <c r="B76" s="74" t="str">
        <f>'[1]12 Квартал освоение'!B79</f>
        <v>Модернизация, техническое перевооружение прочих объектов основных средств, всего, в том числе:</v>
      </c>
      <c r="C76" s="74" t="str">
        <f>'[1]12 Квартал освоение'!C79</f>
        <v>Г</v>
      </c>
      <c r="D76" s="51">
        <f t="shared" ref="D76:N76" si="21">SUM(D77:D79)</f>
        <v>0</v>
      </c>
      <c r="E76" s="51" t="s">
        <v>149</v>
      </c>
      <c r="F76" s="51">
        <f t="shared" si="21"/>
        <v>0</v>
      </c>
      <c r="G76" s="51" t="s">
        <v>149</v>
      </c>
      <c r="H76" s="51">
        <f t="shared" si="21"/>
        <v>37</v>
      </c>
      <c r="I76" s="51" t="s">
        <v>149</v>
      </c>
      <c r="J76" s="51">
        <f t="shared" si="21"/>
        <v>37</v>
      </c>
      <c r="K76" s="51" t="s">
        <v>149</v>
      </c>
      <c r="L76" s="51">
        <f t="shared" si="21"/>
        <v>36.5629426</v>
      </c>
      <c r="M76" s="51" t="s">
        <v>149</v>
      </c>
      <c r="N76" s="51">
        <f t="shared" si="21"/>
        <v>2.716523969999999</v>
      </c>
      <c r="O76" s="51" t="s">
        <v>149</v>
      </c>
      <c r="P76" s="29">
        <f t="shared" si="4"/>
        <v>-0.43705740000000048</v>
      </c>
      <c r="Q76" s="50" t="s">
        <v>149</v>
      </c>
      <c r="R76" s="77">
        <f t="shared" si="2"/>
        <v>0.98818763783783781</v>
      </c>
      <c r="S76" s="120" t="s">
        <v>149</v>
      </c>
      <c r="T76" s="117"/>
    </row>
    <row r="77" spans="1:20" ht="47.25" x14ac:dyDescent="0.25">
      <c r="A77" s="82" t="str">
        <f>'[1]12 Квартал освоение'!A80</f>
        <v>1.2.4.2</v>
      </c>
      <c r="B77" s="82" t="str">
        <f>'[1]12 Квартал освоение'!B80</f>
        <v>Модернизация системы сбора и передачи информации 1-ая очередь АО "Чеченэнерго" на  ПС "Восточная"</v>
      </c>
      <c r="C77" s="82" t="str">
        <f>'[1]12 Квартал освоение'!C80</f>
        <v>F_prj_109108_49013</v>
      </c>
      <c r="D77" s="84" t="str">
        <f>'[1]12 Квартал освоение'!D80</f>
        <v>нд</v>
      </c>
      <c r="E77" s="84" t="str">
        <f>'[1]12 Квартал освоение'!E80</f>
        <v>нд</v>
      </c>
      <c r="F77" s="84">
        <f>'[1]12 Квартал освоение'!F80</f>
        <v>0</v>
      </c>
      <c r="G77" s="84" t="str">
        <f>'[1]12 Квартал освоение'!G80</f>
        <v>нд</v>
      </c>
      <c r="H77" s="84">
        <f>'[1]12 Квартал освоение'!H80</f>
        <v>10</v>
      </c>
      <c r="I77" s="84" t="str">
        <f>'[1]12 Квартал освоение'!I80</f>
        <v>нд</v>
      </c>
      <c r="J77" s="84">
        <f>'[1]12 Квартал освоение'!J80</f>
        <v>10</v>
      </c>
      <c r="K77" s="84" t="str">
        <f>'[1]12 Квартал освоение'!K80</f>
        <v>нд</v>
      </c>
      <c r="L77" s="84">
        <f>'[1]12 Квартал освоение'!L80</f>
        <v>12.27946657</v>
      </c>
      <c r="M77" s="84" t="str">
        <f>'[1]12 Квартал освоение'!AC80</f>
        <v>нд</v>
      </c>
      <c r="N77" s="84">
        <f>'[1]12 Квартал освоение'!AD80</f>
        <v>0</v>
      </c>
      <c r="O77" s="84" t="str">
        <f>'[1]12 Квартал освоение'!AE80</f>
        <v>нд</v>
      </c>
      <c r="P77" s="84">
        <f t="shared" si="4"/>
        <v>2.2794665700000003</v>
      </c>
      <c r="Q77" s="72" t="s">
        <v>149</v>
      </c>
      <c r="R77" s="30">
        <f t="shared" si="2"/>
        <v>1.2279466569999999</v>
      </c>
      <c r="S77" s="125" t="str">
        <f>'[1]12 Квартал освоение'!AI80</f>
        <v>При проведении проектных работ были уточнены объемы работ по ПС,в связи с чем были изменены плановые показатели</v>
      </c>
      <c r="T77" s="126">
        <f>'[1]12 Квартал освоение'!AJ80</f>
        <v>0</v>
      </c>
    </row>
    <row r="78" spans="1:20" ht="63" x14ac:dyDescent="0.25">
      <c r="A78" s="82" t="str">
        <f>'[1]12 Квартал освоение'!A81</f>
        <v>1.2.4.2</v>
      </c>
      <c r="B78" s="82" t="str">
        <f>'[1]12 Квартал освоение'!B81</f>
        <v>Модернизация системы сбора и передачи информации 1-ая очередь АО "Чеченэнерго" на  ПС 110 кВ Гудермес-Тяговая</v>
      </c>
      <c r="C78" s="82" t="str">
        <f>'[1]12 Квартал освоение'!C81</f>
        <v>G_Che4</v>
      </c>
      <c r="D78" s="84" t="str">
        <f>'[1]12 Квартал освоение'!D81</f>
        <v>нд</v>
      </c>
      <c r="E78" s="84" t="str">
        <f>'[1]12 Квартал освоение'!E81</f>
        <v>нд</v>
      </c>
      <c r="F78" s="84">
        <f>'[1]12 Квартал освоение'!F81</f>
        <v>0</v>
      </c>
      <c r="G78" s="84" t="str">
        <f>'[1]12 Квартал освоение'!G81</f>
        <v>нд</v>
      </c>
      <c r="H78" s="84">
        <f>'[1]12 Квартал освоение'!H81</f>
        <v>17</v>
      </c>
      <c r="I78" s="84" t="str">
        <f>'[1]12 Квартал освоение'!I81</f>
        <v>нд</v>
      </c>
      <c r="J78" s="84">
        <f>'[1]12 Квартал освоение'!J81</f>
        <v>17</v>
      </c>
      <c r="K78" s="84" t="str">
        <f>'[1]12 Квартал освоение'!K81</f>
        <v>нд</v>
      </c>
      <c r="L78" s="84">
        <f>'[1]12 Квартал освоение'!L81</f>
        <v>15.264845430000001</v>
      </c>
      <c r="M78" s="84" t="str">
        <f>'[1]12 Квартал освоение'!AC81</f>
        <v>нд</v>
      </c>
      <c r="N78" s="84">
        <f>'[1]12 Квартал освоение'!AD81</f>
        <v>1.7351545699999988</v>
      </c>
      <c r="O78" s="84" t="str">
        <f>'[1]12 Квартал освоение'!AE81</f>
        <v>нд</v>
      </c>
      <c r="P78" s="84">
        <f t="shared" si="4"/>
        <v>-1.7351545699999988</v>
      </c>
      <c r="Q78" s="72" t="s">
        <v>149</v>
      </c>
      <c r="R78" s="30">
        <f t="shared" si="2"/>
        <v>0.89793208411764713</v>
      </c>
      <c r="S78" s="125" t="str">
        <f>'[1]12 Квартал освоение'!AI81</f>
        <v>Экономия при проведении торгово-закупочных процедур</v>
      </c>
      <c r="T78" s="126">
        <f>'[1]12 Квартал освоение'!AJ81</f>
        <v>0</v>
      </c>
    </row>
    <row r="79" spans="1:20" ht="47.25" x14ac:dyDescent="0.25">
      <c r="A79" s="82" t="str">
        <f>'[1]12 Квартал освоение'!A82</f>
        <v>1.2.4.2</v>
      </c>
      <c r="B79" s="82" t="str">
        <f>'[1]12 Квартал освоение'!B82</f>
        <v>Модернизация системы сбора и передачи информации 1-ая очередь АО "Чеченэнерго" на ПС 110 кВ Ойсунгур</v>
      </c>
      <c r="C79" s="82" t="str">
        <f>'[1]12 Квартал освоение'!C82</f>
        <v>G_Che5</v>
      </c>
      <c r="D79" s="84" t="str">
        <f>'[1]12 Квартал освоение'!D82</f>
        <v>нд</v>
      </c>
      <c r="E79" s="84" t="str">
        <f>'[1]12 Квартал освоение'!E82</f>
        <v>нд</v>
      </c>
      <c r="F79" s="84">
        <f>'[1]12 Квартал освоение'!F82</f>
        <v>0</v>
      </c>
      <c r="G79" s="84" t="str">
        <f>'[1]12 Квартал освоение'!G82</f>
        <v>нд</v>
      </c>
      <c r="H79" s="84">
        <f>'[1]12 Квартал освоение'!H82</f>
        <v>10</v>
      </c>
      <c r="I79" s="84" t="str">
        <f>'[1]12 Квартал освоение'!I82</f>
        <v>нд</v>
      </c>
      <c r="J79" s="84">
        <f>'[1]12 Квартал освоение'!J82</f>
        <v>10</v>
      </c>
      <c r="K79" s="84" t="str">
        <f>'[1]12 Квартал освоение'!K82</f>
        <v>нд</v>
      </c>
      <c r="L79" s="84">
        <f>'[1]12 Квартал освоение'!L82</f>
        <v>9.0186305999999998</v>
      </c>
      <c r="M79" s="84" t="str">
        <f>'[1]12 Квартал освоение'!AC82</f>
        <v>нд</v>
      </c>
      <c r="N79" s="84">
        <f>'[1]12 Квартал освоение'!AD82</f>
        <v>0.98136940000000017</v>
      </c>
      <c r="O79" s="84" t="str">
        <f>'[1]12 Квартал освоение'!AE82</f>
        <v>нд</v>
      </c>
      <c r="P79" s="84">
        <f t="shared" si="4"/>
        <v>-0.98136940000000017</v>
      </c>
      <c r="Q79" s="72" t="s">
        <v>149</v>
      </c>
      <c r="R79" s="30">
        <f t="shared" si="2"/>
        <v>0.90186305999999994</v>
      </c>
      <c r="S79" s="125" t="str">
        <f>'[1]12 Квартал освоение'!AI82</f>
        <v>Экономия при проведении торгово-закупочных процедур</v>
      </c>
      <c r="T79" s="126">
        <f>'[1]12 Квартал освоение'!AJ82</f>
        <v>0</v>
      </c>
    </row>
    <row r="80" spans="1:20" s="11" customFormat="1" ht="94.5" x14ac:dyDescent="0.25">
      <c r="A80" s="74" t="str">
        <f>'[1]12 Квартал освоение'!A83</f>
        <v>1.3</v>
      </c>
      <c r="B80" s="74" t="str">
        <f>'[1]12 Квартал освоение'!B83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0" s="74" t="str">
        <f>'[1]12 Квартал освоение'!C83</f>
        <v>Г</v>
      </c>
      <c r="D80" s="51">
        <f t="shared" ref="D80:N80" si="22">SUM(D81,D82)</f>
        <v>181.59493220338982</v>
      </c>
      <c r="E80" s="51" t="s">
        <v>149</v>
      </c>
      <c r="F80" s="51">
        <f t="shared" si="22"/>
        <v>36.949153000000003</v>
      </c>
      <c r="G80" s="51" t="s">
        <v>149</v>
      </c>
      <c r="H80" s="51">
        <f t="shared" si="22"/>
        <v>982.53720300847397</v>
      </c>
      <c r="I80" s="51" t="s">
        <v>149</v>
      </c>
      <c r="J80" s="51">
        <f t="shared" si="22"/>
        <v>982.53720300847408</v>
      </c>
      <c r="K80" s="51" t="s">
        <v>149</v>
      </c>
      <c r="L80" s="51">
        <f t="shared" si="22"/>
        <v>974.41829916000006</v>
      </c>
      <c r="M80" s="51" t="s">
        <v>149</v>
      </c>
      <c r="N80" s="51">
        <f t="shared" si="22"/>
        <v>8.1189038484739058</v>
      </c>
      <c r="O80" s="51" t="s">
        <v>149</v>
      </c>
      <c r="P80" s="29">
        <f t="shared" si="4"/>
        <v>-8.1189038484740195</v>
      </c>
      <c r="Q80" s="50" t="s">
        <v>149</v>
      </c>
      <c r="R80" s="77">
        <f t="shared" si="2"/>
        <v>0.99173679752419108</v>
      </c>
      <c r="S80" s="120" t="s">
        <v>149</v>
      </c>
      <c r="T80" s="117"/>
    </row>
    <row r="81" spans="1:20" s="11" customFormat="1" ht="78.75" x14ac:dyDescent="0.25">
      <c r="A81" s="74" t="str">
        <f>'[1]12 Квартал освоение'!A84</f>
        <v>1.3.1</v>
      </c>
      <c r="B81" s="74" t="str">
        <f>'[1]12 Квартал освоение'!B84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1" s="74" t="str">
        <f>'[1]12 Квартал освоение'!C84</f>
        <v>Г</v>
      </c>
      <c r="D81" s="51" t="s">
        <v>149</v>
      </c>
      <c r="E81" s="51" t="s">
        <v>149</v>
      </c>
      <c r="F81" s="51" t="s">
        <v>149</v>
      </c>
      <c r="G81" s="51" t="s">
        <v>149</v>
      </c>
      <c r="H81" s="51" t="s">
        <v>149</v>
      </c>
      <c r="I81" s="51" t="s">
        <v>149</v>
      </c>
      <c r="J81" s="51" t="s">
        <v>149</v>
      </c>
      <c r="K81" s="51" t="s">
        <v>149</v>
      </c>
      <c r="L81" s="51" t="s">
        <v>149</v>
      </c>
      <c r="M81" s="51" t="s">
        <v>149</v>
      </c>
      <c r="N81" s="51" t="s">
        <v>149</v>
      </c>
      <c r="O81" s="51" t="s">
        <v>149</v>
      </c>
      <c r="P81" s="29" t="str">
        <f t="shared" si="4"/>
        <v>нд</v>
      </c>
      <c r="Q81" s="50" t="s">
        <v>149</v>
      </c>
      <c r="R81" s="77" t="str">
        <f t="shared" si="2"/>
        <v>нд</v>
      </c>
      <c r="S81" s="120" t="s">
        <v>149</v>
      </c>
      <c r="T81" s="117"/>
    </row>
    <row r="82" spans="1:20" s="11" customFormat="1" ht="78.75" x14ac:dyDescent="0.25">
      <c r="A82" s="74" t="str">
        <f>'[1]12 Квартал освоение'!A85</f>
        <v>1.3.2</v>
      </c>
      <c r="B82" s="74" t="str">
        <f>'[1]12 Квартал освоение'!B85</f>
        <v>Инвестиционные проекты, предусмотренные схемой и программой развития субъекта Российской Федерации, всего, в том числе:</v>
      </c>
      <c r="C82" s="74" t="str">
        <f>'[1]12 Квартал освоение'!C85</f>
        <v>Г</v>
      </c>
      <c r="D82" s="29">
        <f t="shared" ref="D82:N82" si="23">SUM(D83)</f>
        <v>181.59493220338982</v>
      </c>
      <c r="E82" s="85" t="s">
        <v>149</v>
      </c>
      <c r="F82" s="29">
        <f t="shared" si="23"/>
        <v>36.949153000000003</v>
      </c>
      <c r="G82" s="85" t="s">
        <v>149</v>
      </c>
      <c r="H82" s="29">
        <f t="shared" si="23"/>
        <v>982.53720300847397</v>
      </c>
      <c r="I82" s="85" t="s">
        <v>149</v>
      </c>
      <c r="J82" s="29">
        <f t="shared" si="23"/>
        <v>982.53720300847408</v>
      </c>
      <c r="K82" s="85" t="s">
        <v>149</v>
      </c>
      <c r="L82" s="29">
        <f t="shared" si="23"/>
        <v>974.41829916000006</v>
      </c>
      <c r="M82" s="85" t="s">
        <v>149</v>
      </c>
      <c r="N82" s="29">
        <f t="shared" si="23"/>
        <v>8.1189038484739058</v>
      </c>
      <c r="O82" s="85" t="s">
        <v>149</v>
      </c>
      <c r="P82" s="29">
        <f t="shared" si="4"/>
        <v>-8.1189038484740195</v>
      </c>
      <c r="Q82" s="76" t="s">
        <v>149</v>
      </c>
      <c r="R82" s="77">
        <f t="shared" si="2"/>
        <v>0.99173679752419108</v>
      </c>
      <c r="S82" s="120" t="s">
        <v>149</v>
      </c>
      <c r="T82" s="117"/>
    </row>
    <row r="83" spans="1:20" ht="31.5" x14ac:dyDescent="0.25">
      <c r="A83" s="82" t="str">
        <f>'[1]12 Квартал освоение'!A86</f>
        <v>1.3.2</v>
      </c>
      <c r="B83" s="82" t="str">
        <f>'[1]12 Квартал освоение'!B86</f>
        <v xml:space="preserve">Строительство ПС 110/35/10 кВ "Курчалой 110 с заходами ВЛ 110 кВ </v>
      </c>
      <c r="C83" s="82" t="str">
        <f>'[1]12 Квартал освоение'!C86</f>
        <v>G_Che2</v>
      </c>
      <c r="D83" s="84">
        <f>'[1]12 Квартал освоение'!D86</f>
        <v>181.59493220338982</v>
      </c>
      <c r="E83" s="84" t="str">
        <f>'[1]12 Квартал освоение'!E86</f>
        <v>нд</v>
      </c>
      <c r="F83" s="84">
        <f>'[1]12 Квартал освоение'!F86</f>
        <v>36.949153000000003</v>
      </c>
      <c r="G83" s="84" t="str">
        <f>'[1]12 Квартал освоение'!G86</f>
        <v>нд</v>
      </c>
      <c r="H83" s="84">
        <f>'[1]12 Квартал освоение'!H86</f>
        <v>982.53720300847397</v>
      </c>
      <c r="I83" s="84" t="str">
        <f>'[1]12 Квартал освоение'!I86</f>
        <v>нд</v>
      </c>
      <c r="J83" s="84">
        <f>'[1]12 Квартал освоение'!J86</f>
        <v>982.53720300847408</v>
      </c>
      <c r="K83" s="84" t="str">
        <f>'[1]12 Квартал освоение'!K86</f>
        <v>нд</v>
      </c>
      <c r="L83" s="84">
        <f>'[1]12 Квартал освоение'!L86</f>
        <v>974.41829916000006</v>
      </c>
      <c r="M83" s="84" t="str">
        <f>'[1]12 Квартал освоение'!AC86</f>
        <v>нд</v>
      </c>
      <c r="N83" s="84">
        <f>'[1]12 Квартал освоение'!AD86</f>
        <v>8.1189038484739058</v>
      </c>
      <c r="O83" s="84" t="str">
        <f>'[1]12 Квартал освоение'!AE86</f>
        <v>нд</v>
      </c>
      <c r="P83" s="84">
        <f t="shared" si="4"/>
        <v>-8.1189038484740195</v>
      </c>
      <c r="Q83" s="72" t="s">
        <v>149</v>
      </c>
      <c r="R83" s="30">
        <f t="shared" si="2"/>
        <v>0.99173679752419108</v>
      </c>
      <c r="S83" s="125" t="s">
        <v>149</v>
      </c>
      <c r="T83" s="126"/>
    </row>
    <row r="84" spans="1:20" s="11" customFormat="1" ht="47.25" x14ac:dyDescent="0.25">
      <c r="A84" s="74" t="str">
        <f>'[1]12 Квартал освоение'!A87</f>
        <v>1.4</v>
      </c>
      <c r="B84" s="74" t="str">
        <f>'[1]12 Квартал освоение'!B87</f>
        <v>Прочее новое строительство объектов электросетевого хозяйства, всего, в том числе:</v>
      </c>
      <c r="C84" s="74" t="str">
        <f>'[1]12 Квартал освоение'!C87</f>
        <v>Г</v>
      </c>
      <c r="D84" s="51">
        <f t="shared" ref="D84:N84" si="24">SUM(D85)</f>
        <v>71.13327118644068</v>
      </c>
      <c r="E84" s="51" t="s">
        <v>149</v>
      </c>
      <c r="F84" s="51">
        <f t="shared" si="24"/>
        <v>211.62399900000003</v>
      </c>
      <c r="G84" s="51" t="s">
        <v>149</v>
      </c>
      <c r="H84" s="51">
        <f t="shared" si="24"/>
        <v>146.381867</v>
      </c>
      <c r="I84" s="51" t="s">
        <v>149</v>
      </c>
      <c r="J84" s="51">
        <f t="shared" si="24"/>
        <v>146.381867</v>
      </c>
      <c r="K84" s="51" t="s">
        <v>149</v>
      </c>
      <c r="L84" s="51">
        <f t="shared" si="24"/>
        <v>85.062398999999999</v>
      </c>
      <c r="M84" s="51" t="s">
        <v>149</v>
      </c>
      <c r="N84" s="51">
        <f t="shared" si="24"/>
        <v>61.319468000000001</v>
      </c>
      <c r="O84" s="51" t="s">
        <v>149</v>
      </c>
      <c r="P84" s="29">
        <f t="shared" si="4"/>
        <v>-61.319468000000001</v>
      </c>
      <c r="Q84" s="50" t="s">
        <v>149</v>
      </c>
      <c r="R84" s="77">
        <f t="shared" si="2"/>
        <v>0.58109929011904182</v>
      </c>
      <c r="S84" s="120" t="s">
        <v>149</v>
      </c>
      <c r="T84" s="117"/>
    </row>
    <row r="85" spans="1:20" ht="204" customHeight="1" x14ac:dyDescent="0.25">
      <c r="A85" s="82" t="str">
        <f>'[1]12 Квартал освоение'!A88</f>
        <v>1.4</v>
      </c>
      <c r="B85" s="82" t="str">
        <f>'[1]12 Квартал освоение'!B88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85" s="82" t="str">
        <f>'[1]12 Квартал освоение'!C88</f>
        <v>F_prj_109108_5385</v>
      </c>
      <c r="D85" s="84">
        <f>'[1]12 Квартал освоение'!D88</f>
        <v>71.13327118644068</v>
      </c>
      <c r="E85" s="84" t="str">
        <f>'[1]12 Квартал освоение'!E88</f>
        <v>нд</v>
      </c>
      <c r="F85" s="84">
        <f>'[1]12 Квартал освоение'!F88</f>
        <v>211.62399900000003</v>
      </c>
      <c r="G85" s="84" t="str">
        <f>'[1]12 Квартал освоение'!G88</f>
        <v>нд</v>
      </c>
      <c r="H85" s="84">
        <f>'[1]12 Квартал освоение'!H88</f>
        <v>146.381867</v>
      </c>
      <c r="I85" s="84" t="str">
        <f>'[1]12 Квартал освоение'!I88</f>
        <v>нд</v>
      </c>
      <c r="J85" s="84">
        <f>'[1]12 Квартал освоение'!J88</f>
        <v>146.381867</v>
      </c>
      <c r="K85" s="84" t="str">
        <f>'[1]12 Квартал освоение'!K88</f>
        <v>нд</v>
      </c>
      <c r="L85" s="84">
        <f>'[1]12 Квартал освоение'!L88</f>
        <v>85.062398999999999</v>
      </c>
      <c r="M85" s="84" t="str">
        <f>'[1]12 Квартал освоение'!AC88</f>
        <v>нд</v>
      </c>
      <c r="N85" s="84">
        <f>'[1]12 Квартал освоение'!AD88</f>
        <v>61.319468000000001</v>
      </c>
      <c r="O85" s="84" t="str">
        <f>'[1]12 Квартал освоение'!AE88</f>
        <v>нд</v>
      </c>
      <c r="P85" s="84">
        <f t="shared" si="4"/>
        <v>-61.319468000000001</v>
      </c>
      <c r="Q85" s="72" t="s">
        <v>149</v>
      </c>
      <c r="R85" s="30">
        <f t="shared" si="2"/>
        <v>0.58109929011904182</v>
      </c>
      <c r="S85" s="125" t="str">
        <f>'[1]12 Квартал освоение'!AI88</f>
        <v xml:space="preserve">Заключен договор подряда на выполнение СМР от 21.08.2017. Работы ведутся. Работы планируется завершить согласно утвержденного директивного графика до 28.02.2018. В графике заложено финансирование по увеличенной сметной стоимости согласно Плану развития (Протокол Совета директоров ПАО «Россети» от 30.06.2017 № 270), что  не представляется возможным до утверждения директивы Правительства. </v>
      </c>
      <c r="T85" s="126">
        <f>'[1]12 Квартал освоение'!AJ88</f>
        <v>0</v>
      </c>
    </row>
    <row r="86" spans="1:20" s="11" customFormat="1" ht="47.25" x14ac:dyDescent="0.25">
      <c r="A86" s="74" t="str">
        <f>'[1]12 Квартал освоение'!A89</f>
        <v>1.5</v>
      </c>
      <c r="B86" s="74" t="str">
        <f>'[1]12 Квартал освоение'!B89</f>
        <v>Покупка земельных участков для целей реализации инвестиционных проектов, всего, в том числе:</v>
      </c>
      <c r="C86" s="74" t="str">
        <f>'[1]12 Квартал освоение'!C89</f>
        <v>Г</v>
      </c>
      <c r="D86" s="51" t="s">
        <v>149</v>
      </c>
      <c r="E86" s="51" t="s">
        <v>149</v>
      </c>
      <c r="F86" s="51" t="s">
        <v>149</v>
      </c>
      <c r="G86" s="51" t="s">
        <v>149</v>
      </c>
      <c r="H86" s="51" t="s">
        <v>149</v>
      </c>
      <c r="I86" s="51" t="s">
        <v>149</v>
      </c>
      <c r="J86" s="51" t="s">
        <v>149</v>
      </c>
      <c r="K86" s="51" t="s">
        <v>149</v>
      </c>
      <c r="L86" s="51" t="s">
        <v>149</v>
      </c>
      <c r="M86" s="51" t="s">
        <v>149</v>
      </c>
      <c r="N86" s="51" t="s">
        <v>149</v>
      </c>
      <c r="O86" s="51" t="s">
        <v>149</v>
      </c>
      <c r="P86" s="29" t="str">
        <f t="shared" si="4"/>
        <v>нд</v>
      </c>
      <c r="Q86" s="50" t="s">
        <v>149</v>
      </c>
      <c r="R86" s="77" t="str">
        <f t="shared" ref="R86:R123" si="25">IF(J86="нд","нд",IF(J86&gt;0,L86/J86,"-"))</f>
        <v>нд</v>
      </c>
      <c r="S86" s="120" t="s">
        <v>149</v>
      </c>
      <c r="T86" s="117"/>
    </row>
    <row r="87" spans="1:20" s="11" customFormat="1" ht="31.5" x14ac:dyDescent="0.25">
      <c r="A87" s="74" t="str">
        <f>'[1]12 Квартал освоение'!A90</f>
        <v>1.6</v>
      </c>
      <c r="B87" s="74" t="str">
        <f>'[1]12 Квартал освоение'!B90</f>
        <v>Прочие инвестиционные проекты, всего, в том числе:</v>
      </c>
      <c r="C87" s="74" t="str">
        <f>'[1]12 Квартал освоение'!C90</f>
        <v>Г</v>
      </c>
      <c r="D87" s="29">
        <f t="shared" ref="D87:N87" si="26">SUM(D88:D125)</f>
        <v>0</v>
      </c>
      <c r="E87" s="85" t="s">
        <v>149</v>
      </c>
      <c r="F87" s="29">
        <f t="shared" si="26"/>
        <v>19.823949983050849</v>
      </c>
      <c r="G87" s="85" t="s">
        <v>149</v>
      </c>
      <c r="H87" s="29">
        <f t="shared" si="26"/>
        <v>349.0788587974576</v>
      </c>
      <c r="I87" s="85" t="s">
        <v>149</v>
      </c>
      <c r="J87" s="29">
        <f t="shared" si="26"/>
        <v>296.71598000000006</v>
      </c>
      <c r="K87" s="85" t="s">
        <v>149</v>
      </c>
      <c r="L87" s="29">
        <f t="shared" si="26"/>
        <v>118.42670152745762</v>
      </c>
      <c r="M87" s="85" t="s">
        <v>149</v>
      </c>
      <c r="N87" s="29">
        <f t="shared" si="26"/>
        <v>230.69136630954802</v>
      </c>
      <c r="O87" s="85" t="s">
        <v>149</v>
      </c>
      <c r="P87" s="29">
        <f t="shared" ref="P87:P125" si="27">IF(J87="нд","нд",L87-J87)</f>
        <v>-178.28927847254243</v>
      </c>
      <c r="Q87" s="76" t="s">
        <v>149</v>
      </c>
      <c r="R87" s="77">
        <f t="shared" si="25"/>
        <v>0.39912478433907606</v>
      </c>
      <c r="S87" s="120" t="s">
        <v>149</v>
      </c>
      <c r="T87" s="117"/>
    </row>
    <row r="88" spans="1:20" ht="31.5" x14ac:dyDescent="0.25">
      <c r="A88" s="82" t="str">
        <f>'[1]12 Квартал освоение'!A91</f>
        <v>1.6</v>
      </c>
      <c r="B88" s="82" t="str">
        <f>'[1]12 Квартал освоение'!B91</f>
        <v>Приобретение Автогидроподъемника АГП-20Т на базе ГАЗ-3309-2 ед</v>
      </c>
      <c r="C88" s="82" t="str">
        <f>'[1]12 Квартал освоение'!C91</f>
        <v>G_Che8</v>
      </c>
      <c r="D88" s="84" t="str">
        <f>'[1]12 Квартал освоение'!D91</f>
        <v>нд</v>
      </c>
      <c r="E88" s="84" t="str">
        <f>'[1]12 Квартал освоение'!E91</f>
        <v>нд</v>
      </c>
      <c r="F88" s="84">
        <f>'[1]12 Квартал освоение'!F91</f>
        <v>5.560169983050848</v>
      </c>
      <c r="G88" s="84" t="str">
        <f>'[1]12 Квартал освоение'!G91</f>
        <v>нд</v>
      </c>
      <c r="H88" s="84">
        <f>'[1]12 Квартал освоение'!H91</f>
        <v>0</v>
      </c>
      <c r="I88" s="84" t="str">
        <f>'[1]12 Квартал освоение'!I91</f>
        <v>нд</v>
      </c>
      <c r="J88" s="84">
        <f>'[1]12 Квартал освоение'!J91</f>
        <v>0</v>
      </c>
      <c r="K88" s="84" t="str">
        <f>'[1]12 Квартал освоение'!K91</f>
        <v>нд</v>
      </c>
      <c r="L88" s="84">
        <f>'[1]12 Квартал освоение'!L91</f>
        <v>0</v>
      </c>
      <c r="M88" s="84" t="str">
        <f>'[1]12 Квартал освоение'!AC91</f>
        <v>нд</v>
      </c>
      <c r="N88" s="84">
        <f>'[1]12 Квартал освоение'!AD91</f>
        <v>0</v>
      </c>
      <c r="O88" s="84" t="str">
        <f>'[1]12 Квартал освоение'!AE91</f>
        <v>нд</v>
      </c>
      <c r="P88" s="84">
        <f t="shared" si="27"/>
        <v>0</v>
      </c>
      <c r="Q88" s="72" t="s">
        <v>149</v>
      </c>
      <c r="R88" s="30" t="str">
        <f t="shared" si="25"/>
        <v>-</v>
      </c>
      <c r="S88" s="125" t="s">
        <v>149</v>
      </c>
      <c r="T88" s="126"/>
    </row>
    <row r="89" spans="1:20" ht="47.25" x14ac:dyDescent="0.25">
      <c r="A89" s="82" t="str">
        <f>'[1]12 Квартал освоение'!A92</f>
        <v>1.6</v>
      </c>
      <c r="B89" s="82" t="str">
        <f>'[1]12 Квартал освоение'!B92</f>
        <v>Приобретение "Маршрутизатор Сisco 2911 3port-10/100/1000 Mb-Flash 512 Md-DRAM Склад №4"</v>
      </c>
      <c r="C89" s="82" t="str">
        <f>'[1]12 Квартал освоение'!C92</f>
        <v>H_Che123_17</v>
      </c>
      <c r="D89" s="84" t="str">
        <f>'[1]12 Квартал освоение'!D92</f>
        <v>нд</v>
      </c>
      <c r="E89" s="84" t="str">
        <f>'[1]12 Квартал освоение'!E92</f>
        <v>нд</v>
      </c>
      <c r="F89" s="84">
        <f>'[1]12 Квартал освоение'!F92</f>
        <v>0</v>
      </c>
      <c r="G89" s="84" t="str">
        <f>'[1]12 Квартал освоение'!G92</f>
        <v>нд</v>
      </c>
      <c r="H89" s="84">
        <f>'[1]12 Квартал освоение'!H92</f>
        <v>8.4118644067796622E-2</v>
      </c>
      <c r="I89" s="84" t="str">
        <f>'[1]12 Квартал освоение'!I92</f>
        <v>нд</v>
      </c>
      <c r="J89" s="84" t="str">
        <f>'[1]12 Квартал освоение'!J92</f>
        <v>нд</v>
      </c>
      <c r="K89" s="84" t="str">
        <f>'[1]12 Квартал освоение'!K92</f>
        <v>нд</v>
      </c>
      <c r="L89" s="84">
        <f>'[1]12 Квартал освоение'!L92</f>
        <v>8.4118644067796622E-2</v>
      </c>
      <c r="M89" s="84" t="str">
        <f>'[1]12 Квартал освоение'!AC92</f>
        <v>нд</v>
      </c>
      <c r="N89" s="84">
        <f>'[1]12 Квартал освоение'!AD92</f>
        <v>0</v>
      </c>
      <c r="O89" s="84" t="str">
        <f>'[1]12 Квартал освоение'!AE92</f>
        <v>нд</v>
      </c>
      <c r="P89" s="84" t="str">
        <f t="shared" si="27"/>
        <v>нд</v>
      </c>
      <c r="Q89" s="72" t="s">
        <v>149</v>
      </c>
      <c r="R89" s="30" t="str">
        <f t="shared" si="25"/>
        <v>нд</v>
      </c>
      <c r="S89" s="125" t="str">
        <f>'[1]12 Квартал освоение'!AI92</f>
        <v>Приобретение в связи с производственной необходимостью</v>
      </c>
      <c r="T89" s="126">
        <f>'[1]12 Квартал освоение'!AJ92</f>
        <v>0</v>
      </c>
    </row>
    <row r="90" spans="1:20" ht="63" x14ac:dyDescent="0.25">
      <c r="A90" s="82" t="str">
        <f>'[1]12 Квартал освоение'!A93</f>
        <v>1.6</v>
      </c>
      <c r="B90" s="82" t="str">
        <f>'[1]12 Квартал освоение'!B93</f>
        <v>Приобретение"Комплект тепловизора TESTO 885-2 с телеобъективом( /I1(измерение темпиратуры до 1200 С)) Склад №4"</v>
      </c>
      <c r="C90" s="82" t="str">
        <f>'[1]12 Квартал освоение'!C93</f>
        <v>H_Che124_17</v>
      </c>
      <c r="D90" s="84" t="str">
        <f>'[1]12 Квартал освоение'!D93</f>
        <v>нд</v>
      </c>
      <c r="E90" s="84" t="str">
        <f>'[1]12 Квартал освоение'!E93</f>
        <v>нд</v>
      </c>
      <c r="F90" s="84">
        <f>'[1]12 Квартал освоение'!F93</f>
        <v>0</v>
      </c>
      <c r="G90" s="84" t="str">
        <f>'[1]12 Квартал освоение'!G93</f>
        <v>нд</v>
      </c>
      <c r="H90" s="84">
        <f>'[1]12 Квартал освоение'!H93</f>
        <v>1.2524322033898307</v>
      </c>
      <c r="I90" s="84" t="str">
        <f>'[1]12 Квартал освоение'!I93</f>
        <v>нд</v>
      </c>
      <c r="J90" s="84" t="str">
        <f>'[1]12 Квартал освоение'!J93</f>
        <v>нд</v>
      </c>
      <c r="K90" s="84" t="str">
        <f>'[1]12 Квартал освоение'!K93</f>
        <v>нд</v>
      </c>
      <c r="L90" s="84">
        <f>'[1]12 Квартал освоение'!L93</f>
        <v>1.2524322033898307</v>
      </c>
      <c r="M90" s="84" t="str">
        <f>'[1]12 Квартал освоение'!AC93</f>
        <v>нд</v>
      </c>
      <c r="N90" s="84">
        <f>'[1]12 Квартал освоение'!AD93</f>
        <v>0</v>
      </c>
      <c r="O90" s="84" t="str">
        <f>'[1]12 Квартал освоение'!AE93</f>
        <v>нд</v>
      </c>
      <c r="P90" s="84" t="str">
        <f t="shared" si="27"/>
        <v>нд</v>
      </c>
      <c r="Q90" s="72" t="s">
        <v>149</v>
      </c>
      <c r="R90" s="30" t="str">
        <f t="shared" si="25"/>
        <v>нд</v>
      </c>
      <c r="S90" s="125" t="str">
        <f>'[1]12 Квартал освоение'!AI93</f>
        <v>Приобретение в связи с производственной необходимостью</v>
      </c>
      <c r="T90" s="126">
        <f>'[1]12 Квартал освоение'!AJ93</f>
        <v>0</v>
      </c>
    </row>
    <row r="91" spans="1:20" ht="47.25" x14ac:dyDescent="0.25">
      <c r="A91" s="82" t="str">
        <f>'[1]12 Квартал освоение'!A94</f>
        <v>1.6</v>
      </c>
      <c r="B91" s="82" t="str">
        <f>'[1]12 Квартал освоение'!B94</f>
        <v>Приобретение оборудования, требующего монтажа для обслуживания сетей, прочее оборудование</v>
      </c>
      <c r="C91" s="82" t="str">
        <f>'[1]12 Квартал освоение'!C94</f>
        <v>G_Che2_16</v>
      </c>
      <c r="D91" s="84" t="str">
        <f>'[1]12 Квартал освоение'!D94</f>
        <v>нд</v>
      </c>
      <c r="E91" s="84" t="str">
        <f>'[1]12 Квартал освоение'!E94</f>
        <v>нд</v>
      </c>
      <c r="F91" s="84">
        <f>'[1]12 Квартал освоение'!F94</f>
        <v>10.368</v>
      </c>
      <c r="G91" s="84" t="str">
        <f>'[1]12 Квартал освоение'!G94</f>
        <v>нд</v>
      </c>
      <c r="H91" s="84">
        <f>'[1]12 Квартал освоение'!H94</f>
        <v>51.026327949999995</v>
      </c>
      <c r="I91" s="84" t="str">
        <f>'[1]12 Квартал освоение'!I94</f>
        <v>нд</v>
      </c>
      <c r="J91" s="84" t="str">
        <f>'[1]12 Квартал освоение'!J94</f>
        <v>нд</v>
      </c>
      <c r="K91" s="84" t="str">
        <f>'[1]12 Квартал освоение'!K94</f>
        <v>нд</v>
      </c>
      <c r="L91" s="84">
        <f>'[1]12 Квартал освоение'!L94</f>
        <v>25.513163949999999</v>
      </c>
      <c r="M91" s="84" t="str">
        <f>'[1]12 Квартал освоение'!AC94</f>
        <v>нд</v>
      </c>
      <c r="N91" s="84">
        <f>'[1]12 Квартал освоение'!AD94</f>
        <v>25.513163999999996</v>
      </c>
      <c r="O91" s="84" t="str">
        <f>'[1]12 Квартал освоение'!AE94</f>
        <v>нд</v>
      </c>
      <c r="P91" s="84" t="str">
        <f t="shared" si="27"/>
        <v>нд</v>
      </c>
      <c r="Q91" s="72" t="s">
        <v>149</v>
      </c>
      <c r="R91" s="30" t="str">
        <f t="shared" si="25"/>
        <v>нд</v>
      </c>
      <c r="S91" s="125" t="str">
        <f>'[1]12 Квартал освоение'!AI94</f>
        <v>Освоение по ремонтной программе</v>
      </c>
      <c r="T91" s="126">
        <f>'[1]12 Квартал освоение'!AJ94</f>
        <v>0</v>
      </c>
    </row>
    <row r="92" spans="1:20" ht="126" x14ac:dyDescent="0.25">
      <c r="A92" s="82" t="str">
        <f>'[1]12 Квартал освоение'!A95</f>
        <v>1.6</v>
      </c>
      <c r="B92" s="82" t="str">
        <f>'[1]12 Квартал освоение'!B95</f>
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</c>
      <c r="C92" s="82" t="str">
        <f>'[1]12 Квартал освоение'!C95</f>
        <v>G_Che19</v>
      </c>
      <c r="D92" s="84" t="str">
        <f>'[1]12 Квартал освоение'!D95</f>
        <v>нд</v>
      </c>
      <c r="E92" s="84" t="str">
        <f>'[1]12 Квартал освоение'!E95</f>
        <v>нд</v>
      </c>
      <c r="F92" s="84">
        <f>'[1]12 Квартал освоение'!F95</f>
        <v>0</v>
      </c>
      <c r="G92" s="84" t="str">
        <f>'[1]12 Квартал освоение'!G95</f>
        <v>нд</v>
      </c>
      <c r="H92" s="84">
        <f>'[1]12 Квартал освоение'!H95</f>
        <v>46.715980000000002</v>
      </c>
      <c r="I92" s="84" t="str">
        <f>'[1]12 Квартал освоение'!I95</f>
        <v>нд</v>
      </c>
      <c r="J92" s="84">
        <f>'[1]12 Квартал освоение'!J95</f>
        <v>46.715980000000002</v>
      </c>
      <c r="K92" s="84" t="str">
        <f>'[1]12 Квартал освоение'!K95</f>
        <v>нд</v>
      </c>
      <c r="L92" s="84">
        <f>'[1]12 Квартал освоение'!L95</f>
        <v>0</v>
      </c>
      <c r="M92" s="84" t="str">
        <f>'[1]12 Квартал освоение'!AC95</f>
        <v>нд</v>
      </c>
      <c r="N92" s="84">
        <f>'[1]12 Квартал освоение'!AD95</f>
        <v>46.715980000000002</v>
      </c>
      <c r="O92" s="84" t="str">
        <f>'[1]12 Квартал освоение'!AE95</f>
        <v>нд</v>
      </c>
      <c r="P92" s="84">
        <f t="shared" si="27"/>
        <v>-46.715980000000002</v>
      </c>
      <c r="Q92" s="72" t="s">
        <v>149</v>
      </c>
      <c r="R92" s="30">
        <f t="shared" si="25"/>
        <v>0</v>
      </c>
      <c r="S92" s="125" t="str">
        <f>'[1]12 Квартал освоение'!AI95</f>
        <v>В связи с поздним проведением торгово-закупочных  мероприятий и заключения договора подряда</v>
      </c>
      <c r="T92" s="126">
        <f>'[1]12 Квартал освоение'!AJ95</f>
        <v>0</v>
      </c>
    </row>
    <row r="93" spans="1:20" ht="47.25" x14ac:dyDescent="0.25">
      <c r="A93" s="82" t="str">
        <f>'[1]12 Квартал освоение'!A96</f>
        <v>1.6</v>
      </c>
      <c r="B93" s="82" t="str">
        <f>'[1]12 Квартал освоение'!B96</f>
        <v>Приобретение полноприводного автомобиля с двухрядной кабиной и бортовым кузовом-20 ед.</v>
      </c>
      <c r="C93" s="82" t="str">
        <f>'[1]12 Квартал освоение'!C96</f>
        <v>H_Che90</v>
      </c>
      <c r="D93" s="84" t="str">
        <f>'[1]12 Квартал освоение'!D96</f>
        <v>нд</v>
      </c>
      <c r="E93" s="84" t="str">
        <f>'[1]12 Квартал освоение'!E96</f>
        <v>нд</v>
      </c>
      <c r="F93" s="84">
        <f>'[1]12 Квартал освоение'!F96</f>
        <v>0</v>
      </c>
      <c r="G93" s="84" t="str">
        <f>'[1]12 Квартал освоение'!G96</f>
        <v>нд</v>
      </c>
      <c r="H93" s="84">
        <f>'[1]12 Квартал освоение'!H96</f>
        <v>12.203389830508476</v>
      </c>
      <c r="I93" s="84" t="str">
        <f>'[1]12 Квартал освоение'!I96</f>
        <v>нд</v>
      </c>
      <c r="J93" s="84">
        <f>'[1]12 Квартал освоение'!J96</f>
        <v>12.203389830508476</v>
      </c>
      <c r="K93" s="84" t="str">
        <f>'[1]12 Квартал освоение'!K96</f>
        <v>нд</v>
      </c>
      <c r="L93" s="84">
        <f>'[1]12 Квартал освоение'!L96</f>
        <v>10.828220399999999</v>
      </c>
      <c r="M93" s="84" t="str">
        <f>'[1]12 Квартал освоение'!AC96</f>
        <v>нд</v>
      </c>
      <c r="N93" s="84">
        <f>'[1]12 Квартал освоение'!AD96</f>
        <v>1.3751694305084765</v>
      </c>
      <c r="O93" s="84" t="str">
        <f>'[1]12 Квартал освоение'!AE96</f>
        <v>нд</v>
      </c>
      <c r="P93" s="84">
        <f t="shared" si="27"/>
        <v>-1.3751694305084765</v>
      </c>
      <c r="Q93" s="72" t="s">
        <v>149</v>
      </c>
      <c r="R93" s="30">
        <f t="shared" si="25"/>
        <v>0.88731250499999981</v>
      </c>
      <c r="S93" s="125" t="str">
        <f>'[1]12 Квартал освоение'!AI96</f>
        <v>Отклонение от плана произошло после проведения торгов</v>
      </c>
      <c r="T93" s="126">
        <f>'[1]12 Квартал освоение'!AJ96</f>
        <v>0</v>
      </c>
    </row>
    <row r="94" spans="1:20" ht="31.5" x14ac:dyDescent="0.25">
      <c r="A94" s="82" t="str">
        <f>'[1]12 Квартал освоение'!A97</f>
        <v>1.6</v>
      </c>
      <c r="B94" s="82" t="str">
        <f>'[1]12 Квартал освоение'!B97</f>
        <v>Приобретение полноприводного фургона с двухрядной кабиной-20 ед.</v>
      </c>
      <c r="C94" s="82" t="str">
        <f>'[1]12 Квартал освоение'!C97</f>
        <v>H_Che92</v>
      </c>
      <c r="D94" s="84" t="str">
        <f>'[1]12 Квартал освоение'!D97</f>
        <v>нд</v>
      </c>
      <c r="E94" s="84" t="str">
        <f>'[1]12 Квартал освоение'!E97</f>
        <v>нд</v>
      </c>
      <c r="F94" s="84">
        <f>'[1]12 Квартал освоение'!F97</f>
        <v>0</v>
      </c>
      <c r="G94" s="84" t="str">
        <f>'[1]12 Квартал освоение'!G97</f>
        <v>нд</v>
      </c>
      <c r="H94" s="84">
        <f>'[1]12 Квартал освоение'!H97</f>
        <v>12.084745762711865</v>
      </c>
      <c r="I94" s="84" t="str">
        <f>'[1]12 Квартал освоение'!I97</f>
        <v>нд</v>
      </c>
      <c r="J94" s="84">
        <f>'[1]12 Квартал освоение'!J97</f>
        <v>12.084745762711865</v>
      </c>
      <c r="K94" s="84" t="str">
        <f>'[1]12 Квартал освоение'!K97</f>
        <v>нд</v>
      </c>
      <c r="L94" s="84">
        <f>'[1]12 Квартал освоение'!L97</f>
        <v>11.3112712</v>
      </c>
      <c r="M94" s="84" t="str">
        <f>'[1]12 Квартал освоение'!AC97</f>
        <v>нд</v>
      </c>
      <c r="N94" s="84">
        <f>'[1]12 Квартал освоение'!AD97</f>
        <v>0.77347456271186488</v>
      </c>
      <c r="O94" s="84" t="str">
        <f>'[1]12 Квартал освоение'!AE97</f>
        <v>нд</v>
      </c>
      <c r="P94" s="84">
        <f t="shared" si="27"/>
        <v>-0.77347456271186488</v>
      </c>
      <c r="Q94" s="72" t="s">
        <v>149</v>
      </c>
      <c r="R94" s="30">
        <f t="shared" si="25"/>
        <v>0.93599579354838702</v>
      </c>
      <c r="S94" s="125" t="str">
        <f>'[1]12 Квартал освоение'!AI97</f>
        <v>Отклонение от плана произошло после проведения торгов</v>
      </c>
      <c r="T94" s="126">
        <f>'[1]12 Квартал освоение'!AJ97</f>
        <v>0</v>
      </c>
    </row>
    <row r="95" spans="1:20" ht="31.5" x14ac:dyDescent="0.25">
      <c r="A95" s="82" t="str">
        <f>'[1]12 Квартал освоение'!A98</f>
        <v>1.6</v>
      </c>
      <c r="B95" s="82" t="str">
        <f>'[1]12 Квартал освоение'!B98</f>
        <v>Приобретение фургона с двухрядной кабиной-3 ед.</v>
      </c>
      <c r="C95" s="82" t="str">
        <f>'[1]12 Квартал освоение'!C98</f>
        <v>H_Che93</v>
      </c>
      <c r="D95" s="84" t="str">
        <f>'[1]12 Квартал освоение'!D98</f>
        <v>нд</v>
      </c>
      <c r="E95" s="84" t="str">
        <f>'[1]12 Квартал освоение'!E98</f>
        <v>нд</v>
      </c>
      <c r="F95" s="84">
        <f>'[1]12 Квартал освоение'!F98</f>
        <v>0</v>
      </c>
      <c r="G95" s="84" t="str">
        <f>'[1]12 Квартал освоение'!G98</f>
        <v>нд</v>
      </c>
      <c r="H95" s="84">
        <f>'[1]12 Квартал освоение'!H98</f>
        <v>3.2118644067796613</v>
      </c>
      <c r="I95" s="84" t="str">
        <f>'[1]12 Квартал освоение'!I98</f>
        <v>нд</v>
      </c>
      <c r="J95" s="84">
        <f>'[1]12 Квартал освоение'!J98</f>
        <v>3.2118644067796613</v>
      </c>
      <c r="K95" s="84" t="str">
        <f>'[1]12 Квартал освоение'!K98</f>
        <v>нд</v>
      </c>
      <c r="L95" s="84">
        <f>'[1]12 Квартал освоение'!L98</f>
        <v>3.0780508499999999</v>
      </c>
      <c r="M95" s="84" t="str">
        <f>'[1]12 Квартал освоение'!AC98</f>
        <v>нд</v>
      </c>
      <c r="N95" s="84">
        <f>'[1]12 Квартал освоение'!AD98</f>
        <v>0.13381355677966145</v>
      </c>
      <c r="O95" s="84" t="str">
        <f>'[1]12 Квартал освоение'!AE98</f>
        <v>нд</v>
      </c>
      <c r="P95" s="84">
        <f t="shared" si="27"/>
        <v>-0.13381355677966145</v>
      </c>
      <c r="Q95" s="72" t="s">
        <v>149</v>
      </c>
      <c r="R95" s="30">
        <f t="shared" si="25"/>
        <v>0.95833773166226899</v>
      </c>
      <c r="S95" s="125" t="s">
        <v>149</v>
      </c>
      <c r="T95" s="126"/>
    </row>
    <row r="96" spans="1:20" ht="31.5" x14ac:dyDescent="0.25">
      <c r="A96" s="82" t="str">
        <f>'[1]12 Квартал освоение'!A99</f>
        <v>1.6</v>
      </c>
      <c r="B96" s="82" t="str">
        <f>'[1]12 Квартал освоение'!B99</f>
        <v>Приобретение микроавтобуса пассажирского-5 ед.</v>
      </c>
      <c r="C96" s="82" t="str">
        <f>'[1]12 Квартал освоение'!C99</f>
        <v>H_Che94</v>
      </c>
      <c r="D96" s="84" t="str">
        <f>'[1]12 Квартал освоение'!D99</f>
        <v>нд</v>
      </c>
      <c r="E96" s="84" t="str">
        <f>'[1]12 Квартал освоение'!E99</f>
        <v>нд</v>
      </c>
      <c r="F96" s="84">
        <f>'[1]12 Квартал освоение'!F99</f>
        <v>0</v>
      </c>
      <c r="G96" s="84" t="str">
        <f>'[1]12 Квартал освоение'!G99</f>
        <v>нд</v>
      </c>
      <c r="H96" s="84">
        <f>'[1]12 Квартал освоение'!H99</f>
        <v>6.2711864406779672</v>
      </c>
      <c r="I96" s="84" t="str">
        <f>'[1]12 Квартал освоение'!I99</f>
        <v>нд</v>
      </c>
      <c r="J96" s="84">
        <f>'[1]12 Квартал освоение'!J99</f>
        <v>6.2711864406779672</v>
      </c>
      <c r="K96" s="84" t="str">
        <f>'[1]12 Квартал освоение'!K99</f>
        <v>нд</v>
      </c>
      <c r="L96" s="84">
        <f>'[1]12 Квартал освоение'!L99</f>
        <v>6.1168643999999999</v>
      </c>
      <c r="M96" s="84" t="str">
        <f>'[1]12 Квартал освоение'!AC99</f>
        <v>нд</v>
      </c>
      <c r="N96" s="84">
        <f>'[1]12 Квартал освоение'!AD99</f>
        <v>0.15432204067796729</v>
      </c>
      <c r="O96" s="84" t="str">
        <f>'[1]12 Квартал освоение'!AE99</f>
        <v>нд</v>
      </c>
      <c r="P96" s="84">
        <f t="shared" si="27"/>
        <v>-0.15432204067796729</v>
      </c>
      <c r="Q96" s="72" t="s">
        <v>149</v>
      </c>
      <c r="R96" s="30">
        <f t="shared" si="25"/>
        <v>0.97539189081081068</v>
      </c>
      <c r="S96" s="125" t="s">
        <v>149</v>
      </c>
      <c r="T96" s="126"/>
    </row>
    <row r="97" spans="1:20" ht="31.5" x14ac:dyDescent="0.25">
      <c r="A97" s="82" t="str">
        <f>'[1]12 Квартал освоение'!A100</f>
        <v>1.6</v>
      </c>
      <c r="B97" s="82" t="str">
        <f>'[1]12 Квартал освоение'!B100</f>
        <v>Приобретение крана стрелового автомобильного 50т-1 ед.</v>
      </c>
      <c r="C97" s="82" t="str">
        <f>'[1]12 Квартал освоение'!C100</f>
        <v>H_Che95</v>
      </c>
      <c r="D97" s="84" t="str">
        <f>'[1]12 Квартал освоение'!D100</f>
        <v>нд</v>
      </c>
      <c r="E97" s="84" t="str">
        <f>'[1]12 Квартал освоение'!E100</f>
        <v>нд</v>
      </c>
      <c r="F97" s="84">
        <f>'[1]12 Квартал освоение'!F100</f>
        <v>0</v>
      </c>
      <c r="G97" s="84" t="str">
        <f>'[1]12 Квартал освоение'!G100</f>
        <v>нд</v>
      </c>
      <c r="H97" s="84">
        <f>'[1]12 Квартал освоение'!H100</f>
        <v>20.488516949152544</v>
      </c>
      <c r="I97" s="84" t="str">
        <f>'[1]12 Квартал освоение'!I100</f>
        <v>нд</v>
      </c>
      <c r="J97" s="84">
        <f>'[1]12 Квартал освоение'!J100</f>
        <v>20.488516949152544</v>
      </c>
      <c r="K97" s="84" t="str">
        <f>'[1]12 Квартал освоение'!K100</f>
        <v>нд</v>
      </c>
      <c r="L97" s="84">
        <f>'[1]12 Квартал освоение'!L100</f>
        <v>0</v>
      </c>
      <c r="M97" s="84" t="str">
        <f>'[1]12 Квартал освоение'!AC100</f>
        <v>нд</v>
      </c>
      <c r="N97" s="84">
        <f>'[1]12 Квартал освоение'!AD100</f>
        <v>20.488516949152544</v>
      </c>
      <c r="O97" s="84" t="str">
        <f>'[1]12 Квартал освоение'!AE100</f>
        <v>нд</v>
      </c>
      <c r="P97" s="84">
        <f t="shared" si="27"/>
        <v>-20.488516949152544</v>
      </c>
      <c r="Q97" s="72" t="s">
        <v>149</v>
      </c>
      <c r="R97" s="30">
        <f t="shared" si="25"/>
        <v>0</v>
      </c>
      <c r="S97" s="125" t="str">
        <f>'[1]12 Квартал освоение'!AI100</f>
        <v>Позднее проведение торгово-закупочных мероприятий и заключения договоров поставки</v>
      </c>
      <c r="T97" s="126">
        <f>'[1]12 Квартал освоение'!AJ100</f>
        <v>0</v>
      </c>
    </row>
    <row r="98" spans="1:20" ht="31.5" x14ac:dyDescent="0.25">
      <c r="A98" s="82" t="str">
        <f>'[1]12 Квартал освоение'!A101</f>
        <v>1.6</v>
      </c>
      <c r="B98" s="82" t="str">
        <f>'[1]12 Квартал освоение'!B101</f>
        <v>Приобретение крана стрелового автомобильного 25т-2 ед.</v>
      </c>
      <c r="C98" s="82" t="str">
        <f>'[1]12 Квартал освоение'!C101</f>
        <v>H_Che96</v>
      </c>
      <c r="D98" s="84" t="str">
        <f>'[1]12 Квартал освоение'!D101</f>
        <v>нд</v>
      </c>
      <c r="E98" s="84" t="str">
        <f>'[1]12 Квартал освоение'!E101</f>
        <v>нд</v>
      </c>
      <c r="F98" s="84">
        <f>'[1]12 Квартал освоение'!F101</f>
        <v>0</v>
      </c>
      <c r="G98" s="84" t="str">
        <f>'[1]12 Квартал освоение'!G101</f>
        <v>нд</v>
      </c>
      <c r="H98" s="84">
        <f>'[1]12 Квартал освоение'!H101</f>
        <v>15.806214689265538</v>
      </c>
      <c r="I98" s="84" t="str">
        <f>'[1]12 Квартал освоение'!I101</f>
        <v>нд</v>
      </c>
      <c r="J98" s="84">
        <f>'[1]12 Квартал освоение'!J101</f>
        <v>15.806214689265538</v>
      </c>
      <c r="K98" s="84" t="str">
        <f>'[1]12 Квартал освоение'!K101</f>
        <v>нд</v>
      </c>
      <c r="L98" s="84">
        <f>'[1]12 Квартал освоение'!L101</f>
        <v>14.829423729999998</v>
      </c>
      <c r="M98" s="84" t="str">
        <f>'[1]12 Квартал освоение'!AC101</f>
        <v>нд</v>
      </c>
      <c r="N98" s="84">
        <f>'[1]12 Квартал освоение'!AD101</f>
        <v>0.97679095926553927</v>
      </c>
      <c r="O98" s="84" t="str">
        <f>'[1]12 Квартал освоение'!AE101</f>
        <v>нд</v>
      </c>
      <c r="P98" s="84">
        <f t="shared" si="27"/>
        <v>-0.97679095926553927</v>
      </c>
      <c r="Q98" s="72" t="s">
        <v>149</v>
      </c>
      <c r="R98" s="30">
        <f t="shared" si="25"/>
        <v>0.93820209465275028</v>
      </c>
      <c r="S98" s="125" t="str">
        <f>'[1]12 Квартал освоение'!AI101</f>
        <v>Отклонение от плана произошло после проведения торгов</v>
      </c>
      <c r="T98" s="126">
        <f>'[1]12 Квартал освоение'!AJ101</f>
        <v>0</v>
      </c>
    </row>
    <row r="99" spans="1:20" ht="31.5" x14ac:dyDescent="0.25">
      <c r="A99" s="82" t="str">
        <f>'[1]12 Квартал освоение'!A102</f>
        <v>1.6</v>
      </c>
      <c r="B99" s="82" t="str">
        <f>'[1]12 Квартал освоение'!B102</f>
        <v>Приобретение автомобиля с буро-крановой установки-4 ед.</v>
      </c>
      <c r="C99" s="82" t="str">
        <f>'[1]12 Квартал освоение'!C102</f>
        <v>H_Che97</v>
      </c>
      <c r="D99" s="84" t="str">
        <f>'[1]12 Квартал освоение'!D102</f>
        <v>нд</v>
      </c>
      <c r="E99" s="84" t="str">
        <f>'[1]12 Квартал освоение'!E102</f>
        <v>нд</v>
      </c>
      <c r="F99" s="84">
        <f>'[1]12 Квартал освоение'!F102</f>
        <v>0</v>
      </c>
      <c r="G99" s="84" t="str">
        <f>'[1]12 Квартал освоение'!G102</f>
        <v>нд</v>
      </c>
      <c r="H99" s="84">
        <f>'[1]12 Квартал освоение'!H102</f>
        <v>16.926553672316384</v>
      </c>
      <c r="I99" s="84" t="str">
        <f>'[1]12 Квартал освоение'!I102</f>
        <v>нд</v>
      </c>
      <c r="J99" s="84">
        <f>'[1]12 Квартал освоение'!J102</f>
        <v>16.926553672316384</v>
      </c>
      <c r="K99" s="84" t="str">
        <f>'[1]12 Квартал освоение'!K102</f>
        <v>нд</v>
      </c>
      <c r="L99" s="84">
        <f>'[1]12 Квартал освоение'!L102</f>
        <v>0</v>
      </c>
      <c r="M99" s="84" t="str">
        <f>'[1]12 Квартал освоение'!AC102</f>
        <v>нд</v>
      </c>
      <c r="N99" s="84">
        <f>'[1]12 Квартал освоение'!AD102</f>
        <v>16.926553672316384</v>
      </c>
      <c r="O99" s="84" t="str">
        <f>'[1]12 Квартал освоение'!AE102</f>
        <v>нд</v>
      </c>
      <c r="P99" s="84">
        <f t="shared" si="27"/>
        <v>-16.926553672316384</v>
      </c>
      <c r="Q99" s="72" t="s">
        <v>149</v>
      </c>
      <c r="R99" s="30">
        <f t="shared" si="25"/>
        <v>0</v>
      </c>
      <c r="S99" s="125" t="str">
        <f>'[1]12 Квартал освоение'!AI102</f>
        <v>Позднее проведение торгово-закупочных мероприятий и заключения договоров поставки</v>
      </c>
      <c r="T99" s="126">
        <f>'[1]12 Квартал освоение'!AJ102</f>
        <v>0</v>
      </c>
    </row>
    <row r="100" spans="1:20" ht="31.5" x14ac:dyDescent="0.25">
      <c r="A100" s="82" t="str">
        <f>'[1]12 Квартал освоение'!A103</f>
        <v>1.6</v>
      </c>
      <c r="B100" s="82" t="str">
        <f>'[1]12 Квартал освоение'!B103</f>
        <v>Приобретение цепного траншейного экскаватора-2 ед.</v>
      </c>
      <c r="C100" s="82" t="str">
        <f>'[1]12 Квартал освоение'!C103</f>
        <v>H_Che98</v>
      </c>
      <c r="D100" s="84" t="str">
        <f>'[1]12 Квартал освоение'!D103</f>
        <v>нд</v>
      </c>
      <c r="E100" s="84" t="str">
        <f>'[1]12 Квартал освоение'!E103</f>
        <v>нд</v>
      </c>
      <c r="F100" s="84">
        <f>'[1]12 Квартал освоение'!F103</f>
        <v>0</v>
      </c>
      <c r="G100" s="84" t="str">
        <f>'[1]12 Квартал освоение'!G103</f>
        <v>нд</v>
      </c>
      <c r="H100" s="84">
        <f>'[1]12 Квартал освоение'!H103</f>
        <v>7.8870056497175147</v>
      </c>
      <c r="I100" s="84" t="str">
        <f>'[1]12 Квартал освоение'!I103</f>
        <v>нд</v>
      </c>
      <c r="J100" s="84">
        <f>'[1]12 Квартал освоение'!J103</f>
        <v>7.8870056497175147</v>
      </c>
      <c r="K100" s="84" t="str">
        <f>'[1]12 Квартал освоение'!K103</f>
        <v>нд</v>
      </c>
      <c r="L100" s="84">
        <f>'[1]12 Квартал освоение'!L103</f>
        <v>7.9</v>
      </c>
      <c r="M100" s="84" t="str">
        <f>'[1]12 Квартал освоение'!AC103</f>
        <v>нд</v>
      </c>
      <c r="N100" s="84">
        <f>'[1]12 Квартал освоение'!AD103</f>
        <v>0</v>
      </c>
      <c r="O100" s="84" t="str">
        <f>'[1]12 Квартал освоение'!AE103</f>
        <v>нд</v>
      </c>
      <c r="P100" s="84">
        <f t="shared" si="27"/>
        <v>1.2994350282485634E-2</v>
      </c>
      <c r="Q100" s="72" t="s">
        <v>149</v>
      </c>
      <c r="R100" s="30">
        <f t="shared" si="25"/>
        <v>1.0016475644699141</v>
      </c>
      <c r="S100" s="125" t="s">
        <v>149</v>
      </c>
      <c r="T100" s="126"/>
    </row>
    <row r="101" spans="1:20" x14ac:dyDescent="0.25">
      <c r="A101" s="82" t="str">
        <f>'[1]12 Квартал освоение'!A104</f>
        <v>1.6</v>
      </c>
      <c r="B101" s="82" t="str">
        <f>'[1]12 Квартал освоение'!B104</f>
        <v>Приобретение бурильной машины-4 ед.</v>
      </c>
      <c r="C101" s="82" t="str">
        <f>'[1]12 Квартал освоение'!C104</f>
        <v>H_Che99</v>
      </c>
      <c r="D101" s="84" t="str">
        <f>'[1]12 Квартал освоение'!D104</f>
        <v>нд</v>
      </c>
      <c r="E101" s="84" t="str">
        <f>'[1]12 Квартал освоение'!E104</f>
        <v>нд</v>
      </c>
      <c r="F101" s="84">
        <f>'[1]12 Квартал освоение'!F104</f>
        <v>0</v>
      </c>
      <c r="G101" s="84" t="str">
        <f>'[1]12 Квартал освоение'!G104</f>
        <v>нд</v>
      </c>
      <c r="H101" s="84">
        <f>'[1]12 Квартал освоение'!H104</f>
        <v>16.790960451977401</v>
      </c>
      <c r="I101" s="84" t="str">
        <f>'[1]12 Квартал освоение'!I104</f>
        <v>нд</v>
      </c>
      <c r="J101" s="84">
        <f>'[1]12 Квартал освоение'!J104</f>
        <v>16.790960451977401</v>
      </c>
      <c r="K101" s="84" t="str">
        <f>'[1]12 Квартал освоение'!K104</f>
        <v>нд</v>
      </c>
      <c r="L101" s="84">
        <f>'[1]12 Квартал освоение'!L104</f>
        <v>0</v>
      </c>
      <c r="M101" s="84" t="str">
        <f>'[1]12 Квартал освоение'!AC104</f>
        <v>нд</v>
      </c>
      <c r="N101" s="84">
        <f>'[1]12 Квартал освоение'!AD104</f>
        <v>16.790960451977401</v>
      </c>
      <c r="O101" s="84" t="str">
        <f>'[1]12 Квартал освоение'!AE104</f>
        <v>нд</v>
      </c>
      <c r="P101" s="84">
        <f t="shared" si="27"/>
        <v>-16.790960451977401</v>
      </c>
      <c r="Q101" s="72" t="s">
        <v>149</v>
      </c>
      <c r="R101" s="30">
        <f t="shared" si="25"/>
        <v>0</v>
      </c>
      <c r="S101" s="125" t="str">
        <f>'[1]12 Квартал освоение'!AI104</f>
        <v>Позднее проведение торгово-закупочных мероприятий и заключения договоров поставки</v>
      </c>
      <c r="T101" s="126">
        <f>'[1]12 Квартал освоение'!AJ104</f>
        <v>0</v>
      </c>
    </row>
    <row r="102" spans="1:20" ht="31.5" x14ac:dyDescent="0.25">
      <c r="A102" s="82" t="str">
        <f>'[1]12 Квартал освоение'!A105</f>
        <v>1.6</v>
      </c>
      <c r="B102" s="82" t="str">
        <f>'[1]12 Квартал освоение'!B105</f>
        <v>Приобретение гусеничной бурильно-крановой машины-1 ед.</v>
      </c>
      <c r="C102" s="82" t="str">
        <f>'[1]12 Квартал освоение'!C105</f>
        <v>H_Che100</v>
      </c>
      <c r="D102" s="84" t="str">
        <f>'[1]12 Квартал освоение'!D105</f>
        <v>нд</v>
      </c>
      <c r="E102" s="84" t="str">
        <f>'[1]12 Квартал освоение'!E105</f>
        <v>нд</v>
      </c>
      <c r="F102" s="84">
        <f>'[1]12 Квартал освоение'!F105</f>
        <v>0</v>
      </c>
      <c r="G102" s="84" t="str">
        <f>'[1]12 Квартал освоение'!G105</f>
        <v>нд</v>
      </c>
      <c r="H102" s="84">
        <f>'[1]12 Квартал освоение'!H105</f>
        <v>7.231638418079096</v>
      </c>
      <c r="I102" s="84" t="str">
        <f>'[1]12 Квартал освоение'!I105</f>
        <v>нд</v>
      </c>
      <c r="J102" s="84">
        <f>'[1]12 Квартал освоение'!J105</f>
        <v>7.231638418079096</v>
      </c>
      <c r="K102" s="84" t="str">
        <f>'[1]12 Квартал освоение'!K105</f>
        <v>нд</v>
      </c>
      <c r="L102" s="84">
        <f>'[1]12 Квартал освоение'!L105</f>
        <v>0</v>
      </c>
      <c r="M102" s="84" t="str">
        <f>'[1]12 Квартал освоение'!AC105</f>
        <v>нд</v>
      </c>
      <c r="N102" s="84">
        <f>'[1]12 Квартал освоение'!AD105</f>
        <v>7.231638418079096</v>
      </c>
      <c r="O102" s="84" t="str">
        <f>'[1]12 Квартал освоение'!AE105</f>
        <v>нд</v>
      </c>
      <c r="P102" s="84">
        <f t="shared" si="27"/>
        <v>-7.231638418079096</v>
      </c>
      <c r="Q102" s="72" t="s">
        <v>149</v>
      </c>
      <c r="R102" s="30">
        <f t="shared" si="25"/>
        <v>0</v>
      </c>
      <c r="S102" s="125" t="str">
        <f>'[1]12 Квартал освоение'!AI105</f>
        <v>Позднее проведение торгово-закупочных мероприятий и заключения договоров поставки</v>
      </c>
      <c r="T102" s="126">
        <f>'[1]12 Квартал освоение'!AJ105</f>
        <v>0</v>
      </c>
    </row>
    <row r="103" spans="1:20" ht="31.5" x14ac:dyDescent="0.25">
      <c r="A103" s="82" t="str">
        <f>'[1]12 Квартал освоение'!A106</f>
        <v>1.6</v>
      </c>
      <c r="B103" s="82" t="str">
        <f>'[1]12 Квартал освоение'!B106</f>
        <v>Приобретение автогидроподъемника 14 м-2 ед.</v>
      </c>
      <c r="C103" s="82" t="str">
        <f>'[1]12 Квартал освоение'!C106</f>
        <v>H_Che101</v>
      </c>
      <c r="D103" s="84" t="str">
        <f>'[1]12 Квартал освоение'!D106</f>
        <v>нд</v>
      </c>
      <c r="E103" s="84" t="str">
        <f>'[1]12 Квартал освоение'!E106</f>
        <v>нд</v>
      </c>
      <c r="F103" s="84">
        <f>'[1]12 Квартал освоение'!F106</f>
        <v>0</v>
      </c>
      <c r="G103" s="84" t="str">
        <f>'[1]12 Квартал освоение'!G106</f>
        <v>нд</v>
      </c>
      <c r="H103" s="84">
        <f>'[1]12 Квартал освоение'!H106</f>
        <v>8.7909604519774014</v>
      </c>
      <c r="I103" s="84" t="str">
        <f>'[1]12 Квартал освоение'!I106</f>
        <v>нд</v>
      </c>
      <c r="J103" s="84">
        <f>'[1]12 Квартал освоение'!J106</f>
        <v>8.7909604519774014</v>
      </c>
      <c r="K103" s="84" t="str">
        <f>'[1]12 Квартал освоение'!K106</f>
        <v>нд</v>
      </c>
      <c r="L103" s="84">
        <f>'[1]12 Квартал освоение'!L106</f>
        <v>0</v>
      </c>
      <c r="M103" s="84" t="str">
        <f>'[1]12 Квартал освоение'!AC106</f>
        <v>нд</v>
      </c>
      <c r="N103" s="84">
        <f>'[1]12 Квартал освоение'!AD106</f>
        <v>8.7909604519774014</v>
      </c>
      <c r="O103" s="84" t="str">
        <f>'[1]12 Квартал освоение'!AE106</f>
        <v>нд</v>
      </c>
      <c r="P103" s="84">
        <f t="shared" si="27"/>
        <v>-8.7909604519774014</v>
      </c>
      <c r="Q103" s="72" t="s">
        <v>149</v>
      </c>
      <c r="R103" s="30">
        <f t="shared" si="25"/>
        <v>0</v>
      </c>
      <c r="S103" s="125" t="str">
        <f>'[1]12 Квартал освоение'!AI106</f>
        <v>Позднее проведение торгово-закупочных мероприятий и заключения договоров поставки</v>
      </c>
      <c r="T103" s="126">
        <f>'[1]12 Квартал освоение'!AJ106</f>
        <v>0</v>
      </c>
    </row>
    <row r="104" spans="1:20" ht="31.5" x14ac:dyDescent="0.25">
      <c r="A104" s="82" t="str">
        <f>'[1]12 Квартал освоение'!A107</f>
        <v>1.6</v>
      </c>
      <c r="B104" s="82" t="str">
        <f>'[1]12 Квартал освоение'!B107</f>
        <v>Приобретение автогидроподъемника 20 м с 2-х рядной кабиной-3 ед.</v>
      </c>
      <c r="C104" s="82" t="str">
        <f>'[1]12 Квартал освоение'!C107</f>
        <v>H_Che102</v>
      </c>
      <c r="D104" s="84" t="str">
        <f>'[1]12 Квартал освоение'!D107</f>
        <v>нд</v>
      </c>
      <c r="E104" s="84" t="str">
        <f>'[1]12 Квартал освоение'!E107</f>
        <v>нд</v>
      </c>
      <c r="F104" s="84">
        <f>'[1]12 Квартал освоение'!F107</f>
        <v>0</v>
      </c>
      <c r="G104" s="84" t="str">
        <f>'[1]12 Квартал освоение'!G107</f>
        <v>нд</v>
      </c>
      <c r="H104" s="84">
        <f>'[1]12 Квартал освоение'!H107</f>
        <v>15.237288135593221</v>
      </c>
      <c r="I104" s="84" t="str">
        <f>'[1]12 Квартал освоение'!I107</f>
        <v>нд</v>
      </c>
      <c r="J104" s="84">
        <f>'[1]12 Квартал освоение'!J107</f>
        <v>15.237288135593221</v>
      </c>
      <c r="K104" s="84" t="str">
        <f>'[1]12 Квартал освоение'!K107</f>
        <v>нд</v>
      </c>
      <c r="L104" s="84">
        <f>'[1]12 Квартал освоение'!L107</f>
        <v>0</v>
      </c>
      <c r="M104" s="84" t="str">
        <f>'[1]12 Квартал освоение'!AC107</f>
        <v>нд</v>
      </c>
      <c r="N104" s="84">
        <f>'[1]12 Квартал освоение'!AD107</f>
        <v>15.237288135593221</v>
      </c>
      <c r="O104" s="84" t="str">
        <f>'[1]12 Квартал освоение'!AE107</f>
        <v>нд</v>
      </c>
      <c r="P104" s="84">
        <f t="shared" si="27"/>
        <v>-15.237288135593221</v>
      </c>
      <c r="Q104" s="72" t="s">
        <v>149</v>
      </c>
      <c r="R104" s="30">
        <f t="shared" si="25"/>
        <v>0</v>
      </c>
      <c r="S104" s="125" t="str">
        <f>'[1]12 Квартал освоение'!AI107</f>
        <v>Позднее проведение торгово-закупочных мероприятий и заключения договоров поставки</v>
      </c>
      <c r="T104" s="126">
        <f>'[1]12 Квартал освоение'!AJ107</f>
        <v>0</v>
      </c>
    </row>
    <row r="105" spans="1:20" ht="31.5" x14ac:dyDescent="0.25">
      <c r="A105" s="82" t="str">
        <f>'[1]12 Квартал освоение'!A108</f>
        <v>1.6</v>
      </c>
      <c r="B105" s="82" t="str">
        <f>'[1]12 Квартал освоение'!B108</f>
        <v>Приобретение автогидроподъемника 20 м-2 ед.</v>
      </c>
      <c r="C105" s="82" t="str">
        <f>'[1]12 Квартал освоение'!C108</f>
        <v>H_Che103</v>
      </c>
      <c r="D105" s="84" t="str">
        <f>'[1]12 Квартал освоение'!D108</f>
        <v>нд</v>
      </c>
      <c r="E105" s="84" t="str">
        <f>'[1]12 Квартал освоение'!E108</f>
        <v>нд</v>
      </c>
      <c r="F105" s="84">
        <f>'[1]12 Квартал освоение'!F108</f>
        <v>0</v>
      </c>
      <c r="G105" s="84" t="str">
        <f>'[1]12 Квартал освоение'!G108</f>
        <v>нд</v>
      </c>
      <c r="H105" s="84">
        <f>'[1]12 Квартал освоение'!H108</f>
        <v>11.815819209039548</v>
      </c>
      <c r="I105" s="84" t="str">
        <f>'[1]12 Квартал освоение'!I108</f>
        <v>нд</v>
      </c>
      <c r="J105" s="84">
        <f>'[1]12 Квартал освоение'!J108</f>
        <v>11.815819209039548</v>
      </c>
      <c r="K105" s="84" t="str">
        <f>'[1]12 Квартал освоение'!K108</f>
        <v>нд</v>
      </c>
      <c r="L105" s="84">
        <f>'[1]12 Квартал освоение'!L108</f>
        <v>0</v>
      </c>
      <c r="M105" s="84" t="str">
        <f>'[1]12 Квартал освоение'!AC108</f>
        <v>нд</v>
      </c>
      <c r="N105" s="84">
        <f>'[1]12 Квартал освоение'!AD108</f>
        <v>11.815819209039548</v>
      </c>
      <c r="O105" s="84" t="str">
        <f>'[1]12 Квартал освоение'!AE108</f>
        <v>нд</v>
      </c>
      <c r="P105" s="84">
        <f t="shared" si="27"/>
        <v>-11.815819209039548</v>
      </c>
      <c r="Q105" s="72" t="s">
        <v>149</v>
      </c>
      <c r="R105" s="30">
        <f t="shared" si="25"/>
        <v>0</v>
      </c>
      <c r="S105" s="125" t="str">
        <f>'[1]12 Квартал освоение'!AI108</f>
        <v>Позднее проведение торгово-закупочных мероприятий и заключения договоров поставки</v>
      </c>
      <c r="T105" s="126">
        <f>'[1]12 Квартал освоение'!AJ108</f>
        <v>0</v>
      </c>
    </row>
    <row r="106" spans="1:20" ht="47.25" x14ac:dyDescent="0.25">
      <c r="A106" s="82" t="str">
        <f>'[1]12 Квартал освоение'!A109</f>
        <v>1.6</v>
      </c>
      <c r="B106" s="82" t="str">
        <f>'[1]12 Квартал освоение'!B109</f>
        <v>Приобретение электротехнической лаборатории 10 кВ на базе ГАЗ-3309-1 ед.</v>
      </c>
      <c r="C106" s="82" t="str">
        <f>'[1]12 Квартал освоение'!C109</f>
        <v>H_Che104</v>
      </c>
      <c r="D106" s="84" t="str">
        <f>'[1]12 Квартал освоение'!D109</f>
        <v>нд</v>
      </c>
      <c r="E106" s="84" t="str">
        <f>'[1]12 Квартал освоение'!E109</f>
        <v>нд</v>
      </c>
      <c r="F106" s="84">
        <f>'[1]12 Квартал освоение'!F109</f>
        <v>0</v>
      </c>
      <c r="G106" s="84" t="str">
        <f>'[1]12 Квартал освоение'!G109</f>
        <v>нд</v>
      </c>
      <c r="H106" s="84">
        <f>'[1]12 Квартал освоение'!H109</f>
        <v>3.9632768361581925</v>
      </c>
      <c r="I106" s="84" t="str">
        <f>'[1]12 Квартал освоение'!I109</f>
        <v>нд</v>
      </c>
      <c r="J106" s="84">
        <f>'[1]12 Квартал освоение'!J109</f>
        <v>3.9632768361581925</v>
      </c>
      <c r="K106" s="84" t="str">
        <f>'[1]12 Квартал освоение'!K109</f>
        <v>нд</v>
      </c>
      <c r="L106" s="84">
        <f>'[1]12 Квартал освоение'!L109</f>
        <v>0</v>
      </c>
      <c r="M106" s="84" t="str">
        <f>'[1]12 Квартал освоение'!AC109</f>
        <v>нд</v>
      </c>
      <c r="N106" s="84">
        <f>'[1]12 Квартал освоение'!AD109</f>
        <v>3.9632768361581925</v>
      </c>
      <c r="O106" s="84" t="str">
        <f>'[1]12 Квартал освоение'!AE109</f>
        <v>нд</v>
      </c>
      <c r="P106" s="84">
        <f t="shared" si="27"/>
        <v>-3.9632768361581925</v>
      </c>
      <c r="Q106" s="72" t="s">
        <v>149</v>
      </c>
      <c r="R106" s="30">
        <f t="shared" si="25"/>
        <v>0</v>
      </c>
      <c r="S106" s="125" t="str">
        <f>'[1]12 Квартал освоение'!AI109</f>
        <v>Позднее проведение торгово-закупочных мероприятий и заключения договоров поставки</v>
      </c>
      <c r="T106" s="126">
        <f>'[1]12 Квартал освоение'!AJ109</f>
        <v>0</v>
      </c>
    </row>
    <row r="107" spans="1:20" ht="47.25" x14ac:dyDescent="0.25">
      <c r="A107" s="82" t="str">
        <f>'[1]12 Квартал освоение'!A110</f>
        <v>1.6</v>
      </c>
      <c r="B107" s="82" t="str">
        <f>'[1]12 Квартал освоение'!B110</f>
        <v>Приобретение электротехнической лаборатории 10 кВ на базе ГАЗ-33023-1 ед.</v>
      </c>
      <c r="C107" s="82" t="str">
        <f>'[1]12 Квартал освоение'!C110</f>
        <v>H_Che105</v>
      </c>
      <c r="D107" s="84" t="str">
        <f>'[1]12 Квартал освоение'!D110</f>
        <v>нд</v>
      </c>
      <c r="E107" s="84" t="str">
        <f>'[1]12 Квартал освоение'!E110</f>
        <v>нд</v>
      </c>
      <c r="F107" s="84">
        <f>'[1]12 Квартал освоение'!F110</f>
        <v>0</v>
      </c>
      <c r="G107" s="84" t="str">
        <f>'[1]12 Квартал освоение'!G110</f>
        <v>нд</v>
      </c>
      <c r="H107" s="84">
        <f>'[1]12 Квартал освоение'!H110</f>
        <v>3.9745762711864412</v>
      </c>
      <c r="I107" s="84" t="str">
        <f>'[1]12 Квартал освоение'!I110</f>
        <v>нд</v>
      </c>
      <c r="J107" s="84">
        <f>'[1]12 Квартал освоение'!J110</f>
        <v>3.9745762711864412</v>
      </c>
      <c r="K107" s="84" t="str">
        <f>'[1]12 Квартал освоение'!K110</f>
        <v>нд</v>
      </c>
      <c r="L107" s="84">
        <f>'[1]12 Квартал освоение'!L110</f>
        <v>0</v>
      </c>
      <c r="M107" s="84" t="str">
        <f>'[1]12 Квартал освоение'!AC110</f>
        <v>нд</v>
      </c>
      <c r="N107" s="84">
        <f>'[1]12 Квартал освоение'!AD110</f>
        <v>3.9745762711864412</v>
      </c>
      <c r="O107" s="84" t="str">
        <f>'[1]12 Квартал освоение'!AE110</f>
        <v>нд</v>
      </c>
      <c r="P107" s="84">
        <f t="shared" si="27"/>
        <v>-3.9745762711864412</v>
      </c>
      <c r="Q107" s="72" t="s">
        <v>149</v>
      </c>
      <c r="R107" s="30">
        <f t="shared" si="25"/>
        <v>0</v>
      </c>
      <c r="S107" s="125" t="str">
        <f>'[1]12 Квартал освоение'!AI110</f>
        <v>Позднее проведение торгово-закупочных мероприятий и заключения договоров поставки</v>
      </c>
      <c r="T107" s="126">
        <f>'[1]12 Квартал освоение'!AJ110</f>
        <v>0</v>
      </c>
    </row>
    <row r="108" spans="1:20" ht="47.25" x14ac:dyDescent="0.25">
      <c r="A108" s="82" t="str">
        <f>'[1]12 Квартал освоение'!A111</f>
        <v>1.6</v>
      </c>
      <c r="B108" s="82" t="str">
        <f>'[1]12 Квартал освоение'!B111</f>
        <v>Приобретение электротехнической лаборатории 35 кВ на базе ГАЗ-3309-1 ед.</v>
      </c>
      <c r="C108" s="82" t="str">
        <f>'[1]12 Квартал освоение'!C111</f>
        <v>H_Che106</v>
      </c>
      <c r="D108" s="84" t="str">
        <f>'[1]12 Квартал освоение'!D111</f>
        <v>нд</v>
      </c>
      <c r="E108" s="84" t="str">
        <f>'[1]12 Квартал освоение'!E111</f>
        <v>нд</v>
      </c>
      <c r="F108" s="84">
        <f>'[1]12 Квартал освоение'!F111</f>
        <v>0</v>
      </c>
      <c r="G108" s="84" t="str">
        <f>'[1]12 Квартал освоение'!G111</f>
        <v>нд</v>
      </c>
      <c r="H108" s="84">
        <f>'[1]12 Квартал освоение'!H111</f>
        <v>3.977401129943503</v>
      </c>
      <c r="I108" s="84" t="str">
        <f>'[1]12 Квартал освоение'!I111</f>
        <v>нд</v>
      </c>
      <c r="J108" s="84">
        <f>'[1]12 Квартал освоение'!J111</f>
        <v>3.977401129943503</v>
      </c>
      <c r="K108" s="84" t="str">
        <f>'[1]12 Квартал освоение'!K111</f>
        <v>нд</v>
      </c>
      <c r="L108" s="84">
        <f>'[1]12 Квартал освоение'!L111</f>
        <v>3.94394</v>
      </c>
      <c r="M108" s="84" t="str">
        <f>'[1]12 Квартал освоение'!AC111</f>
        <v>нд</v>
      </c>
      <c r="N108" s="84">
        <f>'[1]12 Квартал освоение'!AD111</f>
        <v>3.3461129943503032E-2</v>
      </c>
      <c r="O108" s="84" t="str">
        <f>'[1]12 Квартал освоение'!AE111</f>
        <v>нд</v>
      </c>
      <c r="P108" s="84">
        <f t="shared" si="27"/>
        <v>-3.3461129943503032E-2</v>
      </c>
      <c r="Q108" s="72" t="s">
        <v>149</v>
      </c>
      <c r="R108" s="30">
        <f t="shared" si="25"/>
        <v>0.99158718749999997</v>
      </c>
      <c r="S108" s="125" t="str">
        <f>'[1]12 Квартал освоение'!AI111</f>
        <v>Позднее проведение торгово-закупочных мероприятий и заключения договоров поставки</v>
      </c>
      <c r="T108" s="126">
        <f>'[1]12 Квартал освоение'!AJ111</f>
        <v>0</v>
      </c>
    </row>
    <row r="109" spans="1:20" ht="47.25" x14ac:dyDescent="0.25">
      <c r="A109" s="82" t="str">
        <f>'[1]12 Квартал освоение'!A112</f>
        <v>1.6</v>
      </c>
      <c r="B109" s="82" t="str">
        <f>'[1]12 Квартал освоение'!B112</f>
        <v>Приобретение электротехнической лаборатории 35 кВ на базе ГАЗ-33088-1 ед.</v>
      </c>
      <c r="C109" s="82" t="str">
        <f>'[1]12 Квартал освоение'!C112</f>
        <v>H_Che107</v>
      </c>
      <c r="D109" s="84" t="str">
        <f>'[1]12 Квартал освоение'!D112</f>
        <v>нд</v>
      </c>
      <c r="E109" s="84" t="str">
        <f>'[1]12 Квартал освоение'!E112</f>
        <v>нд</v>
      </c>
      <c r="F109" s="84">
        <f>'[1]12 Квартал освоение'!F112</f>
        <v>0</v>
      </c>
      <c r="G109" s="84" t="str">
        <f>'[1]12 Квартал освоение'!G112</f>
        <v>нд</v>
      </c>
      <c r="H109" s="84">
        <f>'[1]12 Квартал освоение'!H112</f>
        <v>3.8918079096045202</v>
      </c>
      <c r="I109" s="84" t="str">
        <f>'[1]12 Квартал освоение'!I112</f>
        <v>нд</v>
      </c>
      <c r="J109" s="84">
        <f>'[1]12 Квартал освоение'!J112</f>
        <v>3.8918079096045202</v>
      </c>
      <c r="K109" s="84" t="str">
        <f>'[1]12 Квартал освоение'!K112</f>
        <v>нд</v>
      </c>
      <c r="L109" s="84">
        <f>'[1]12 Квартал освоение'!L112</f>
        <v>3.859067</v>
      </c>
      <c r="M109" s="84" t="str">
        <f>'[1]12 Квартал освоение'!AC112</f>
        <v>нд</v>
      </c>
      <c r="N109" s="84">
        <f>'[1]12 Квартал освоение'!AD112</f>
        <v>3.2740909604520141E-2</v>
      </c>
      <c r="O109" s="84" t="str">
        <f>'[1]12 Квартал освоение'!AE112</f>
        <v>нд</v>
      </c>
      <c r="P109" s="84">
        <f t="shared" si="27"/>
        <v>-3.2740909604520141E-2</v>
      </c>
      <c r="Q109" s="72" t="s">
        <v>149</v>
      </c>
      <c r="R109" s="30">
        <f t="shared" si="25"/>
        <v>0.99158722363359209</v>
      </c>
      <c r="S109" s="125" t="str">
        <f>'[1]12 Квартал освоение'!AI112</f>
        <v>Позднее проведение торгово-закупочных мероприятий и заключения договоров поставки</v>
      </c>
      <c r="T109" s="126">
        <f>'[1]12 Квартал освоение'!AJ112</f>
        <v>0</v>
      </c>
    </row>
    <row r="110" spans="1:20" ht="31.5" x14ac:dyDescent="0.25">
      <c r="A110" s="82" t="str">
        <f>'[1]12 Квартал освоение'!A113</f>
        <v>1.6</v>
      </c>
      <c r="B110" s="82" t="str">
        <f>'[1]12 Квартал освоение'!B113</f>
        <v>Приобретение электротехнической лаборатории ЛВИ на базе ГАЗ-2705-1 ед.</v>
      </c>
      <c r="C110" s="82" t="str">
        <f>'[1]12 Квартал освоение'!C113</f>
        <v>H_Che108</v>
      </c>
      <c r="D110" s="84" t="str">
        <f>'[1]12 Квартал освоение'!D113</f>
        <v>нд</v>
      </c>
      <c r="E110" s="84" t="str">
        <f>'[1]12 Квартал освоение'!E113</f>
        <v>нд</v>
      </c>
      <c r="F110" s="84">
        <f>'[1]12 Квартал освоение'!F113</f>
        <v>0</v>
      </c>
      <c r="G110" s="84" t="str">
        <f>'[1]12 Квартал освоение'!G113</f>
        <v>нд</v>
      </c>
      <c r="H110" s="84">
        <f>'[1]12 Квартал освоение'!H113</f>
        <v>4.1779661016949152</v>
      </c>
      <c r="I110" s="84" t="str">
        <f>'[1]12 Квартал освоение'!I113</f>
        <v>нд</v>
      </c>
      <c r="J110" s="84">
        <f>'[1]12 Квартал освоение'!J113</f>
        <v>4.1779661016949152</v>
      </c>
      <c r="K110" s="84" t="str">
        <f>'[1]12 Квартал освоение'!K113</f>
        <v>нд</v>
      </c>
      <c r="L110" s="84">
        <f>'[1]12 Квартал освоение'!L113</f>
        <v>0</v>
      </c>
      <c r="M110" s="84" t="str">
        <f>'[1]12 Квартал освоение'!AC113</f>
        <v>нд</v>
      </c>
      <c r="N110" s="84">
        <f>'[1]12 Квартал освоение'!AD113</f>
        <v>4.1779661016949152</v>
      </c>
      <c r="O110" s="84" t="str">
        <f>'[1]12 Квартал освоение'!AE113</f>
        <v>нд</v>
      </c>
      <c r="P110" s="84">
        <f t="shared" si="27"/>
        <v>-4.1779661016949152</v>
      </c>
      <c r="Q110" s="72" t="s">
        <v>149</v>
      </c>
      <c r="R110" s="30">
        <f t="shared" si="25"/>
        <v>0</v>
      </c>
      <c r="S110" s="125" t="str">
        <f>'[1]12 Квартал освоение'!AI113</f>
        <v>Отклонение от плана произошло после проведения торгов</v>
      </c>
      <c r="T110" s="126">
        <f>'[1]12 Квартал освоение'!AJ113</f>
        <v>0</v>
      </c>
    </row>
    <row r="111" spans="1:20" x14ac:dyDescent="0.25">
      <c r="A111" s="82" t="str">
        <f>'[1]12 Квартал освоение'!A114</f>
        <v>1.6</v>
      </c>
      <c r="B111" s="82" t="str">
        <f>'[1]12 Квартал освоение'!B114</f>
        <v>Приобретение автомастерской-4 ед.</v>
      </c>
      <c r="C111" s="82" t="str">
        <f>'[1]12 Квартал освоение'!C114</f>
        <v>H_Che109</v>
      </c>
      <c r="D111" s="84" t="str">
        <f>'[1]12 Квартал освоение'!D114</f>
        <v>нд</v>
      </c>
      <c r="E111" s="84" t="str">
        <f>'[1]12 Квартал освоение'!E114</f>
        <v>нд</v>
      </c>
      <c r="F111" s="84">
        <f>'[1]12 Квартал освоение'!F114</f>
        <v>0</v>
      </c>
      <c r="G111" s="84" t="str">
        <f>'[1]12 Квартал освоение'!G114</f>
        <v>нд</v>
      </c>
      <c r="H111" s="84">
        <f>'[1]12 Квартал освоение'!H114</f>
        <v>16.870056497175142</v>
      </c>
      <c r="I111" s="84" t="str">
        <f>'[1]12 Квартал освоение'!I114</f>
        <v>нд</v>
      </c>
      <c r="J111" s="84">
        <f>'[1]12 Квартал освоение'!J114</f>
        <v>16.870056497175142</v>
      </c>
      <c r="K111" s="84" t="str">
        <f>'[1]12 Квартал освоение'!K114</f>
        <v>нд</v>
      </c>
      <c r="L111" s="84">
        <f>'[1]12 Квартал освоение'!L114</f>
        <v>0</v>
      </c>
      <c r="M111" s="84" t="str">
        <f>'[1]12 Квартал освоение'!AC114</f>
        <v>нд</v>
      </c>
      <c r="N111" s="84">
        <f>'[1]12 Квартал освоение'!AD114</f>
        <v>16.870056497175142</v>
      </c>
      <c r="O111" s="84" t="str">
        <f>'[1]12 Квартал освоение'!AE114</f>
        <v>нд</v>
      </c>
      <c r="P111" s="84">
        <f t="shared" si="27"/>
        <v>-16.870056497175142</v>
      </c>
      <c r="Q111" s="72" t="s">
        <v>149</v>
      </c>
      <c r="R111" s="30">
        <f t="shared" si="25"/>
        <v>0</v>
      </c>
      <c r="S111" s="125" t="str">
        <f>'[1]12 Квартал освоение'!AI114</f>
        <v>Позднее проведение торгово-закупочных мероприятий и заключения договоров поставки</v>
      </c>
      <c r="T111" s="126">
        <f>'[1]12 Квартал освоение'!AJ114</f>
        <v>0</v>
      </c>
    </row>
    <row r="112" spans="1:20" ht="31.5" x14ac:dyDescent="0.25">
      <c r="A112" s="82" t="str">
        <f>'[1]12 Квартал освоение'!A115</f>
        <v>1.6</v>
      </c>
      <c r="B112" s="82" t="str">
        <f>'[1]12 Квартал освоение'!B115</f>
        <v>Приобретение траншейного экскаватора-погрузчика-2 ед.</v>
      </c>
      <c r="C112" s="82" t="str">
        <f>'[1]12 Квартал освоение'!C115</f>
        <v>H_Che110</v>
      </c>
      <c r="D112" s="84" t="str">
        <f>'[1]12 Квартал освоение'!D115</f>
        <v>нд</v>
      </c>
      <c r="E112" s="84" t="str">
        <f>'[1]12 Квартал освоение'!E115</f>
        <v>нд</v>
      </c>
      <c r="F112" s="84">
        <f>'[1]12 Квартал освоение'!F115</f>
        <v>0</v>
      </c>
      <c r="G112" s="84" t="str">
        <f>'[1]12 Квартал освоение'!G115</f>
        <v>нд</v>
      </c>
      <c r="H112" s="84">
        <f>'[1]12 Квартал освоение'!H115</f>
        <v>7.0847457627118642</v>
      </c>
      <c r="I112" s="84" t="str">
        <f>'[1]12 Квартал освоение'!I115</f>
        <v>нд</v>
      </c>
      <c r="J112" s="84">
        <f>'[1]12 Квартал освоение'!J115</f>
        <v>7.0847457627118642</v>
      </c>
      <c r="K112" s="84" t="str">
        <f>'[1]12 Квартал освоение'!K115</f>
        <v>нд</v>
      </c>
      <c r="L112" s="84">
        <f>'[1]12 Квартал освоение'!L115</f>
        <v>7.0839999999999996</v>
      </c>
      <c r="M112" s="84" t="str">
        <f>'[1]12 Квартал освоение'!AC115</f>
        <v>нд</v>
      </c>
      <c r="N112" s="84">
        <f>'[1]12 Квартал освоение'!AD115</f>
        <v>7.4576271186455045E-4</v>
      </c>
      <c r="O112" s="84" t="str">
        <f>'[1]12 Квартал освоение'!AE115</f>
        <v>нд</v>
      </c>
      <c r="P112" s="84">
        <f t="shared" si="27"/>
        <v>-7.4576271186455045E-4</v>
      </c>
      <c r="Q112" s="72" t="s">
        <v>149</v>
      </c>
      <c r="R112" s="30">
        <f t="shared" si="25"/>
        <v>0.99989473684210528</v>
      </c>
      <c r="S112" s="125" t="s">
        <v>149</v>
      </c>
      <c r="T112" s="126"/>
    </row>
    <row r="113" spans="1:20" ht="31.5" x14ac:dyDescent="0.25">
      <c r="A113" s="82" t="str">
        <f>'[1]12 Квартал освоение'!A116</f>
        <v>1.6</v>
      </c>
      <c r="B113" s="82" t="str">
        <f>'[1]12 Квартал освоение'!B116</f>
        <v>Приобретение универсального экскаватора-бульдозера-2 ед.</v>
      </c>
      <c r="C113" s="82" t="str">
        <f>'[1]12 Квартал освоение'!C116</f>
        <v>H_Che111</v>
      </c>
      <c r="D113" s="84" t="str">
        <f>'[1]12 Квартал освоение'!D116</f>
        <v>нд</v>
      </c>
      <c r="E113" s="84" t="str">
        <f>'[1]12 Квартал освоение'!E116</f>
        <v>нд</v>
      </c>
      <c r="F113" s="84">
        <f>'[1]12 Квартал освоение'!F116</f>
        <v>0</v>
      </c>
      <c r="G113" s="84" t="str">
        <f>'[1]12 Квартал освоение'!G116</f>
        <v>нд</v>
      </c>
      <c r="H113" s="84">
        <f>'[1]12 Квартал освоение'!H116</f>
        <v>5.0282485875706211</v>
      </c>
      <c r="I113" s="84" t="str">
        <f>'[1]12 Квартал освоение'!I116</f>
        <v>нд</v>
      </c>
      <c r="J113" s="84">
        <f>'[1]12 Квартал освоение'!J116</f>
        <v>5.0282485875706211</v>
      </c>
      <c r="K113" s="84" t="str">
        <f>'[1]12 Квартал освоение'!K116</f>
        <v>нд</v>
      </c>
      <c r="L113" s="84">
        <f>'[1]12 Квартал освоение'!L116</f>
        <v>5.05</v>
      </c>
      <c r="M113" s="84" t="str">
        <f>'[1]12 Квартал освоение'!AC116</f>
        <v>нд</v>
      </c>
      <c r="N113" s="84">
        <f>'[1]12 Квартал освоение'!AD116</f>
        <v>0</v>
      </c>
      <c r="O113" s="84" t="str">
        <f>'[1]12 Квартал освоение'!AE116</f>
        <v>нд</v>
      </c>
      <c r="P113" s="84">
        <f t="shared" si="27"/>
        <v>2.1751412429378725E-2</v>
      </c>
      <c r="Q113" s="72" t="s">
        <v>149</v>
      </c>
      <c r="R113" s="30">
        <f t="shared" si="25"/>
        <v>1.0043258426966293</v>
      </c>
      <c r="S113" s="125" t="s">
        <v>149</v>
      </c>
      <c r="T113" s="126"/>
    </row>
    <row r="114" spans="1:20" ht="31.5" x14ac:dyDescent="0.25">
      <c r="A114" s="82" t="str">
        <f>'[1]12 Квартал освоение'!A117</f>
        <v>1.6</v>
      </c>
      <c r="B114" s="82" t="str">
        <f>'[1]12 Квартал освоение'!B117</f>
        <v>Приобретение бульдозера гусеничного-1 ед.</v>
      </c>
      <c r="C114" s="82" t="str">
        <f>'[1]12 Квартал освоение'!C117</f>
        <v>H_Che112</v>
      </c>
      <c r="D114" s="84" t="str">
        <f>'[1]12 Квартал освоение'!D117</f>
        <v>нд</v>
      </c>
      <c r="E114" s="84" t="str">
        <f>'[1]12 Квартал освоение'!E117</f>
        <v>нд</v>
      </c>
      <c r="F114" s="84">
        <f>'[1]12 Квартал освоение'!F117</f>
        <v>0</v>
      </c>
      <c r="G114" s="84" t="str">
        <f>'[1]12 Квартал освоение'!G117</f>
        <v>нд</v>
      </c>
      <c r="H114" s="84">
        <f>'[1]12 Квартал освоение'!H117</f>
        <v>7.5395480225988702</v>
      </c>
      <c r="I114" s="84" t="str">
        <f>'[1]12 Квартал освоение'!I117</f>
        <v>нд</v>
      </c>
      <c r="J114" s="84">
        <f>'[1]12 Квартал освоение'!J117</f>
        <v>7.5395480225988702</v>
      </c>
      <c r="K114" s="84" t="str">
        <f>'[1]12 Квартал освоение'!K117</f>
        <v>нд</v>
      </c>
      <c r="L114" s="84">
        <f>'[1]12 Квартал освоение'!L117</f>
        <v>7.54</v>
      </c>
      <c r="M114" s="84" t="str">
        <f>'[1]12 Квартал освоение'!AC117</f>
        <v>нд</v>
      </c>
      <c r="N114" s="84">
        <f>'[1]12 Квартал освоение'!AD117</f>
        <v>0</v>
      </c>
      <c r="O114" s="84" t="str">
        <f>'[1]12 Квартал освоение'!AE117</f>
        <v>нд</v>
      </c>
      <c r="P114" s="84">
        <f t="shared" si="27"/>
        <v>4.5197740112978835E-4</v>
      </c>
      <c r="Q114" s="72" t="s">
        <v>149</v>
      </c>
      <c r="R114" s="30">
        <f t="shared" si="25"/>
        <v>1.0000599475458973</v>
      </c>
      <c r="S114" s="125" t="s">
        <v>149</v>
      </c>
      <c r="T114" s="126"/>
    </row>
    <row r="115" spans="1:20" ht="31.5" x14ac:dyDescent="0.25">
      <c r="A115" s="82" t="str">
        <f>'[1]12 Квартал освоение'!A118</f>
        <v>1.6</v>
      </c>
      <c r="B115" s="82" t="str">
        <f>'[1]12 Квартал освоение'!B118</f>
        <v>Приобретение передвижного дизельного генератора N=50кВт-1 ед.</v>
      </c>
      <c r="C115" s="82" t="str">
        <f>'[1]12 Квартал освоение'!C118</f>
        <v>H_Che113</v>
      </c>
      <c r="D115" s="84" t="str">
        <f>'[1]12 Квартал освоение'!D118</f>
        <v>нд</v>
      </c>
      <c r="E115" s="84" t="str">
        <f>'[1]12 Квартал освоение'!E118</f>
        <v>нд</v>
      </c>
      <c r="F115" s="84">
        <f>'[1]12 Квартал освоение'!F118</f>
        <v>0</v>
      </c>
      <c r="G115" s="84" t="str">
        <f>'[1]12 Квартал освоение'!G118</f>
        <v>нд</v>
      </c>
      <c r="H115" s="84">
        <f>'[1]12 Квартал освоение'!H118</f>
        <v>0.82909604519774016</v>
      </c>
      <c r="I115" s="84" t="str">
        <f>'[1]12 Квартал освоение'!I118</f>
        <v>нд</v>
      </c>
      <c r="J115" s="84">
        <f>'[1]12 Квартал освоение'!J118</f>
        <v>0.82909604519774016</v>
      </c>
      <c r="K115" s="84" t="str">
        <f>'[1]12 Квартал освоение'!K118</f>
        <v>нд</v>
      </c>
      <c r="L115" s="84">
        <f>'[1]12 Квартал освоение'!L118</f>
        <v>0.45458982999999997</v>
      </c>
      <c r="M115" s="84" t="str">
        <f>'[1]12 Квартал освоение'!AC118</f>
        <v>нд</v>
      </c>
      <c r="N115" s="84">
        <f>'[1]12 Квартал освоение'!AD118</f>
        <v>0.37450621519774019</v>
      </c>
      <c r="O115" s="84" t="str">
        <f>'[1]12 Квартал освоение'!AE118</f>
        <v>нд</v>
      </c>
      <c r="P115" s="84">
        <f t="shared" si="27"/>
        <v>-0.37450621519774019</v>
      </c>
      <c r="Q115" s="72" t="s">
        <v>149</v>
      </c>
      <c r="R115" s="30">
        <f t="shared" si="25"/>
        <v>0.54829574044293006</v>
      </c>
      <c r="S115" s="125" t="str">
        <f>'[1]12 Квартал освоение'!AI118</f>
        <v>Отклонение от плана произошло после проведения торгов</v>
      </c>
      <c r="T115" s="126">
        <f>'[1]12 Квартал освоение'!AJ118</f>
        <v>0</v>
      </c>
    </row>
    <row r="116" spans="1:20" ht="31.5" x14ac:dyDescent="0.25">
      <c r="A116" s="82" t="str">
        <f>'[1]12 Квартал освоение'!A119</f>
        <v>1.6</v>
      </c>
      <c r="B116" s="82" t="str">
        <f>'[1]12 Квартал освоение'!B119</f>
        <v>Приобретение передвижного дизельного компрессора-1 ед.</v>
      </c>
      <c r="C116" s="82" t="str">
        <f>'[1]12 Квартал освоение'!C119</f>
        <v>H_Che114</v>
      </c>
      <c r="D116" s="84" t="str">
        <f>'[1]12 Квартал освоение'!D119</f>
        <v>нд</v>
      </c>
      <c r="E116" s="84" t="str">
        <f>'[1]12 Квартал освоение'!E119</f>
        <v>нд</v>
      </c>
      <c r="F116" s="84">
        <f>'[1]12 Квартал освоение'!F119</f>
        <v>0</v>
      </c>
      <c r="G116" s="84" t="str">
        <f>'[1]12 Квартал освоение'!G119</f>
        <v>нд</v>
      </c>
      <c r="H116" s="84">
        <f>'[1]12 Квартал освоение'!H119</f>
        <v>0.82259887005649723</v>
      </c>
      <c r="I116" s="84" t="str">
        <f>'[1]12 Квартал освоение'!I119</f>
        <v>нд</v>
      </c>
      <c r="J116" s="84">
        <f>'[1]12 Квартал освоение'!J119</f>
        <v>0.82259887005649723</v>
      </c>
      <c r="K116" s="84" t="str">
        <f>'[1]12 Квартал освоение'!K119</f>
        <v>нд</v>
      </c>
      <c r="L116" s="84">
        <f>'[1]12 Квартал освоение'!L119</f>
        <v>0.73855932000000002</v>
      </c>
      <c r="M116" s="84" t="str">
        <f>'[1]12 Квартал освоение'!AC119</f>
        <v>нд</v>
      </c>
      <c r="N116" s="84">
        <f>'[1]12 Квартал освоение'!AD119</f>
        <v>8.4039550056497214E-2</v>
      </c>
      <c r="O116" s="84" t="str">
        <f>'[1]12 Квартал освоение'!AE119</f>
        <v>нд</v>
      </c>
      <c r="P116" s="84">
        <f t="shared" si="27"/>
        <v>-8.4039550056497214E-2</v>
      </c>
      <c r="Q116" s="72" t="s">
        <v>149</v>
      </c>
      <c r="R116" s="30">
        <f t="shared" si="25"/>
        <v>0.89783653598901092</v>
      </c>
      <c r="S116" s="125" t="str">
        <f>'[1]12 Квартал освоение'!AI119</f>
        <v>Отклонение от плана произошло после проведения торгов</v>
      </c>
      <c r="T116" s="126">
        <f>'[1]12 Квартал освоение'!AJ119</f>
        <v>0</v>
      </c>
    </row>
    <row r="117" spans="1:20" x14ac:dyDescent="0.25">
      <c r="A117" s="82" t="str">
        <f>'[1]12 Квартал освоение'!A120</f>
        <v>1.6</v>
      </c>
      <c r="B117" s="82" t="str">
        <f>'[1]12 Квартал освоение'!B120</f>
        <v>Приобретение автоцистерны 10м3-1 ед.</v>
      </c>
      <c r="C117" s="82" t="str">
        <f>'[1]12 Квартал освоение'!C120</f>
        <v>H_Che115</v>
      </c>
      <c r="D117" s="84" t="str">
        <f>'[1]12 Квартал освоение'!D120</f>
        <v>нд</v>
      </c>
      <c r="E117" s="84" t="str">
        <f>'[1]12 Квартал освоение'!E120</f>
        <v>нд</v>
      </c>
      <c r="F117" s="84">
        <f>'[1]12 Квартал освоение'!F120</f>
        <v>0</v>
      </c>
      <c r="G117" s="84" t="str">
        <f>'[1]12 Квартал освоение'!G120</f>
        <v>нд</v>
      </c>
      <c r="H117" s="84">
        <f>'[1]12 Квартал освоение'!H120</f>
        <v>4.602838983050848</v>
      </c>
      <c r="I117" s="84" t="str">
        <f>'[1]12 Квартал освоение'!I120</f>
        <v>нд</v>
      </c>
      <c r="J117" s="84">
        <f>'[1]12 Квартал освоение'!J120</f>
        <v>4.602838983050848</v>
      </c>
      <c r="K117" s="84" t="str">
        <f>'[1]12 Квартал освоение'!K120</f>
        <v>нд</v>
      </c>
      <c r="L117" s="84">
        <f>'[1]12 Квартал освоение'!L120</f>
        <v>0</v>
      </c>
      <c r="M117" s="84" t="str">
        <f>'[1]12 Квартал освоение'!AC120</f>
        <v>нд</v>
      </c>
      <c r="N117" s="84">
        <f>'[1]12 Квартал освоение'!AD120</f>
        <v>4.602838983050848</v>
      </c>
      <c r="O117" s="84" t="str">
        <f>'[1]12 Квартал освоение'!AE120</f>
        <v>нд</v>
      </c>
      <c r="P117" s="84">
        <f t="shared" si="27"/>
        <v>-4.602838983050848</v>
      </c>
      <c r="Q117" s="72" t="s">
        <v>149</v>
      </c>
      <c r="R117" s="30">
        <f t="shared" si="25"/>
        <v>0</v>
      </c>
      <c r="S117" s="125" t="str">
        <f>'[1]12 Квартал освоение'!AI120</f>
        <v>Позднее проведение торгово-закупочных мероприятий и заключения договоров поставки</v>
      </c>
      <c r="T117" s="126">
        <f>'[1]12 Квартал освоение'!AJ120</f>
        <v>0</v>
      </c>
    </row>
    <row r="118" spans="1:20" ht="31.5" x14ac:dyDescent="0.25">
      <c r="A118" s="82" t="str">
        <f>'[1]12 Квартал освоение'!A121</f>
        <v>1.6</v>
      </c>
      <c r="B118" s="82" t="str">
        <f>'[1]12 Квартал освоение'!B121</f>
        <v>Приобретение опоровоза на шасси КАМАЗ-65224-3971-43-1ед.</v>
      </c>
      <c r="C118" s="82" t="str">
        <f>'[1]12 Квартал освоение'!C121</f>
        <v>H_Che116</v>
      </c>
      <c r="D118" s="84" t="str">
        <f>'[1]12 Квартал освоение'!D121</f>
        <v>нд</v>
      </c>
      <c r="E118" s="84" t="str">
        <f>'[1]12 Квартал освоение'!E121</f>
        <v>нд</v>
      </c>
      <c r="F118" s="84">
        <f>'[1]12 Квартал освоение'!F121</f>
        <v>0</v>
      </c>
      <c r="G118" s="84" t="str">
        <f>'[1]12 Квартал освоение'!G121</f>
        <v>нд</v>
      </c>
      <c r="H118" s="84">
        <f>'[1]12 Квартал освоение'!H121</f>
        <v>8.3192090395480225</v>
      </c>
      <c r="I118" s="84" t="str">
        <f>'[1]12 Квартал освоение'!I121</f>
        <v>нд</v>
      </c>
      <c r="J118" s="84">
        <f>'[1]12 Квартал освоение'!J121</f>
        <v>8.3192090395480225</v>
      </c>
      <c r="K118" s="84" t="str">
        <f>'[1]12 Квартал освоение'!K121</f>
        <v>нд</v>
      </c>
      <c r="L118" s="84">
        <f>'[1]12 Квартал освоение'!L121</f>
        <v>0</v>
      </c>
      <c r="M118" s="84" t="str">
        <f>'[1]12 Квартал освоение'!AC121</f>
        <v>нд</v>
      </c>
      <c r="N118" s="84">
        <f>'[1]12 Квартал освоение'!AD121</f>
        <v>8.3192090395480225</v>
      </c>
      <c r="O118" s="84" t="str">
        <f>'[1]12 Квартал освоение'!AE121</f>
        <v>нд</v>
      </c>
      <c r="P118" s="84">
        <f t="shared" si="27"/>
        <v>-8.3192090395480225</v>
      </c>
      <c r="Q118" s="72" t="s">
        <v>149</v>
      </c>
      <c r="R118" s="30">
        <f t="shared" si="25"/>
        <v>0</v>
      </c>
      <c r="S118" s="125" t="str">
        <f>'[1]12 Квартал освоение'!AI121</f>
        <v>Позднее проведение торгово-закупочных мероприятий и заключения договоров поставки</v>
      </c>
      <c r="T118" s="126">
        <f>'[1]12 Квартал освоение'!AJ121</f>
        <v>0</v>
      </c>
    </row>
    <row r="119" spans="1:20" ht="31.5" x14ac:dyDescent="0.25">
      <c r="A119" s="82" t="str">
        <f>'[1]12 Квартал освоение'!A122</f>
        <v>1.6</v>
      </c>
      <c r="B119" s="82" t="str">
        <f>'[1]12 Квартал освоение'!B122</f>
        <v>Приобретение тягача с краново-манипуляторной установкой-1 ед.</v>
      </c>
      <c r="C119" s="82" t="str">
        <f>'[1]12 Квартал освоение'!C122</f>
        <v>H_Che117</v>
      </c>
      <c r="D119" s="84" t="str">
        <f>'[1]12 Квартал освоение'!D122</f>
        <v>нд</v>
      </c>
      <c r="E119" s="84" t="str">
        <f>'[1]12 Квартал освоение'!E122</f>
        <v>нд</v>
      </c>
      <c r="F119" s="84">
        <f>'[1]12 Квартал освоение'!F122</f>
        <v>0</v>
      </c>
      <c r="G119" s="84" t="str">
        <f>'[1]12 Квартал освоение'!G122</f>
        <v>нд</v>
      </c>
      <c r="H119" s="84">
        <f>'[1]12 Квартал освоение'!H122</f>
        <v>7.6045197740113011</v>
      </c>
      <c r="I119" s="84" t="str">
        <f>'[1]12 Квартал освоение'!I122</f>
        <v>нд</v>
      </c>
      <c r="J119" s="84">
        <f>'[1]12 Квартал освоение'!J122</f>
        <v>7.6045197740113011</v>
      </c>
      <c r="K119" s="84" t="str">
        <f>'[1]12 Квартал освоение'!K122</f>
        <v>нд</v>
      </c>
      <c r="L119" s="84">
        <f>'[1]12 Квартал освоение'!L122</f>
        <v>0</v>
      </c>
      <c r="M119" s="84" t="str">
        <f>'[1]12 Квартал освоение'!AC122</f>
        <v>нд</v>
      </c>
      <c r="N119" s="84">
        <f>'[1]12 Квартал освоение'!AD122</f>
        <v>7.6045197740113011</v>
      </c>
      <c r="O119" s="84" t="str">
        <f>'[1]12 Квартал освоение'!AE122</f>
        <v>нд</v>
      </c>
      <c r="P119" s="84">
        <f t="shared" si="27"/>
        <v>-7.6045197740113011</v>
      </c>
      <c r="Q119" s="72" t="s">
        <v>149</v>
      </c>
      <c r="R119" s="30">
        <f t="shared" si="25"/>
        <v>0</v>
      </c>
      <c r="S119" s="125" t="str">
        <f>'[1]12 Квартал освоение'!AI122</f>
        <v>Позднее проведение торгово-закупочных мероприятий и заключения договоров поставки</v>
      </c>
      <c r="T119" s="126">
        <f>'[1]12 Квартал освоение'!AJ122</f>
        <v>0</v>
      </c>
    </row>
    <row r="120" spans="1:20" ht="47.25" x14ac:dyDescent="0.25">
      <c r="A120" s="82" t="str">
        <f>'[1]12 Квартал освоение'!A123</f>
        <v>1.6</v>
      </c>
      <c r="B120" s="82" t="str">
        <f>'[1]12 Квартал освоение'!B123</f>
        <v>Приобретение полноприводного бортового автомобиля с краново-манипуляторной установкой-1 ед.</v>
      </c>
      <c r="C120" s="82" t="str">
        <f>'[1]12 Квартал освоение'!C123</f>
        <v>H_Che118</v>
      </c>
      <c r="D120" s="84" t="str">
        <f>'[1]12 Квартал освоение'!D123</f>
        <v>нд</v>
      </c>
      <c r="E120" s="84" t="str">
        <f>'[1]12 Квартал освоение'!E123</f>
        <v>нд</v>
      </c>
      <c r="F120" s="84">
        <f>'[1]12 Квартал освоение'!F123</f>
        <v>0</v>
      </c>
      <c r="G120" s="84" t="str">
        <f>'[1]12 Квартал освоение'!G123</f>
        <v>нд</v>
      </c>
      <c r="H120" s="84">
        <f>'[1]12 Квартал освоение'!H123</f>
        <v>6.2259887005649723</v>
      </c>
      <c r="I120" s="84" t="str">
        <f>'[1]12 Квартал освоение'!I123</f>
        <v>нд</v>
      </c>
      <c r="J120" s="84">
        <f>'[1]12 Квартал освоение'!J123</f>
        <v>6.2259887005649723</v>
      </c>
      <c r="K120" s="84" t="str">
        <f>'[1]12 Квартал освоение'!K123</f>
        <v>нд</v>
      </c>
      <c r="L120" s="84">
        <f>'[1]12 Квартал освоение'!L123</f>
        <v>6.23</v>
      </c>
      <c r="M120" s="84" t="str">
        <f>'[1]12 Квартал освоение'!AC123</f>
        <v>нд</v>
      </c>
      <c r="N120" s="84">
        <f>'[1]12 Квартал освоение'!AD123</f>
        <v>0</v>
      </c>
      <c r="O120" s="84" t="str">
        <f>'[1]12 Квартал освоение'!AE123</f>
        <v>нд</v>
      </c>
      <c r="P120" s="84">
        <f t="shared" si="27"/>
        <v>4.0112994350280928E-3</v>
      </c>
      <c r="Q120" s="72" t="s">
        <v>149</v>
      </c>
      <c r="R120" s="30">
        <f t="shared" si="25"/>
        <v>1.0006442831215971</v>
      </c>
      <c r="S120" s="125" t="s">
        <v>149</v>
      </c>
      <c r="T120" s="126"/>
    </row>
    <row r="121" spans="1:20" ht="47.25" x14ac:dyDescent="0.25">
      <c r="A121" s="82" t="str">
        <f>'[1]12 Квартал освоение'!A124</f>
        <v>1.6</v>
      </c>
      <c r="B121" s="82" t="str">
        <f>'[1]12 Квартал освоение'!B124</f>
        <v>Приобретение бортового автомобиля с краново-манипуляторной установкой-1 ед.</v>
      </c>
      <c r="C121" s="82" t="str">
        <f>'[1]12 Квартал освоение'!C124</f>
        <v>H_Che119</v>
      </c>
      <c r="D121" s="84" t="str">
        <f>'[1]12 Квартал освоение'!D124</f>
        <v>нд</v>
      </c>
      <c r="E121" s="84" t="str">
        <f>'[1]12 Квартал освоение'!E124</f>
        <v>нд</v>
      </c>
      <c r="F121" s="84">
        <f>'[1]12 Квартал освоение'!F124</f>
        <v>0</v>
      </c>
      <c r="G121" s="84" t="str">
        <f>'[1]12 Квартал освоение'!G124</f>
        <v>нд</v>
      </c>
      <c r="H121" s="84">
        <f>'[1]12 Квартал освоение'!H124</f>
        <v>6.2259887005649723</v>
      </c>
      <c r="I121" s="84" t="str">
        <f>'[1]12 Квартал освоение'!I124</f>
        <v>нд</v>
      </c>
      <c r="J121" s="84">
        <f>'[1]12 Квартал освоение'!J124</f>
        <v>6.2259887005649723</v>
      </c>
      <c r="K121" s="84" t="str">
        <f>'[1]12 Квартал освоение'!K124</f>
        <v>нд</v>
      </c>
      <c r="L121" s="84">
        <f>'[1]12 Квартал освоение'!L124</f>
        <v>0</v>
      </c>
      <c r="M121" s="84" t="str">
        <f>'[1]12 Квартал освоение'!AC124</f>
        <v>нд</v>
      </c>
      <c r="N121" s="84">
        <f>'[1]12 Квартал освоение'!AD124</f>
        <v>6.2259887005649723</v>
      </c>
      <c r="O121" s="84" t="str">
        <f>'[1]12 Квартал освоение'!AE124</f>
        <v>нд</v>
      </c>
      <c r="P121" s="84">
        <f t="shared" si="27"/>
        <v>-6.2259887005649723</v>
      </c>
      <c r="Q121" s="72" t="s">
        <v>149</v>
      </c>
      <c r="R121" s="30">
        <f t="shared" si="25"/>
        <v>0</v>
      </c>
      <c r="S121" s="125" t="str">
        <f>'[1]12 Квартал освоение'!AI124</f>
        <v>Позднее проведение торгово-закупочных мероприятий и заключения договоров поставки</v>
      </c>
      <c r="T121" s="126">
        <f>'[1]12 Квартал освоение'!AJ124</f>
        <v>0</v>
      </c>
    </row>
    <row r="122" spans="1:20" x14ac:dyDescent="0.25">
      <c r="A122" s="82" t="str">
        <f>'[1]12 Квартал освоение'!A125</f>
        <v>1.6</v>
      </c>
      <c r="B122" s="82" t="str">
        <f>'[1]12 Квартал освоение'!B125</f>
        <v>Приобретение измельчителя-2 ед.</v>
      </c>
      <c r="C122" s="82" t="str">
        <f>'[1]12 Квартал освоение'!C125</f>
        <v>H_Che120</v>
      </c>
      <c r="D122" s="84" t="str">
        <f>'[1]12 Квартал освоение'!D125</f>
        <v>нд</v>
      </c>
      <c r="E122" s="84" t="str">
        <f>'[1]12 Квартал освоение'!E125</f>
        <v>нд</v>
      </c>
      <c r="F122" s="84">
        <f>'[1]12 Квартал освоение'!F125</f>
        <v>0</v>
      </c>
      <c r="G122" s="84" t="str">
        <f>'[1]12 Квартал освоение'!G125</f>
        <v>нд</v>
      </c>
      <c r="H122" s="84">
        <f>'[1]12 Квартал освоение'!H125</f>
        <v>1.4915254237288136</v>
      </c>
      <c r="I122" s="84" t="str">
        <f>'[1]12 Квартал освоение'!I125</f>
        <v>нд</v>
      </c>
      <c r="J122" s="84">
        <f>'[1]12 Квартал освоение'!J125</f>
        <v>1.4915254237288136</v>
      </c>
      <c r="K122" s="84" t="str">
        <f>'[1]12 Квартал освоение'!K125</f>
        <v>нд</v>
      </c>
      <c r="L122" s="84">
        <f>'[1]12 Квартал освоение'!L125</f>
        <v>0</v>
      </c>
      <c r="M122" s="84" t="str">
        <f>'[1]12 Квартал освоение'!AC125</f>
        <v>нд</v>
      </c>
      <c r="N122" s="84">
        <f>'[1]12 Квартал освоение'!AD125</f>
        <v>1.4915254237288136</v>
      </c>
      <c r="O122" s="84" t="str">
        <f>'[1]12 Квартал освоение'!AE125</f>
        <v>нд</v>
      </c>
      <c r="P122" s="84">
        <f t="shared" si="27"/>
        <v>-1.4915254237288136</v>
      </c>
      <c r="Q122" s="72" t="s">
        <v>149</v>
      </c>
      <c r="R122" s="30">
        <f t="shared" si="25"/>
        <v>0</v>
      </c>
      <c r="S122" s="125" t="str">
        <f>'[1]12 Квартал освоение'!AI125</f>
        <v>Позднее проведение торгово-закупочных мероприятий и заключения договоров поставки</v>
      </c>
      <c r="T122" s="126">
        <f>'[1]12 Квартал освоение'!AJ125</f>
        <v>0</v>
      </c>
    </row>
    <row r="123" spans="1:20" ht="31.5" x14ac:dyDescent="0.25">
      <c r="A123" s="82" t="str">
        <f>'[1]12 Квартал освоение'!A126</f>
        <v>1.6</v>
      </c>
      <c r="B123" s="82" t="str">
        <f>'[1]12 Квартал освоение'!B126</f>
        <v>Приобретение установки цеолитовой-маслонагревателя-3 ед.</v>
      </c>
      <c r="C123" s="82" t="str">
        <f>'[1]12 Квартал освоение'!C126</f>
        <v>H_Che121</v>
      </c>
      <c r="D123" s="84" t="str">
        <f>'[1]12 Квартал освоение'!D126</f>
        <v>нд</v>
      </c>
      <c r="E123" s="84" t="str">
        <f>'[1]12 Квартал освоение'!E126</f>
        <v>нд</v>
      </c>
      <c r="F123" s="84">
        <f>'[1]12 Квартал освоение'!F126</f>
        <v>0</v>
      </c>
      <c r="G123" s="84" t="str">
        <f>'[1]12 Квартал освоение'!G126</f>
        <v>нд</v>
      </c>
      <c r="H123" s="84">
        <f>'[1]12 Квартал освоение'!H126</f>
        <v>1.2711864406779663</v>
      </c>
      <c r="I123" s="84" t="str">
        <f>'[1]12 Квартал освоение'!I126</f>
        <v>нд</v>
      </c>
      <c r="J123" s="84">
        <f>'[1]12 Квартал освоение'!J126</f>
        <v>1.2711864406779663</v>
      </c>
      <c r="K123" s="84" t="str">
        <f>'[1]12 Квартал освоение'!K126</f>
        <v>нд</v>
      </c>
      <c r="L123" s="84">
        <f>'[1]12 Квартал освоение'!L126</f>
        <v>1.2629999999999999</v>
      </c>
      <c r="M123" s="84" t="str">
        <f>'[1]12 Квартал освоение'!AC126</f>
        <v>нд</v>
      </c>
      <c r="N123" s="84">
        <f>'[1]12 Квартал освоение'!AD126</f>
        <v>8.1864406779663668E-3</v>
      </c>
      <c r="O123" s="84" t="str">
        <f>'[1]12 Квартал освоение'!AE126</f>
        <v>нд</v>
      </c>
      <c r="P123" s="84">
        <f t="shared" si="27"/>
        <v>-8.1864406779663668E-3</v>
      </c>
      <c r="Q123" s="72" t="s">
        <v>149</v>
      </c>
      <c r="R123" s="30">
        <f t="shared" si="25"/>
        <v>0.99355999999999978</v>
      </c>
      <c r="S123" s="125" t="s">
        <v>149</v>
      </c>
      <c r="T123" s="126"/>
    </row>
    <row r="124" spans="1:20" ht="47.25" x14ac:dyDescent="0.25">
      <c r="A124" s="82" t="str">
        <f>'[1]12 Квартал освоение'!A127</f>
        <v>1.6</v>
      </c>
      <c r="B124" s="82" t="str">
        <f>'[1]12 Квартал освоение'!B127</f>
        <v>Приобретение мобильной установки для регенерации отработанного трансформаторного масла-1 ед.</v>
      </c>
      <c r="C124" s="82" t="str">
        <f>'[1]12 Квартал освоение'!C127</f>
        <v>H_Che122</v>
      </c>
      <c r="D124" s="84" t="str">
        <f>'[1]12 Квартал освоение'!D127</f>
        <v>нд</v>
      </c>
      <c r="E124" s="84" t="str">
        <f>'[1]12 Квартал освоение'!E127</f>
        <v>нд</v>
      </c>
      <c r="F124" s="84">
        <f>'[1]12 Квартал освоение'!F127</f>
        <v>0</v>
      </c>
      <c r="G124" s="84" t="str">
        <f>'[1]12 Квартал освоение'!G127</f>
        <v>нд</v>
      </c>
      <c r="H124" s="84">
        <f>'[1]12 Квартал освоение'!H127</f>
        <v>1.3532768361581922</v>
      </c>
      <c r="I124" s="84" t="str">
        <f>'[1]12 Квартал освоение'!I127</f>
        <v>нд</v>
      </c>
      <c r="J124" s="84">
        <f>'[1]12 Квартал освоение'!J127</f>
        <v>1.3532768361581922</v>
      </c>
      <c r="K124" s="84" t="str">
        <f>'[1]12 Квартал освоение'!K127</f>
        <v>нд</v>
      </c>
      <c r="L124" s="84">
        <f>'[1]12 Квартал освоение'!L127</f>
        <v>1.35</v>
      </c>
      <c r="M124" s="84" t="str">
        <f>'[1]12 Квартал освоение'!AC127</f>
        <v>нд</v>
      </c>
      <c r="N124" s="84">
        <f>'[1]12 Квартал освоение'!AD127</f>
        <v>3.2768361581920757E-3</v>
      </c>
      <c r="O124" s="84" t="str">
        <f>'[1]12 Квартал освоение'!AE127</f>
        <v>нд</v>
      </c>
      <c r="P124" s="84">
        <f t="shared" si="27"/>
        <v>-3.2768361581920757E-3</v>
      </c>
      <c r="Q124" s="72" t="s">
        <v>149</v>
      </c>
      <c r="R124" s="30">
        <f>IF(J124="нд","нд",IF(J124&gt;0,L124/J124,"-"))</f>
        <v>0.9975785914081744</v>
      </c>
      <c r="S124" s="125" t="s">
        <v>149</v>
      </c>
      <c r="T124" s="126"/>
    </row>
    <row r="125" spans="1:20" x14ac:dyDescent="0.25">
      <c r="A125" s="82" t="str">
        <f>'[1]12 Квартал освоение'!A128</f>
        <v>1.6</v>
      </c>
      <c r="B125" s="82" t="str">
        <f>'[1]12 Квартал освоение'!B128</f>
        <v>База Наурских РЭС</v>
      </c>
      <c r="C125" s="82" t="str">
        <f>'[1]12 Квартал освоение'!C128</f>
        <v>D_Che91_17</v>
      </c>
      <c r="D125" s="84" t="str">
        <f>'[1]12 Квартал освоение'!D128</f>
        <v>нд</v>
      </c>
      <c r="E125" s="84" t="str">
        <f>'[1]12 Квартал освоение'!E128</f>
        <v>нд</v>
      </c>
      <c r="F125" s="84">
        <f>'[1]12 Квартал освоение'!F128</f>
        <v>3.8957799999999998</v>
      </c>
      <c r="G125" s="84" t="str">
        <f>'[1]12 Квартал освоение'!G128</f>
        <v>нд</v>
      </c>
      <c r="H125" s="84">
        <f>'[1]12 Квартал освоение'!H128</f>
        <v>0</v>
      </c>
      <c r="I125" s="84" t="str">
        <f>'[1]12 Квартал освоение'!I128</f>
        <v>нд</v>
      </c>
      <c r="J125" s="84" t="str">
        <f>'[1]12 Квартал освоение'!J128</f>
        <v>нд</v>
      </c>
      <c r="K125" s="84" t="str">
        <f>'[1]12 Квартал освоение'!K128</f>
        <v>нд</v>
      </c>
      <c r="L125" s="84">
        <f>'[1]12 Квартал освоение'!L128</f>
        <v>0</v>
      </c>
      <c r="M125" s="84" t="str">
        <f>'[1]12 Квартал освоение'!AC128</f>
        <v>нд</v>
      </c>
      <c r="N125" s="84">
        <f>'[1]12 Квартал освоение'!AD128</f>
        <v>0</v>
      </c>
      <c r="O125" s="84" t="str">
        <f>'[1]12 Квартал освоение'!AE128</f>
        <v>нд</v>
      </c>
      <c r="P125" s="84" t="str">
        <f t="shared" si="27"/>
        <v>нд</v>
      </c>
      <c r="Q125" s="72" t="s">
        <v>149</v>
      </c>
      <c r="R125" s="30" t="str">
        <f>IF(J125="нд","нд",IF(J125&gt;0,L125/J125,"-"))</f>
        <v>нд</v>
      </c>
      <c r="S125" s="125" t="s">
        <v>149</v>
      </c>
      <c r="T125" s="126"/>
    </row>
  </sheetData>
  <autoFilter ref="A21:AE125">
    <filterColumn colId="18" showButton="0"/>
  </autoFilter>
  <mergeCells count="127">
    <mergeCell ref="S123:T123"/>
    <mergeCell ref="S124:T124"/>
    <mergeCell ref="S125:T125"/>
    <mergeCell ref="S118:T118"/>
    <mergeCell ref="S119:T119"/>
    <mergeCell ref="S120:T120"/>
    <mergeCell ref="S121:T121"/>
    <mergeCell ref="S122:T122"/>
    <mergeCell ref="S113:T113"/>
    <mergeCell ref="S114:T114"/>
    <mergeCell ref="S115:T115"/>
    <mergeCell ref="S116:T116"/>
    <mergeCell ref="S117:T117"/>
    <mergeCell ref="S108:T108"/>
    <mergeCell ref="S109:T109"/>
    <mergeCell ref="S110:T110"/>
    <mergeCell ref="S111:T111"/>
    <mergeCell ref="S112:T112"/>
    <mergeCell ref="S103:T103"/>
    <mergeCell ref="S104:T104"/>
    <mergeCell ref="S105:T105"/>
    <mergeCell ref="S106:T106"/>
    <mergeCell ref="S107:T107"/>
    <mergeCell ref="S98:T98"/>
    <mergeCell ref="S99:T99"/>
    <mergeCell ref="S100:T100"/>
    <mergeCell ref="S101:T101"/>
    <mergeCell ref="S102:T102"/>
    <mergeCell ref="S93:T93"/>
    <mergeCell ref="S94:T94"/>
    <mergeCell ref="S95:T95"/>
    <mergeCell ref="S96:T96"/>
    <mergeCell ref="S97:T97"/>
    <mergeCell ref="S88:T88"/>
    <mergeCell ref="S89:T89"/>
    <mergeCell ref="S90:T90"/>
    <mergeCell ref="S91:T91"/>
    <mergeCell ref="S92:T92"/>
    <mergeCell ref="S83:T83"/>
    <mergeCell ref="S84:T84"/>
    <mergeCell ref="S85:T85"/>
    <mergeCell ref="S86:T86"/>
    <mergeCell ref="S87:T87"/>
    <mergeCell ref="S78:T78"/>
    <mergeCell ref="S79:T79"/>
    <mergeCell ref="S80:T80"/>
    <mergeCell ref="S81:T81"/>
    <mergeCell ref="S82:T82"/>
    <mergeCell ref="S73:T73"/>
    <mergeCell ref="S74:T74"/>
    <mergeCell ref="S75:T75"/>
    <mergeCell ref="S76:T76"/>
    <mergeCell ref="S77:T77"/>
    <mergeCell ref="S68:T68"/>
    <mergeCell ref="S69:T69"/>
    <mergeCell ref="S70:T70"/>
    <mergeCell ref="S71:T71"/>
    <mergeCell ref="S72:T72"/>
    <mergeCell ref="S63:T63"/>
    <mergeCell ref="S64:T64"/>
    <mergeCell ref="S65:T65"/>
    <mergeCell ref="S66:T66"/>
    <mergeCell ref="S67:T67"/>
    <mergeCell ref="S58:T58"/>
    <mergeCell ref="S59:T59"/>
    <mergeCell ref="S60:T60"/>
    <mergeCell ref="S61:T61"/>
    <mergeCell ref="S62:T62"/>
    <mergeCell ref="S53:T53"/>
    <mergeCell ref="S54:T54"/>
    <mergeCell ref="S55:T55"/>
    <mergeCell ref="S56:T56"/>
    <mergeCell ref="S57:T57"/>
    <mergeCell ref="S48:T48"/>
    <mergeCell ref="S49:T49"/>
    <mergeCell ref="S50:T50"/>
    <mergeCell ref="S51:T51"/>
    <mergeCell ref="S52:T52"/>
    <mergeCell ref="S43:T43"/>
    <mergeCell ref="S44:T44"/>
    <mergeCell ref="S45:T45"/>
    <mergeCell ref="S46:T46"/>
    <mergeCell ref="S47:T47"/>
    <mergeCell ref="S38:T38"/>
    <mergeCell ref="S39:T39"/>
    <mergeCell ref="S40:T40"/>
    <mergeCell ref="S41:T41"/>
    <mergeCell ref="S42:T42"/>
    <mergeCell ref="S33:T33"/>
    <mergeCell ref="S34:T34"/>
    <mergeCell ref="S35:T35"/>
    <mergeCell ref="S36:T36"/>
    <mergeCell ref="S37:T37"/>
    <mergeCell ref="S28:T28"/>
    <mergeCell ref="S29:T29"/>
    <mergeCell ref="S30:T30"/>
    <mergeCell ref="S31:T31"/>
    <mergeCell ref="S32:T32"/>
    <mergeCell ref="S23:T23"/>
    <mergeCell ref="S24:T24"/>
    <mergeCell ref="S25:T25"/>
    <mergeCell ref="S26:T26"/>
    <mergeCell ref="S27:T27"/>
    <mergeCell ref="A4:T4"/>
    <mergeCell ref="A13:T13"/>
    <mergeCell ref="S22:T22"/>
    <mergeCell ref="S17:T20"/>
    <mergeCell ref="S21:T21"/>
    <mergeCell ref="A17:A20"/>
    <mergeCell ref="B17:B20"/>
    <mergeCell ref="C17:C20"/>
    <mergeCell ref="A16:T16"/>
    <mergeCell ref="D17:D20"/>
    <mergeCell ref="A7:T7"/>
    <mergeCell ref="A6:T6"/>
    <mergeCell ref="A9:T9"/>
    <mergeCell ref="A10:T10"/>
    <mergeCell ref="A12:T12"/>
    <mergeCell ref="M17:N19"/>
    <mergeCell ref="G17:H19"/>
    <mergeCell ref="O17:R17"/>
    <mergeCell ref="O18:P19"/>
    <mergeCell ref="Q18:R19"/>
    <mergeCell ref="I17:L18"/>
    <mergeCell ref="I19:J19"/>
    <mergeCell ref="K19:L19"/>
    <mergeCell ref="E17:F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4" fitToHeight="0" orientation="landscape" r:id="rId1"/>
  <headerFooter differentFirst="1" alignWithMargins="0">
    <oddHeader>&amp;C&amp;P</oddHeader>
  </headerFooter>
  <colBreaks count="1" manualBreakCount="1">
    <brk id="31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Y125"/>
  <sheetViews>
    <sheetView topLeftCell="A13" zoomScale="68" zoomScaleNormal="68" workbookViewId="0">
      <pane xSplit="3" ySplit="10" topLeftCell="D71" activePane="bottomRight" state="frozen"/>
      <selection activeCell="A13" sqref="A13"/>
      <selection pane="topRight" activeCell="D13" sqref="D13"/>
      <selection pane="bottomLeft" activeCell="A23" sqref="A23"/>
      <selection pane="bottomRight" activeCell="N31" sqref="N31"/>
    </sheetView>
  </sheetViews>
  <sheetFormatPr defaultRowHeight="15.75" x14ac:dyDescent="0.25"/>
  <cols>
    <col min="1" max="1" width="7.25" style="6" customWidth="1"/>
    <col min="2" max="2" width="61.625" style="6" customWidth="1"/>
    <col min="3" max="3" width="18.125" style="6" customWidth="1"/>
    <col min="4" max="4" width="17.125" style="6" customWidth="1"/>
    <col min="5" max="5" width="10.125" style="6" customWidth="1"/>
    <col min="6" max="6" width="8.5" style="6" customWidth="1"/>
    <col min="7" max="7" width="7.375" style="6" customWidth="1"/>
    <col min="8" max="8" width="8.5" style="6" customWidth="1"/>
    <col min="9" max="9" width="6.375" style="6" customWidth="1"/>
    <col min="10" max="10" width="11" style="6" customWidth="1"/>
    <col min="11" max="11" width="17.125" style="6" customWidth="1"/>
    <col min="12" max="12" width="9.5" style="6" bestFit="1" customWidth="1"/>
    <col min="13" max="13" width="8.75" style="6" customWidth="1"/>
    <col min="14" max="14" width="6.25" style="6" bestFit="1" customWidth="1"/>
    <col min="15" max="15" width="8.375" style="6" bestFit="1" customWidth="1"/>
    <col min="16" max="16" width="6.25" style="6" bestFit="1" customWidth="1"/>
    <col min="17" max="17" width="11.75" style="6" bestFit="1" customWidth="1"/>
    <col min="18" max="18" width="13.875" style="6" customWidth="1"/>
    <col min="19" max="19" width="15.875" style="6" customWidth="1"/>
    <col min="20" max="20" width="16.75" style="6" customWidth="1"/>
    <col min="21" max="21" width="13.875" style="6" customWidth="1"/>
    <col min="22" max="22" width="23.125" style="6" customWidth="1"/>
    <col min="23" max="16384" width="9" style="6"/>
  </cols>
  <sheetData>
    <row r="1" spans="1:51" ht="18.75" x14ac:dyDescent="0.25">
      <c r="R1" s="8"/>
      <c r="V1" s="47" t="s">
        <v>104</v>
      </c>
      <c r="X1" s="8"/>
    </row>
    <row r="2" spans="1:51" ht="18.75" x14ac:dyDescent="0.3">
      <c r="R2" s="8"/>
      <c r="V2" s="48" t="s">
        <v>0</v>
      </c>
      <c r="X2" s="8"/>
    </row>
    <row r="3" spans="1:51" ht="18.75" x14ac:dyDescent="0.3">
      <c r="R3" s="8"/>
      <c r="V3" s="48" t="s">
        <v>62</v>
      </c>
      <c r="X3" s="8"/>
    </row>
    <row r="4" spans="1:51" ht="18.75" x14ac:dyDescent="0.3">
      <c r="A4" s="97" t="str">
        <f>'1 Год финансирование'!A4:X4</f>
        <v>Год раскрытия информации: 2018 год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X4" s="8"/>
    </row>
    <row r="5" spans="1:51" ht="18.75" x14ac:dyDescent="0.3">
      <c r="R5" s="8"/>
      <c r="S5" s="48"/>
      <c r="T5" s="48"/>
      <c r="U5" s="48"/>
      <c r="X5" s="8"/>
    </row>
    <row r="6" spans="1:51" ht="18.75" customHeight="1" x14ac:dyDescent="0.3">
      <c r="A6" s="98" t="str">
        <f>'2 Год освоение'!A6:T6</f>
        <v>Отчет за 2017 год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X6" s="8"/>
    </row>
    <row r="7" spans="1:51" ht="18.75" customHeight="1" x14ac:dyDescent="0.3">
      <c r="A7" s="98" t="s">
        <v>52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X7" s="8"/>
    </row>
    <row r="8" spans="1:51" ht="18.75" x14ac:dyDescent="0.3">
      <c r="R8" s="8"/>
      <c r="S8" s="48"/>
      <c r="T8" s="48"/>
      <c r="U8" s="48"/>
      <c r="X8" s="8"/>
    </row>
    <row r="9" spans="1:51" ht="18.75" customHeight="1" x14ac:dyDescent="0.25">
      <c r="A9" s="123" t="str">
        <f>'1 Год финансирование'!A9:X9</f>
        <v>АО «Чеченэнерго»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X9" s="8"/>
    </row>
    <row r="10" spans="1:51" ht="18.75" customHeight="1" x14ac:dyDescent="0.25">
      <c r="A10" s="119" t="s">
        <v>24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X10" s="8"/>
    </row>
    <row r="11" spans="1:51" ht="18.75" x14ac:dyDescent="0.3">
      <c r="R11" s="8"/>
      <c r="S11" s="48"/>
      <c r="T11" s="48"/>
      <c r="U11" s="48"/>
      <c r="X11" s="8"/>
    </row>
    <row r="12" spans="1:51" ht="18.75" x14ac:dyDescent="0.25">
      <c r="A12" s="123" t="str">
        <f>'2 Год освоение'!A12:T12</f>
        <v>на период                            2017 год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X12" s="8"/>
    </row>
    <row r="13" spans="1:51" ht="18.75" customHeight="1" x14ac:dyDescent="0.25">
      <c r="A13" s="119" t="s">
        <v>49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X13" s="8"/>
    </row>
    <row r="14" spans="1:51" ht="10.5" customHeight="1" x14ac:dyDescent="0.25">
      <c r="B14" s="4"/>
      <c r="C14" s="5"/>
      <c r="D14" s="5"/>
      <c r="E14" s="21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AC14" s="1"/>
    </row>
    <row r="15" spans="1:51" ht="15.75" customHeight="1" x14ac:dyDescent="0.25">
      <c r="A15" s="136" t="s">
        <v>97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7"/>
      <c r="AT15" s="7"/>
      <c r="AU15" s="7"/>
      <c r="AV15" s="7"/>
      <c r="AW15" s="7"/>
    </row>
    <row r="16" spans="1:51" ht="31.5" customHeight="1" x14ac:dyDescent="0.25">
      <c r="A16" s="130" t="s">
        <v>38</v>
      </c>
      <c r="B16" s="135" t="s">
        <v>37</v>
      </c>
      <c r="C16" s="135" t="s">
        <v>2</v>
      </c>
      <c r="D16" s="127" t="s">
        <v>54</v>
      </c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9"/>
      <c r="V16" s="135" t="s">
        <v>18</v>
      </c>
      <c r="W16" s="10"/>
      <c r="X16" s="10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</row>
    <row r="17" spans="1:51" ht="49.5" customHeight="1" x14ac:dyDescent="0.25">
      <c r="A17" s="130"/>
      <c r="B17" s="135"/>
      <c r="C17" s="135"/>
      <c r="D17" s="131" t="s">
        <v>19</v>
      </c>
      <c r="E17" s="132"/>
      <c r="F17" s="132"/>
      <c r="G17" s="132"/>
      <c r="H17" s="132"/>
      <c r="I17" s="132"/>
      <c r="J17" s="132"/>
      <c r="K17" s="131" t="s">
        <v>20</v>
      </c>
      <c r="L17" s="132"/>
      <c r="M17" s="132"/>
      <c r="N17" s="132"/>
      <c r="O17" s="132"/>
      <c r="P17" s="132"/>
      <c r="Q17" s="132"/>
      <c r="R17" s="105" t="s">
        <v>55</v>
      </c>
      <c r="S17" s="106"/>
      <c r="T17" s="106"/>
      <c r="U17" s="107"/>
      <c r="V17" s="135"/>
      <c r="W17" s="10"/>
      <c r="X17" s="10"/>
      <c r="Y17" s="10"/>
      <c r="Z17" s="10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</row>
    <row r="18" spans="1:51" ht="6.75" customHeight="1" x14ac:dyDescent="0.25">
      <c r="A18" s="130"/>
      <c r="B18" s="135"/>
      <c r="C18" s="135"/>
      <c r="D18" s="133"/>
      <c r="E18" s="134"/>
      <c r="F18" s="134"/>
      <c r="G18" s="134"/>
      <c r="H18" s="134"/>
      <c r="I18" s="134"/>
      <c r="J18" s="134"/>
      <c r="K18" s="133"/>
      <c r="L18" s="134"/>
      <c r="M18" s="134"/>
      <c r="N18" s="134"/>
      <c r="O18" s="134"/>
      <c r="P18" s="134"/>
      <c r="Q18" s="134"/>
      <c r="R18" s="108"/>
      <c r="S18" s="109"/>
      <c r="T18" s="109"/>
      <c r="U18" s="110"/>
      <c r="V18" s="135"/>
      <c r="W18" s="10"/>
      <c r="X18" s="10"/>
      <c r="Y18" s="10"/>
      <c r="Z18" s="10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</row>
    <row r="19" spans="1:51" ht="37.5" customHeight="1" x14ac:dyDescent="0.25">
      <c r="A19" s="130"/>
      <c r="B19" s="135"/>
      <c r="C19" s="135"/>
      <c r="D19" s="36" t="s">
        <v>46</v>
      </c>
      <c r="E19" s="130"/>
      <c r="F19" s="130"/>
      <c r="G19" s="130"/>
      <c r="H19" s="130"/>
      <c r="I19" s="130"/>
      <c r="J19" s="130"/>
      <c r="K19" s="38" t="s">
        <v>46</v>
      </c>
      <c r="L19" s="127" t="s">
        <v>45</v>
      </c>
      <c r="M19" s="128"/>
      <c r="N19" s="128"/>
      <c r="O19" s="128"/>
      <c r="P19" s="128"/>
      <c r="Q19" s="128"/>
      <c r="R19" s="115" t="s">
        <v>46</v>
      </c>
      <c r="S19" s="117"/>
      <c r="T19" s="115" t="s">
        <v>45</v>
      </c>
      <c r="U19" s="117"/>
      <c r="V19" s="135"/>
      <c r="W19" s="10"/>
      <c r="X19" s="10"/>
      <c r="Y19" s="10"/>
      <c r="Z19" s="10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</row>
    <row r="20" spans="1:51" ht="65.25" customHeight="1" x14ac:dyDescent="0.25">
      <c r="A20" s="130"/>
      <c r="B20" s="135"/>
      <c r="C20" s="135"/>
      <c r="D20" s="20" t="s">
        <v>29</v>
      </c>
      <c r="E20" s="20" t="s">
        <v>29</v>
      </c>
      <c r="F20" s="39" t="s">
        <v>3</v>
      </c>
      <c r="G20" s="39" t="s">
        <v>4</v>
      </c>
      <c r="H20" s="39" t="s">
        <v>91</v>
      </c>
      <c r="I20" s="39" t="s">
        <v>1</v>
      </c>
      <c r="J20" s="39" t="s">
        <v>23</v>
      </c>
      <c r="K20" s="20" t="s">
        <v>29</v>
      </c>
      <c r="L20" s="20" t="s">
        <v>29</v>
      </c>
      <c r="M20" s="39" t="s">
        <v>3</v>
      </c>
      <c r="N20" s="39" t="s">
        <v>4</v>
      </c>
      <c r="O20" s="39" t="s">
        <v>91</v>
      </c>
      <c r="P20" s="39" t="s">
        <v>1</v>
      </c>
      <c r="Q20" s="39" t="s">
        <v>23</v>
      </c>
      <c r="R20" s="33" t="s">
        <v>17</v>
      </c>
      <c r="S20" s="33" t="s">
        <v>14</v>
      </c>
      <c r="T20" s="33" t="s">
        <v>17</v>
      </c>
      <c r="U20" s="33" t="s">
        <v>14</v>
      </c>
      <c r="V20" s="135"/>
      <c r="W20" s="10"/>
      <c r="X20" s="10"/>
      <c r="Y20" s="10"/>
      <c r="Z20" s="10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</row>
    <row r="21" spans="1:51" x14ac:dyDescent="0.25">
      <c r="A21" s="37">
        <v>1</v>
      </c>
      <c r="B21" s="37">
        <v>2</v>
      </c>
      <c r="C21" s="37">
        <v>3</v>
      </c>
      <c r="D21" s="37">
        <f>C21+1</f>
        <v>4</v>
      </c>
      <c r="E21" s="37">
        <f t="shared" ref="E21:V21" si="0">D21+1</f>
        <v>5</v>
      </c>
      <c r="F21" s="37">
        <f t="shared" si="0"/>
        <v>6</v>
      </c>
      <c r="G21" s="37">
        <f t="shared" si="0"/>
        <v>7</v>
      </c>
      <c r="H21" s="37">
        <f t="shared" si="0"/>
        <v>8</v>
      </c>
      <c r="I21" s="37">
        <f t="shared" si="0"/>
        <v>9</v>
      </c>
      <c r="J21" s="37">
        <f t="shared" si="0"/>
        <v>10</v>
      </c>
      <c r="K21" s="37">
        <f t="shared" si="0"/>
        <v>11</v>
      </c>
      <c r="L21" s="37">
        <f t="shared" si="0"/>
        <v>12</v>
      </c>
      <c r="M21" s="37">
        <f t="shared" si="0"/>
        <v>13</v>
      </c>
      <c r="N21" s="37">
        <f t="shared" si="0"/>
        <v>14</v>
      </c>
      <c r="O21" s="37">
        <f t="shared" si="0"/>
        <v>15</v>
      </c>
      <c r="P21" s="37">
        <f t="shared" si="0"/>
        <v>16</v>
      </c>
      <c r="Q21" s="37">
        <f t="shared" si="0"/>
        <v>17</v>
      </c>
      <c r="R21" s="37">
        <f t="shared" si="0"/>
        <v>18</v>
      </c>
      <c r="S21" s="37">
        <f t="shared" si="0"/>
        <v>19</v>
      </c>
      <c r="T21" s="37">
        <f t="shared" si="0"/>
        <v>20</v>
      </c>
      <c r="U21" s="37">
        <f t="shared" si="0"/>
        <v>21</v>
      </c>
      <c r="V21" s="37">
        <f t="shared" si="0"/>
        <v>22</v>
      </c>
      <c r="W21" s="13"/>
      <c r="X21" s="13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51" s="78" customFormat="1" x14ac:dyDescent="0.25">
      <c r="A22" s="19" t="str">
        <f>'[1]14 Квартал Принятие ОС'!A25</f>
        <v>1</v>
      </c>
      <c r="B22" s="19" t="str">
        <f>'[1]14 Квартал Принятие ОС'!B25</f>
        <v>Чеченская Республика</v>
      </c>
      <c r="C22" s="19" t="str">
        <f>'[1]14 Квартал Принятие ОС'!C25</f>
        <v>Г</v>
      </c>
      <c r="D22" s="51">
        <f t="shared" ref="D22:Q22" si="1">SUM(D23,D51,D80,D84,D86,D87)</f>
        <v>0</v>
      </c>
      <c r="E22" s="51">
        <f t="shared" si="1"/>
        <v>2052.8556000116409</v>
      </c>
      <c r="F22" s="51">
        <f t="shared" si="1"/>
        <v>132</v>
      </c>
      <c r="G22" s="51">
        <f t="shared" si="1"/>
        <v>0</v>
      </c>
      <c r="H22" s="51">
        <f t="shared" si="1"/>
        <v>129.24599999999998</v>
      </c>
      <c r="I22" s="51">
        <f t="shared" si="1"/>
        <v>0</v>
      </c>
      <c r="J22" s="51">
        <f t="shared" si="1"/>
        <v>103</v>
      </c>
      <c r="K22" s="51">
        <f t="shared" si="1"/>
        <v>0</v>
      </c>
      <c r="L22" s="51">
        <f t="shared" si="1"/>
        <v>1918.9068167474577</v>
      </c>
      <c r="M22" s="51">
        <f t="shared" si="1"/>
        <v>132</v>
      </c>
      <c r="N22" s="51">
        <f t="shared" si="1"/>
        <v>0</v>
      </c>
      <c r="O22" s="51">
        <f t="shared" si="1"/>
        <v>145.70400000000001</v>
      </c>
      <c r="P22" s="51">
        <f t="shared" si="1"/>
        <v>0</v>
      </c>
      <c r="Q22" s="51">
        <f t="shared" si="1"/>
        <v>95</v>
      </c>
      <c r="R22" s="29">
        <f t="shared" ref="R22:R25" si="2">IF(Y22="нд","нд",Y22+AF22+AM22+AT22)</f>
        <v>0</v>
      </c>
      <c r="S22" s="27" t="str">
        <f>IF($D22="нд","нд",IF($D22&gt;0,K22/$D22,"-"))</f>
        <v>-</v>
      </c>
      <c r="T22" s="27">
        <f t="shared" ref="T22:T24" si="3">IF(E22="нд","нд",L22-E22)</f>
        <v>-133.94878326418325</v>
      </c>
      <c r="U22" s="77">
        <f>IF($E22="нд","нд",IF(E22&gt;0,L22/E22,"-"))</f>
        <v>0.93475002174365129</v>
      </c>
      <c r="V22" s="3" t="s">
        <v>149</v>
      </c>
      <c r="W22" s="14"/>
      <c r="X22" s="14"/>
      <c r="Y22" s="14"/>
      <c r="Z22" s="14"/>
    </row>
    <row r="23" spans="1:51" s="11" customFormat="1" x14ac:dyDescent="0.25">
      <c r="A23" s="19" t="str">
        <f>'[1]14 Квартал Принятие ОС'!A26</f>
        <v>1.1</v>
      </c>
      <c r="B23" s="19" t="str">
        <f>'[1]14 Квартал Принятие ОС'!B26</f>
        <v>Технологическое присоединение, всего, в том числе:</v>
      </c>
      <c r="C23" s="19" t="str">
        <f>'[1]14 Квартал Принятие ОС'!C26</f>
        <v>Г</v>
      </c>
      <c r="D23" s="51">
        <f t="shared" ref="D23:Q23" si="4">D24+D34+D37+D46</f>
        <v>0</v>
      </c>
      <c r="E23" s="51">
        <f t="shared" si="4"/>
        <v>725.17346900316682</v>
      </c>
      <c r="F23" s="51">
        <f t="shared" si="4"/>
        <v>82</v>
      </c>
      <c r="G23" s="51">
        <f t="shared" si="4"/>
        <v>0</v>
      </c>
      <c r="H23" s="51">
        <f t="shared" si="4"/>
        <v>12.355</v>
      </c>
      <c r="I23" s="51">
        <f t="shared" si="4"/>
        <v>0</v>
      </c>
      <c r="J23" s="51">
        <f t="shared" si="4"/>
        <v>2</v>
      </c>
      <c r="K23" s="51">
        <f t="shared" si="4"/>
        <v>0</v>
      </c>
      <c r="L23" s="51">
        <f t="shared" si="4"/>
        <v>728.87749270000006</v>
      </c>
      <c r="M23" s="51">
        <f t="shared" si="4"/>
        <v>82</v>
      </c>
      <c r="N23" s="51">
        <f t="shared" si="4"/>
        <v>0</v>
      </c>
      <c r="O23" s="51">
        <f t="shared" si="4"/>
        <v>24.048000000000002</v>
      </c>
      <c r="P23" s="51">
        <f t="shared" si="4"/>
        <v>0</v>
      </c>
      <c r="Q23" s="51">
        <f t="shared" si="4"/>
        <v>0</v>
      </c>
      <c r="R23" s="29">
        <f t="shared" si="2"/>
        <v>0</v>
      </c>
      <c r="S23" s="27" t="str">
        <f t="shared" ref="S23:S86" si="5">IF($D23="нд","нд",IF($D23&gt;0,K23/$D23,"-"))</f>
        <v>-</v>
      </c>
      <c r="T23" s="27">
        <f t="shared" si="3"/>
        <v>3.7040236968332465</v>
      </c>
      <c r="U23" s="77">
        <f t="shared" ref="U23:U86" si="6">IF($E23="нд","нд",IF(E23&gt;0,L23/E23,"-"))</f>
        <v>1.0051077760772533</v>
      </c>
      <c r="V23" s="3" t="s">
        <v>149</v>
      </c>
    </row>
    <row r="24" spans="1:51" s="11" customFormat="1" ht="31.5" x14ac:dyDescent="0.25">
      <c r="A24" s="19" t="str">
        <f>'[1]14 Квартал Принятие ОС'!A27</f>
        <v>1.1.1</v>
      </c>
      <c r="B24" s="19" t="str">
        <f>'[1]14 Квартал Принятие ОС'!B27</f>
        <v>Технологическое присоединение энергопринимающих устройств потребителей, всего, в том числе:</v>
      </c>
      <c r="C24" s="19" t="str">
        <f>'[1]14 Квартал Принятие ОС'!C27</f>
        <v>Г</v>
      </c>
      <c r="D24" s="51">
        <f t="shared" ref="D24:Q24" si="7">SUM(D25,D26,D27)</f>
        <v>0</v>
      </c>
      <c r="E24" s="51">
        <f t="shared" si="7"/>
        <v>725.13215200316677</v>
      </c>
      <c r="F24" s="51">
        <f t="shared" si="7"/>
        <v>82</v>
      </c>
      <c r="G24" s="51">
        <f t="shared" si="7"/>
        <v>0</v>
      </c>
      <c r="H24" s="51">
        <f t="shared" si="7"/>
        <v>12.355</v>
      </c>
      <c r="I24" s="51">
        <f t="shared" si="7"/>
        <v>0</v>
      </c>
      <c r="J24" s="51">
        <f t="shared" si="7"/>
        <v>0</v>
      </c>
      <c r="K24" s="51">
        <f t="shared" si="7"/>
        <v>0</v>
      </c>
      <c r="L24" s="51">
        <f t="shared" si="7"/>
        <v>728.87749270000006</v>
      </c>
      <c r="M24" s="51">
        <f t="shared" si="7"/>
        <v>82</v>
      </c>
      <c r="N24" s="51">
        <f t="shared" si="7"/>
        <v>0</v>
      </c>
      <c r="O24" s="51">
        <f t="shared" si="7"/>
        <v>24.048000000000002</v>
      </c>
      <c r="P24" s="51">
        <f t="shared" si="7"/>
        <v>0</v>
      </c>
      <c r="Q24" s="51">
        <f t="shared" si="7"/>
        <v>0</v>
      </c>
      <c r="R24" s="29">
        <f t="shared" si="2"/>
        <v>0</v>
      </c>
      <c r="S24" s="27" t="str">
        <f t="shared" si="5"/>
        <v>-</v>
      </c>
      <c r="T24" s="27">
        <f t="shared" si="3"/>
        <v>3.7453406968332956</v>
      </c>
      <c r="U24" s="77">
        <f t="shared" si="6"/>
        <v>1.0051650456906192</v>
      </c>
      <c r="V24" s="3" t="s">
        <v>149</v>
      </c>
    </row>
    <row r="25" spans="1:51" ht="47.25" x14ac:dyDescent="0.25">
      <c r="A25" s="41" t="str">
        <f>'[1]14 Квартал Принятие ОС'!A28</f>
        <v>1.1.1.1</v>
      </c>
      <c r="B25" s="41" t="str">
        <f>'[1]14 Квартал Принятие ОС'!B28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5" s="41" t="str">
        <f>'[1]14 Квартал Принятие ОС'!C28</f>
        <v>Г</v>
      </c>
      <c r="D25" s="45">
        <f>'[1]14 Квартал Принятие ОС'!D28</f>
        <v>0</v>
      </c>
      <c r="E25" s="45">
        <f>'[1]14 Квартал Принятие ОС'!E28</f>
        <v>10.612349508474578</v>
      </c>
      <c r="F25" s="45">
        <f>'[1]14 Квартал Принятие ОС'!F28</f>
        <v>0</v>
      </c>
      <c r="G25" s="45">
        <f>'[1]14 Квартал Принятие ОС'!G28</f>
        <v>0</v>
      </c>
      <c r="H25" s="45">
        <f>'[1]14 Квартал Принятие ОС'!H28</f>
        <v>8.6300000000000008</v>
      </c>
      <c r="I25" s="45">
        <f>'[1]14 Квартал Принятие ОС'!I28</f>
        <v>0</v>
      </c>
      <c r="J25" s="45">
        <f>'[1]14 Квартал Принятие ОС'!J28</f>
        <v>0</v>
      </c>
      <c r="K25" s="45">
        <f>'[1]14 Квартал Принятие ОС'!AM28</f>
        <v>0</v>
      </c>
      <c r="L25" s="45">
        <f>'[1]14 Квартал Принятие ОС'!AN28</f>
        <v>10.060989000000001</v>
      </c>
      <c r="M25" s="45">
        <f>'[1]14 Квартал Принятие ОС'!AO28</f>
        <v>0</v>
      </c>
      <c r="N25" s="45">
        <f>'[1]14 Квартал Принятие ОС'!AP28</f>
        <v>0</v>
      </c>
      <c r="O25" s="45">
        <f>'[1]14 Квартал Принятие ОС'!AQ28</f>
        <v>8.7000000000000011</v>
      </c>
      <c r="P25" s="45">
        <f>'[1]14 Квартал Принятие ОС'!AR28</f>
        <v>0</v>
      </c>
      <c r="Q25" s="45">
        <f>'[1]14 Квартал Принятие ОС'!AS28</f>
        <v>0</v>
      </c>
      <c r="R25" s="42">
        <f t="shared" si="2"/>
        <v>0</v>
      </c>
      <c r="S25" s="45" t="str">
        <f t="shared" si="5"/>
        <v>-</v>
      </c>
      <c r="T25" s="45">
        <f>IF(E25="нд","нд",L25-E25)</f>
        <v>-0.55136050847457696</v>
      </c>
      <c r="U25" s="30">
        <f t="shared" si="6"/>
        <v>0.94804538730709131</v>
      </c>
      <c r="V25" s="45" t="s">
        <v>149</v>
      </c>
    </row>
    <row r="26" spans="1:51" ht="47.25" x14ac:dyDescent="0.25">
      <c r="A26" s="41" t="str">
        <f>'[1]14 Квартал Принятие ОС'!A29</f>
        <v>1.1.1.2</v>
      </c>
      <c r="B26" s="41" t="str">
        <f>'[1]14 Квартал Принятие ОС'!B29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6" s="41" t="str">
        <f>'[1]14 Квартал Принятие ОС'!C29</f>
        <v>Г</v>
      </c>
      <c r="D26" s="45">
        <f>'[1]14 Квартал Принятие ОС'!D29</f>
        <v>0</v>
      </c>
      <c r="E26" s="45">
        <f>'[1]14 Квартал Принятие ОС'!E29</f>
        <v>9.8894999999999997E-2</v>
      </c>
      <c r="F26" s="45">
        <f>'[1]14 Квартал Принятие ОС'!F29</f>
        <v>0</v>
      </c>
      <c r="G26" s="45">
        <f>'[1]14 Квартал Принятие ОС'!G29</f>
        <v>0</v>
      </c>
      <c r="H26" s="45">
        <f>'[1]14 Квартал Принятие ОС'!H29</f>
        <v>0.12000000000000001</v>
      </c>
      <c r="I26" s="45">
        <f>'[1]14 Квартал Принятие ОС'!I29</f>
        <v>0</v>
      </c>
      <c r="J26" s="45">
        <f>'[1]14 Квартал Принятие ОС'!J29</f>
        <v>0</v>
      </c>
      <c r="K26" s="45">
        <f>'[1]14 Квартал Принятие ОС'!AM29</f>
        <v>0</v>
      </c>
      <c r="L26" s="45">
        <f>'[1]14 Квартал Принятие ОС'!AN29</f>
        <v>0</v>
      </c>
      <c r="M26" s="45">
        <f>'[1]14 Квартал Принятие ОС'!AO29</f>
        <v>0</v>
      </c>
      <c r="N26" s="45">
        <f>'[1]14 Квартал Принятие ОС'!AP29</f>
        <v>0</v>
      </c>
      <c r="O26" s="45">
        <f>'[1]14 Квартал Принятие ОС'!AQ29</f>
        <v>0</v>
      </c>
      <c r="P26" s="45">
        <f>'[1]14 Квартал Принятие ОС'!AR29</f>
        <v>0</v>
      </c>
      <c r="Q26" s="45">
        <f>'[1]14 Квартал Принятие ОС'!AS29</f>
        <v>0</v>
      </c>
      <c r="R26" s="42">
        <f t="shared" ref="R26:R89" si="8">IF(Y26="нд","нд",Y26+AF26+AM26+AT26)</f>
        <v>0</v>
      </c>
      <c r="S26" s="45" t="str">
        <f t="shared" si="5"/>
        <v>-</v>
      </c>
      <c r="T26" s="45">
        <f t="shared" ref="T26:T89" si="9">IF(E26="нд","нд",L26-E26)</f>
        <v>-9.8894999999999997E-2</v>
      </c>
      <c r="U26" s="30">
        <f t="shared" si="6"/>
        <v>0</v>
      </c>
      <c r="V26" s="45" t="str">
        <f>'[1]14 Квартал Принятие ОС'!BZ29</f>
        <v>Технологическое присоединение</v>
      </c>
    </row>
    <row r="27" spans="1:51" s="11" customFormat="1" ht="31.5" x14ac:dyDescent="0.25">
      <c r="A27" s="19" t="str">
        <f>'[1]14 Квартал Принятие ОС'!A30</f>
        <v>1.1.1.3</v>
      </c>
      <c r="B27" s="19" t="str">
        <f>'[1]14 Квартал Принятие ОС'!B30</f>
        <v>Технологическое присоединение энергопринимающих устройств потребителей свыше 150 кВт, всего, в том числе:</v>
      </c>
      <c r="C27" s="19" t="str">
        <f>'[1]14 Квартал Принятие ОС'!C30</f>
        <v>Г</v>
      </c>
      <c r="D27" s="29">
        <f t="shared" ref="D27:Q27" si="10">SUM(D28:D33)</f>
        <v>0</v>
      </c>
      <c r="E27" s="29">
        <f t="shared" si="10"/>
        <v>714.42090749469219</v>
      </c>
      <c r="F27" s="29">
        <f t="shared" si="10"/>
        <v>82</v>
      </c>
      <c r="G27" s="29">
        <f t="shared" si="10"/>
        <v>0</v>
      </c>
      <c r="H27" s="29">
        <f t="shared" si="10"/>
        <v>3.605</v>
      </c>
      <c r="I27" s="29">
        <f t="shared" si="10"/>
        <v>0</v>
      </c>
      <c r="J27" s="29">
        <f t="shared" si="10"/>
        <v>0</v>
      </c>
      <c r="K27" s="29">
        <f t="shared" si="10"/>
        <v>0</v>
      </c>
      <c r="L27" s="29">
        <f t="shared" si="10"/>
        <v>718.81650370000011</v>
      </c>
      <c r="M27" s="29">
        <f t="shared" si="10"/>
        <v>82</v>
      </c>
      <c r="N27" s="29">
        <f t="shared" si="10"/>
        <v>0</v>
      </c>
      <c r="O27" s="29">
        <f t="shared" si="10"/>
        <v>15.347999999999999</v>
      </c>
      <c r="P27" s="29">
        <f t="shared" si="10"/>
        <v>0</v>
      </c>
      <c r="Q27" s="29">
        <f t="shared" si="10"/>
        <v>0</v>
      </c>
      <c r="R27" s="29">
        <f t="shared" si="8"/>
        <v>0</v>
      </c>
      <c r="S27" s="27" t="str">
        <f t="shared" si="5"/>
        <v>-</v>
      </c>
      <c r="T27" s="27">
        <f t="shared" si="9"/>
        <v>4.3955962053079247</v>
      </c>
      <c r="U27" s="77">
        <f t="shared" si="6"/>
        <v>1.0061526701685177</v>
      </c>
      <c r="V27" s="27" t="s">
        <v>149</v>
      </c>
    </row>
    <row r="28" spans="1:51" ht="63" x14ac:dyDescent="0.25">
      <c r="A28" s="41" t="str">
        <f>'[1]14 Квартал Принятие ОС'!A31</f>
        <v>1.1.1.3</v>
      </c>
      <c r="B28" s="41" t="str">
        <f>'[1]14 Квартал Принятие ОС'!B31</f>
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</c>
      <c r="C28" s="41" t="str">
        <f>'[1]14 Квартал Принятие ОС'!C31</f>
        <v>G_prj_109108_50015</v>
      </c>
      <c r="D28" s="45">
        <f>'[1]14 Квартал Принятие ОС'!D31</f>
        <v>0</v>
      </c>
      <c r="E28" s="45">
        <f>'[1]14 Квартал Принятие ОС'!E31</f>
        <v>0.22709318000000001</v>
      </c>
      <c r="F28" s="45">
        <f>'[1]14 Квартал Принятие ОС'!F31</f>
        <v>0</v>
      </c>
      <c r="G28" s="45">
        <f>'[1]14 Квартал Принятие ОС'!G31</f>
        <v>0</v>
      </c>
      <c r="H28" s="45">
        <f>'[1]14 Квартал Принятие ОС'!H31</f>
        <v>0.113</v>
      </c>
      <c r="I28" s="45">
        <f>'[1]14 Квартал Принятие ОС'!I31</f>
        <v>0</v>
      </c>
      <c r="J28" s="45">
        <f>'[1]14 Квартал Принятие ОС'!J31</f>
        <v>0</v>
      </c>
      <c r="K28" s="45">
        <f>'[1]14 Квартал Принятие ОС'!AM31</f>
        <v>0</v>
      </c>
      <c r="L28" s="45">
        <f>'[1]14 Квартал Принятие ОС'!AN31</f>
        <v>0.22709318000000001</v>
      </c>
      <c r="M28" s="45">
        <f>'[1]14 Квартал Принятие ОС'!AO31</f>
        <v>0</v>
      </c>
      <c r="N28" s="45">
        <f>'[1]14 Квартал Принятие ОС'!AP31</f>
        <v>0</v>
      </c>
      <c r="O28" s="45">
        <f>'[1]14 Квартал Принятие ОС'!AQ31</f>
        <v>0.113</v>
      </c>
      <c r="P28" s="45">
        <f>'[1]14 Квартал Принятие ОС'!AR31</f>
        <v>0</v>
      </c>
      <c r="Q28" s="45">
        <f>'[1]14 Квартал Принятие ОС'!AS31</f>
        <v>0</v>
      </c>
      <c r="R28" s="42">
        <f t="shared" si="8"/>
        <v>0</v>
      </c>
      <c r="S28" s="45" t="str">
        <f t="shared" si="5"/>
        <v>-</v>
      </c>
      <c r="T28" s="45">
        <f t="shared" si="9"/>
        <v>0</v>
      </c>
      <c r="U28" s="30">
        <f t="shared" si="6"/>
        <v>1</v>
      </c>
      <c r="V28" s="45" t="s">
        <v>149</v>
      </c>
    </row>
    <row r="29" spans="1:51" ht="63" x14ac:dyDescent="0.25">
      <c r="A29" s="41" t="str">
        <f>'[1]14 Квартал Принятие ОС'!A32</f>
        <v>1.1.1.3</v>
      </c>
      <c r="B29" s="41" t="str">
        <f>'[1]14 Квартал Принятие ОС'!B32</f>
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</c>
      <c r="C29" s="41" t="str">
        <f>'[1]14 Квартал Принятие ОС'!C32</f>
        <v>G_Che21</v>
      </c>
      <c r="D29" s="45">
        <f>'[1]14 Квартал Принятие ОС'!D32</f>
        <v>0</v>
      </c>
      <c r="E29" s="45">
        <f>'[1]14 Квартал Принятие ОС'!E32</f>
        <v>419.2077703146922</v>
      </c>
      <c r="F29" s="45">
        <f>'[1]14 Квартал Принятие ОС'!F32</f>
        <v>50</v>
      </c>
      <c r="G29" s="45">
        <f>'[1]14 Квартал Принятие ОС'!G32</f>
        <v>0</v>
      </c>
      <c r="H29" s="45">
        <f>'[1]14 Квартал Принятие ОС'!H32</f>
        <v>0.3</v>
      </c>
      <c r="I29" s="45">
        <f>'[1]14 Квартал Принятие ОС'!I32</f>
        <v>0</v>
      </c>
      <c r="J29" s="45">
        <f>'[1]14 Квартал Принятие ОС'!J32</f>
        <v>0</v>
      </c>
      <c r="K29" s="45">
        <f>'[1]14 Квартал Принятие ОС'!AM32</f>
        <v>0</v>
      </c>
      <c r="L29" s="45">
        <f>'[1]14 Квартал Принятие ОС'!AN32</f>
        <v>423.86630495000003</v>
      </c>
      <c r="M29" s="45">
        <f>'[1]14 Квартал Принятие ОС'!AO32</f>
        <v>50</v>
      </c>
      <c r="N29" s="45">
        <f>'[1]14 Квартал Принятие ОС'!AP32</f>
        <v>0</v>
      </c>
      <c r="O29" s="45">
        <f>'[1]14 Квартал Принятие ОС'!AQ32</f>
        <v>6.48</v>
      </c>
      <c r="P29" s="45">
        <f>'[1]14 Квартал Принятие ОС'!AR32</f>
        <v>0</v>
      </c>
      <c r="Q29" s="45">
        <f>'[1]14 Квартал Принятие ОС'!AS32</f>
        <v>0</v>
      </c>
      <c r="R29" s="42">
        <f t="shared" si="8"/>
        <v>0</v>
      </c>
      <c r="S29" s="45" t="str">
        <f t="shared" si="5"/>
        <v>-</v>
      </c>
      <c r="T29" s="45">
        <f t="shared" si="9"/>
        <v>4.6585346353078307</v>
      </c>
      <c r="U29" s="30">
        <f t="shared" si="6"/>
        <v>1.0111127106060338</v>
      </c>
      <c r="V29" s="45" t="s">
        <v>149</v>
      </c>
    </row>
    <row r="30" spans="1:51" ht="110.25" x14ac:dyDescent="0.25">
      <c r="A30" s="41" t="str">
        <f>'[1]14 Квартал Принятие ОС'!A33</f>
        <v>1.1.1.3</v>
      </c>
      <c r="B30" s="41" t="str">
        <f>'[1]14 Квартал Принятие ОС'!B33</f>
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</c>
      <c r="C30" s="41" t="str">
        <f>'[1]14 Квартал Принятие ОС'!C33</f>
        <v>G_Che22</v>
      </c>
      <c r="D30" s="45">
        <f>'[1]14 Квартал Принятие ОС'!D33</f>
        <v>0</v>
      </c>
      <c r="E30" s="45">
        <f>'[1]14 Квартал Принятие ОС'!E33</f>
        <v>294.98604399999999</v>
      </c>
      <c r="F30" s="45">
        <f>'[1]14 Квартал Принятие ОС'!F33</f>
        <v>32</v>
      </c>
      <c r="G30" s="45">
        <f>'[1]14 Квартал Принятие ОС'!G33</f>
        <v>0</v>
      </c>
      <c r="H30" s="45">
        <f>'[1]14 Квартал Принятие ОС'!H33</f>
        <v>3.1920000000000002</v>
      </c>
      <c r="I30" s="45">
        <f>'[1]14 Квартал Принятие ОС'!I33</f>
        <v>0</v>
      </c>
      <c r="J30" s="45">
        <f>'[1]14 Квартал Принятие ОС'!J33</f>
        <v>0</v>
      </c>
      <c r="K30" s="45">
        <f>'[1]14 Квартал Принятие ОС'!AM33</f>
        <v>0</v>
      </c>
      <c r="L30" s="45">
        <f>'[1]14 Квартал Принятие ОС'!AN33</f>
        <v>283.69233492000001</v>
      </c>
      <c r="M30" s="45">
        <f>'[1]14 Квартал Принятие ОС'!AO33</f>
        <v>32</v>
      </c>
      <c r="N30" s="45">
        <f>'[1]14 Квартал Принятие ОС'!AP33</f>
        <v>0</v>
      </c>
      <c r="O30" s="45">
        <f>'[1]14 Квартал Принятие ОС'!AQ33</f>
        <v>3.1920000000000002</v>
      </c>
      <c r="P30" s="45">
        <f>'[1]14 Квартал Принятие ОС'!AR33</f>
        <v>0</v>
      </c>
      <c r="Q30" s="45">
        <f>'[1]14 Квартал Принятие ОС'!AS33</f>
        <v>0</v>
      </c>
      <c r="R30" s="42">
        <f t="shared" si="8"/>
        <v>0</v>
      </c>
      <c r="S30" s="45" t="str">
        <f t="shared" si="5"/>
        <v>-</v>
      </c>
      <c r="T30" s="45">
        <f t="shared" si="9"/>
        <v>-11.293709079999985</v>
      </c>
      <c r="U30" s="30">
        <f t="shared" si="6"/>
        <v>0.96171442917482564</v>
      </c>
      <c r="V30" s="45" t="s">
        <v>149</v>
      </c>
    </row>
    <row r="31" spans="1:51" ht="63" x14ac:dyDescent="0.25">
      <c r="A31" s="41" t="str">
        <f>'[1]14 Квартал Принятие ОС'!A34</f>
        <v>1.1.1.3</v>
      </c>
      <c r="B31" s="41" t="str">
        <f>'[1]14 Квартал Принятие ОС'!B34</f>
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</c>
      <c r="C31" s="41" t="str">
        <f>'[1]14 Квартал Принятие ОС'!C34</f>
        <v>G_Che81</v>
      </c>
      <c r="D31" s="45">
        <f>'[1]14 Квартал Принятие ОС'!D34</f>
        <v>0</v>
      </c>
      <c r="E31" s="45" t="str">
        <f>'[1]14 Квартал Принятие ОС'!E34</f>
        <v>нд</v>
      </c>
      <c r="F31" s="45" t="str">
        <f>'[1]14 Квартал Принятие ОС'!F34</f>
        <v>нд</v>
      </c>
      <c r="G31" s="45" t="str">
        <f>'[1]14 Квартал Принятие ОС'!G34</f>
        <v>нд</v>
      </c>
      <c r="H31" s="45" t="str">
        <f>'[1]14 Квартал Принятие ОС'!H34</f>
        <v>нд</v>
      </c>
      <c r="I31" s="45" t="str">
        <f>'[1]14 Квартал Принятие ОС'!I34</f>
        <v>нд</v>
      </c>
      <c r="J31" s="45" t="str">
        <f>'[1]14 Квартал Принятие ОС'!J34</f>
        <v>нд</v>
      </c>
      <c r="K31" s="45">
        <f>'[1]14 Квартал Принятие ОС'!AM34</f>
        <v>0</v>
      </c>
      <c r="L31" s="45">
        <f>'[1]14 Квартал Принятие ОС'!AN34</f>
        <v>10.049526650000001</v>
      </c>
      <c r="M31" s="45">
        <f>'[1]14 Квартал Принятие ОС'!AO34</f>
        <v>0</v>
      </c>
      <c r="N31" s="45">
        <f>'[1]14 Квартал Принятие ОС'!AP34</f>
        <v>0</v>
      </c>
      <c r="O31" s="45">
        <f>'[1]14 Квартал Принятие ОС'!AQ34</f>
        <v>4.51</v>
      </c>
      <c r="P31" s="45">
        <f>'[1]14 Квартал Принятие ОС'!AR34</f>
        <v>0</v>
      </c>
      <c r="Q31" s="45">
        <f>'[1]14 Квартал Принятие ОС'!AS34</f>
        <v>0</v>
      </c>
      <c r="R31" s="42">
        <f t="shared" si="8"/>
        <v>0</v>
      </c>
      <c r="S31" s="45" t="str">
        <f t="shared" si="5"/>
        <v>-</v>
      </c>
      <c r="T31" s="45" t="str">
        <f t="shared" si="9"/>
        <v>нд</v>
      </c>
      <c r="U31" s="30" t="str">
        <f t="shared" si="6"/>
        <v>нд</v>
      </c>
      <c r="V31" s="45" t="str">
        <f>'[1]14 Квартал Принятие ОС'!BZ34</f>
        <v>Ввод объекта в эксплуатацию согласно договора техприса  № 21/2016 от 12.09.2016 г.</v>
      </c>
    </row>
    <row r="32" spans="1:51" ht="63" x14ac:dyDescent="0.25">
      <c r="A32" s="41" t="str">
        <f>'[1]14 Квартал Принятие ОС'!A35</f>
        <v>1.1.1.3</v>
      </c>
      <c r="B32" s="41" t="str">
        <f>'[1]14 Квартал Принятие ОС'!B35</f>
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</c>
      <c r="C32" s="41" t="str">
        <f>'[1]14 Квартал Принятие ОС'!C35</f>
        <v>F_prj_109108_47931</v>
      </c>
      <c r="D32" s="45">
        <f>'[1]14 Квартал Принятие ОС'!D35</f>
        <v>0</v>
      </c>
      <c r="E32" s="45">
        <f>'[1]14 Квартал Принятие ОС'!E35</f>
        <v>0</v>
      </c>
      <c r="F32" s="45">
        <f>'[1]14 Квартал Принятие ОС'!F35</f>
        <v>0</v>
      </c>
      <c r="G32" s="45">
        <f>'[1]14 Квартал Принятие ОС'!G35</f>
        <v>0</v>
      </c>
      <c r="H32" s="45">
        <f>'[1]14 Квартал Принятие ОС'!H35</f>
        <v>0</v>
      </c>
      <c r="I32" s="45">
        <f>'[1]14 Квартал Принятие ОС'!I35</f>
        <v>0</v>
      </c>
      <c r="J32" s="45">
        <f>'[1]14 Квартал Принятие ОС'!J35</f>
        <v>0</v>
      </c>
      <c r="K32" s="45">
        <f>'[1]14 Квартал Принятие ОС'!AM35</f>
        <v>0</v>
      </c>
      <c r="L32" s="45">
        <f>'[1]14 Квартал Принятие ОС'!AN35</f>
        <v>0.55088000000000004</v>
      </c>
      <c r="M32" s="45">
        <f>'[1]14 Квартал Принятие ОС'!AO35</f>
        <v>0</v>
      </c>
      <c r="N32" s="45">
        <f>'[1]14 Квартал Принятие ОС'!AP35</f>
        <v>0</v>
      </c>
      <c r="O32" s="45">
        <f>'[1]14 Квартал Принятие ОС'!AQ35</f>
        <v>0.52300000000000002</v>
      </c>
      <c r="P32" s="45">
        <f>'[1]14 Квартал Принятие ОС'!AR35</f>
        <v>0</v>
      </c>
      <c r="Q32" s="45">
        <f>'[1]14 Квартал Принятие ОС'!AS35</f>
        <v>0</v>
      </c>
      <c r="R32" s="42">
        <f t="shared" si="8"/>
        <v>0</v>
      </c>
      <c r="S32" s="45" t="str">
        <f t="shared" si="5"/>
        <v>-</v>
      </c>
      <c r="T32" s="45">
        <f t="shared" si="9"/>
        <v>0.55088000000000004</v>
      </c>
      <c r="U32" s="30" t="str">
        <f t="shared" si="6"/>
        <v>-</v>
      </c>
      <c r="V32" s="45" t="str">
        <f>'[1]14 Квартал Принятие ОС'!BZ35</f>
        <v>Ввод объекта незавершенного строительства прошлых лет</v>
      </c>
    </row>
    <row r="33" spans="1:22" ht="63" x14ac:dyDescent="0.25">
      <c r="A33" s="41" t="str">
        <f>'[1]14 Квартал Принятие ОС'!A36</f>
        <v>1.1.1.3</v>
      </c>
      <c r="B33" s="41" t="str">
        <f>'[1]14 Квартал Принятие ОС'!B36</f>
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</c>
      <c r="C33" s="41" t="str">
        <f>'[1]14 Квартал Принятие ОС'!C36</f>
        <v>F_prj_109108_47932</v>
      </c>
      <c r="D33" s="45">
        <f>'[1]14 Квартал Принятие ОС'!D36</f>
        <v>0</v>
      </c>
      <c r="E33" s="45">
        <f>'[1]14 Квартал Принятие ОС'!E36</f>
        <v>0</v>
      </c>
      <c r="F33" s="45">
        <f>'[1]14 Квартал Принятие ОС'!F36</f>
        <v>0</v>
      </c>
      <c r="G33" s="45">
        <f>'[1]14 Квартал Принятие ОС'!G36</f>
        <v>0</v>
      </c>
      <c r="H33" s="45">
        <f>'[1]14 Квартал Принятие ОС'!H36</f>
        <v>0</v>
      </c>
      <c r="I33" s="45">
        <f>'[1]14 Квартал Принятие ОС'!I36</f>
        <v>0</v>
      </c>
      <c r="J33" s="45">
        <f>'[1]14 Квартал Принятие ОС'!J36</f>
        <v>0</v>
      </c>
      <c r="K33" s="45">
        <f>'[1]14 Квартал Принятие ОС'!AM36</f>
        <v>0</v>
      </c>
      <c r="L33" s="45">
        <f>'[1]14 Квартал Принятие ОС'!AN36</f>
        <v>0.43036400000000002</v>
      </c>
      <c r="M33" s="45">
        <f>'[1]14 Квартал Принятие ОС'!AO36</f>
        <v>0</v>
      </c>
      <c r="N33" s="45">
        <f>'[1]14 Квартал Принятие ОС'!AP36</f>
        <v>0</v>
      </c>
      <c r="O33" s="45">
        <f>'[1]14 Квартал Принятие ОС'!AQ36</f>
        <v>0.53</v>
      </c>
      <c r="P33" s="45">
        <f>'[1]14 Квартал Принятие ОС'!AR36</f>
        <v>0</v>
      </c>
      <c r="Q33" s="45">
        <f>'[1]14 Квартал Принятие ОС'!AS36</f>
        <v>0</v>
      </c>
      <c r="R33" s="42">
        <f t="shared" si="8"/>
        <v>0</v>
      </c>
      <c r="S33" s="45" t="str">
        <f t="shared" si="5"/>
        <v>-</v>
      </c>
      <c r="T33" s="45">
        <f t="shared" si="9"/>
        <v>0.43036400000000002</v>
      </c>
      <c r="U33" s="30" t="str">
        <f t="shared" si="6"/>
        <v>-</v>
      </c>
      <c r="V33" s="45" t="str">
        <f>'[1]14 Квартал Принятие ОС'!BZ36</f>
        <v>Ввод объекта незавершенного строительства прошлых лет</v>
      </c>
    </row>
    <row r="34" spans="1:22" s="11" customFormat="1" ht="31.5" x14ac:dyDescent="0.25">
      <c r="A34" s="19" t="str">
        <f>'[1]14 Квартал Принятие ОС'!A37</f>
        <v>1.1.2</v>
      </c>
      <c r="B34" s="19" t="str">
        <f>'[1]14 Квартал Принятие ОС'!B37</f>
        <v>Технологическое присоединение объектов электросетевого хозяйства, всего, в том числе:</v>
      </c>
      <c r="C34" s="19" t="str">
        <f>'[1]14 Квартал Принятие ОС'!C37</f>
        <v>Г</v>
      </c>
      <c r="D34" s="29">
        <f t="shared" ref="D34:Q34" si="11">SUM(D35,D36)</f>
        <v>0</v>
      </c>
      <c r="E34" s="29">
        <f t="shared" si="11"/>
        <v>0</v>
      </c>
      <c r="F34" s="29">
        <f t="shared" si="11"/>
        <v>0</v>
      </c>
      <c r="G34" s="29">
        <f t="shared" si="11"/>
        <v>0</v>
      </c>
      <c r="H34" s="29">
        <f t="shared" si="11"/>
        <v>0</v>
      </c>
      <c r="I34" s="29">
        <f t="shared" si="11"/>
        <v>0</v>
      </c>
      <c r="J34" s="29">
        <f t="shared" si="11"/>
        <v>0</v>
      </c>
      <c r="K34" s="29">
        <f t="shared" si="11"/>
        <v>0</v>
      </c>
      <c r="L34" s="29">
        <f t="shared" si="11"/>
        <v>0</v>
      </c>
      <c r="M34" s="29">
        <f t="shared" si="11"/>
        <v>0</v>
      </c>
      <c r="N34" s="29">
        <f t="shared" si="11"/>
        <v>0</v>
      </c>
      <c r="O34" s="29">
        <f t="shared" si="11"/>
        <v>0</v>
      </c>
      <c r="P34" s="29">
        <f t="shared" si="11"/>
        <v>0</v>
      </c>
      <c r="Q34" s="29">
        <f t="shared" si="11"/>
        <v>0</v>
      </c>
      <c r="R34" s="29">
        <f t="shared" si="8"/>
        <v>0</v>
      </c>
      <c r="S34" s="27" t="str">
        <f t="shared" si="5"/>
        <v>-</v>
      </c>
      <c r="T34" s="27">
        <f t="shared" si="9"/>
        <v>0</v>
      </c>
      <c r="U34" s="77" t="str">
        <f t="shared" si="6"/>
        <v>-</v>
      </c>
      <c r="V34" s="27" t="s">
        <v>149</v>
      </c>
    </row>
    <row r="35" spans="1:22" s="11" customFormat="1" ht="47.25" x14ac:dyDescent="0.25">
      <c r="A35" s="19" t="str">
        <f>'[1]14 Квартал Принятие ОС'!A38</f>
        <v>1.1.2.1</v>
      </c>
      <c r="B35" s="19" t="str">
        <f>'[1]14 Квартал Принятие ОС'!B38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5" s="19" t="str">
        <f>'[1]14 Квартал Принятие ОС'!C38</f>
        <v>Г</v>
      </c>
      <c r="D35" s="29" t="s">
        <v>149</v>
      </c>
      <c r="E35" s="29" t="s">
        <v>149</v>
      </c>
      <c r="F35" s="29" t="s">
        <v>149</v>
      </c>
      <c r="G35" s="29" t="s">
        <v>149</v>
      </c>
      <c r="H35" s="29" t="s">
        <v>149</v>
      </c>
      <c r="I35" s="29" t="s">
        <v>149</v>
      </c>
      <c r="J35" s="29" t="s">
        <v>149</v>
      </c>
      <c r="K35" s="29" t="s">
        <v>149</v>
      </c>
      <c r="L35" s="29" t="s">
        <v>149</v>
      </c>
      <c r="M35" s="29" t="s">
        <v>149</v>
      </c>
      <c r="N35" s="29" t="s">
        <v>149</v>
      </c>
      <c r="O35" s="29" t="s">
        <v>149</v>
      </c>
      <c r="P35" s="29" t="s">
        <v>149</v>
      </c>
      <c r="Q35" s="29" t="s">
        <v>149</v>
      </c>
      <c r="R35" s="29">
        <f t="shared" si="8"/>
        <v>0</v>
      </c>
      <c r="S35" s="27" t="str">
        <f t="shared" si="5"/>
        <v>нд</v>
      </c>
      <c r="T35" s="27" t="str">
        <f t="shared" si="9"/>
        <v>нд</v>
      </c>
      <c r="U35" s="77" t="str">
        <f t="shared" si="6"/>
        <v>нд</v>
      </c>
      <c r="V35" s="27" t="s">
        <v>149</v>
      </c>
    </row>
    <row r="36" spans="1:22" s="11" customFormat="1" ht="31.5" x14ac:dyDescent="0.25">
      <c r="A36" s="19" t="str">
        <f>'[1]14 Квартал Принятие ОС'!A39</f>
        <v>1.1.2.2</v>
      </c>
      <c r="B36" s="19" t="str">
        <f>'[1]14 Квартал Принятие ОС'!B39</f>
        <v>Технологическое присоединение к электрическим сетям иных сетевых организаций, всего, в том числе:</v>
      </c>
      <c r="C36" s="19" t="str">
        <f>'[1]14 Квартал Принятие ОС'!C39</f>
        <v>Г</v>
      </c>
      <c r="D36" s="51" t="s">
        <v>149</v>
      </c>
      <c r="E36" s="51" t="s">
        <v>149</v>
      </c>
      <c r="F36" s="51" t="s">
        <v>149</v>
      </c>
      <c r="G36" s="51" t="s">
        <v>149</v>
      </c>
      <c r="H36" s="51" t="s">
        <v>149</v>
      </c>
      <c r="I36" s="51" t="s">
        <v>149</v>
      </c>
      <c r="J36" s="51" t="s">
        <v>149</v>
      </c>
      <c r="K36" s="51" t="s">
        <v>149</v>
      </c>
      <c r="L36" s="51" t="s">
        <v>149</v>
      </c>
      <c r="M36" s="51" t="s">
        <v>149</v>
      </c>
      <c r="N36" s="51" t="s">
        <v>149</v>
      </c>
      <c r="O36" s="51" t="s">
        <v>149</v>
      </c>
      <c r="P36" s="51" t="s">
        <v>149</v>
      </c>
      <c r="Q36" s="51" t="s">
        <v>149</v>
      </c>
      <c r="R36" s="29">
        <f t="shared" si="8"/>
        <v>0</v>
      </c>
      <c r="S36" s="27" t="str">
        <f t="shared" si="5"/>
        <v>нд</v>
      </c>
      <c r="T36" s="27" t="str">
        <f t="shared" si="9"/>
        <v>нд</v>
      </c>
      <c r="U36" s="77" t="str">
        <f t="shared" si="6"/>
        <v>нд</v>
      </c>
      <c r="V36" s="3" t="s">
        <v>149</v>
      </c>
    </row>
    <row r="37" spans="1:22" s="11" customFormat="1" ht="31.5" x14ac:dyDescent="0.25">
      <c r="A37" s="19" t="str">
        <f>'[1]14 Квартал Принятие ОС'!A40</f>
        <v>1.1.3</v>
      </c>
      <c r="B37" s="19" t="str">
        <f>'[1]14 Квартал Принятие ОС'!B40</f>
        <v xml:space="preserve">Технологическое присоединение объектов по производству электрической энергии всего, в том числе: </v>
      </c>
      <c r="C37" s="19" t="str">
        <f>'[1]14 Квартал Принятие ОС'!C40</f>
        <v>Г</v>
      </c>
      <c r="D37" s="51">
        <f t="shared" ref="D37:Q37" si="12">D38+D42</f>
        <v>0</v>
      </c>
      <c r="E37" s="51">
        <f t="shared" si="12"/>
        <v>0</v>
      </c>
      <c r="F37" s="51">
        <f t="shared" si="12"/>
        <v>0</v>
      </c>
      <c r="G37" s="51">
        <f t="shared" si="12"/>
        <v>0</v>
      </c>
      <c r="H37" s="51">
        <f t="shared" si="12"/>
        <v>0</v>
      </c>
      <c r="I37" s="51">
        <f t="shared" si="12"/>
        <v>0</v>
      </c>
      <c r="J37" s="51">
        <f t="shared" si="12"/>
        <v>0</v>
      </c>
      <c r="K37" s="51">
        <f t="shared" si="12"/>
        <v>0</v>
      </c>
      <c r="L37" s="51">
        <f t="shared" si="12"/>
        <v>0</v>
      </c>
      <c r="M37" s="51">
        <f t="shared" si="12"/>
        <v>0</v>
      </c>
      <c r="N37" s="51">
        <f t="shared" si="12"/>
        <v>0</v>
      </c>
      <c r="O37" s="51">
        <f t="shared" si="12"/>
        <v>0</v>
      </c>
      <c r="P37" s="51">
        <f t="shared" si="12"/>
        <v>0</v>
      </c>
      <c r="Q37" s="51">
        <f t="shared" si="12"/>
        <v>0</v>
      </c>
      <c r="R37" s="29">
        <f t="shared" si="8"/>
        <v>0</v>
      </c>
      <c r="S37" s="27" t="str">
        <f t="shared" si="5"/>
        <v>-</v>
      </c>
      <c r="T37" s="27">
        <f t="shared" si="9"/>
        <v>0</v>
      </c>
      <c r="U37" s="77" t="str">
        <f t="shared" si="6"/>
        <v>-</v>
      </c>
      <c r="V37" s="3" t="s">
        <v>149</v>
      </c>
    </row>
    <row r="38" spans="1:22" s="11" customFormat="1" ht="31.5" x14ac:dyDescent="0.25">
      <c r="A38" s="19" t="str">
        <f>'[1]14 Квартал Принятие ОС'!A41</f>
        <v>1.1.3.1</v>
      </c>
      <c r="B38" s="19" t="str">
        <f>'[1]14 Квартал Принятие ОС'!B41</f>
        <v>Наименование объекта по производству электрической энергии, всего, в том числе: Грозненская ТЭС</v>
      </c>
      <c r="C38" s="19" t="str">
        <f>'[1]14 Квартал Принятие ОС'!C41</f>
        <v>Г</v>
      </c>
      <c r="D38" s="51">
        <f t="shared" ref="D38:Q38" si="13">SUM(D39,D40,D41)</f>
        <v>0</v>
      </c>
      <c r="E38" s="51">
        <f t="shared" si="13"/>
        <v>0</v>
      </c>
      <c r="F38" s="51">
        <f t="shared" si="13"/>
        <v>0</v>
      </c>
      <c r="G38" s="51">
        <f t="shared" si="13"/>
        <v>0</v>
      </c>
      <c r="H38" s="51">
        <f t="shared" si="13"/>
        <v>0</v>
      </c>
      <c r="I38" s="51">
        <f t="shared" si="13"/>
        <v>0</v>
      </c>
      <c r="J38" s="51">
        <f t="shared" si="13"/>
        <v>0</v>
      </c>
      <c r="K38" s="51">
        <f t="shared" si="13"/>
        <v>0</v>
      </c>
      <c r="L38" s="51">
        <f t="shared" si="13"/>
        <v>0</v>
      </c>
      <c r="M38" s="51">
        <f t="shared" si="13"/>
        <v>0</v>
      </c>
      <c r="N38" s="51">
        <f t="shared" si="13"/>
        <v>0</v>
      </c>
      <c r="O38" s="51">
        <f t="shared" si="13"/>
        <v>0</v>
      </c>
      <c r="P38" s="51">
        <f t="shared" si="13"/>
        <v>0</v>
      </c>
      <c r="Q38" s="51">
        <f t="shared" si="13"/>
        <v>0</v>
      </c>
      <c r="R38" s="29">
        <f t="shared" si="8"/>
        <v>0</v>
      </c>
      <c r="S38" s="27" t="str">
        <f t="shared" si="5"/>
        <v>-</v>
      </c>
      <c r="T38" s="27">
        <f t="shared" si="9"/>
        <v>0</v>
      </c>
      <c r="U38" s="77" t="str">
        <f t="shared" si="6"/>
        <v>-</v>
      </c>
      <c r="V38" s="3" t="s">
        <v>149</v>
      </c>
    </row>
    <row r="39" spans="1:22" s="11" customFormat="1" ht="63" x14ac:dyDescent="0.25">
      <c r="A39" s="19" t="str">
        <f>'[1]14 Квартал Принятие ОС'!A42</f>
        <v>1.1.3.1</v>
      </c>
      <c r="B39" s="19" t="str">
        <f>'[1]14 Квартал Принятие ОС'!B42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19" t="str">
        <f>'[1]14 Квартал Принятие ОС'!C42</f>
        <v>Г</v>
      </c>
      <c r="D39" s="51" t="s">
        <v>149</v>
      </c>
      <c r="E39" s="51" t="s">
        <v>149</v>
      </c>
      <c r="F39" s="51" t="s">
        <v>149</v>
      </c>
      <c r="G39" s="51" t="s">
        <v>149</v>
      </c>
      <c r="H39" s="51" t="s">
        <v>149</v>
      </c>
      <c r="I39" s="51" t="s">
        <v>149</v>
      </c>
      <c r="J39" s="51" t="s">
        <v>149</v>
      </c>
      <c r="K39" s="51" t="s">
        <v>149</v>
      </c>
      <c r="L39" s="51" t="s">
        <v>149</v>
      </c>
      <c r="M39" s="51" t="s">
        <v>149</v>
      </c>
      <c r="N39" s="51" t="s">
        <v>149</v>
      </c>
      <c r="O39" s="51" t="s">
        <v>149</v>
      </c>
      <c r="P39" s="51" t="s">
        <v>149</v>
      </c>
      <c r="Q39" s="51" t="s">
        <v>149</v>
      </c>
      <c r="R39" s="29">
        <f t="shared" si="8"/>
        <v>0</v>
      </c>
      <c r="S39" s="27" t="str">
        <f t="shared" si="5"/>
        <v>нд</v>
      </c>
      <c r="T39" s="27" t="str">
        <f t="shared" si="9"/>
        <v>нд</v>
      </c>
      <c r="U39" s="77" t="str">
        <f t="shared" si="6"/>
        <v>нд</v>
      </c>
      <c r="V39" s="3" t="s">
        <v>149</v>
      </c>
    </row>
    <row r="40" spans="1:22" s="11" customFormat="1" ht="63" x14ac:dyDescent="0.25">
      <c r="A40" s="19" t="str">
        <f>'[1]14 Квартал Принятие ОС'!A43</f>
        <v>1.1.3.1</v>
      </c>
      <c r="B40" s="19" t="str">
        <f>'[1]14 Квартал Принятие ОС'!B43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19" t="str">
        <f>'[1]14 Квартал Принятие ОС'!C43</f>
        <v>Г</v>
      </c>
      <c r="D40" s="51" t="s">
        <v>149</v>
      </c>
      <c r="E40" s="51" t="s">
        <v>149</v>
      </c>
      <c r="F40" s="51" t="s">
        <v>149</v>
      </c>
      <c r="G40" s="51" t="s">
        <v>149</v>
      </c>
      <c r="H40" s="51" t="s">
        <v>149</v>
      </c>
      <c r="I40" s="51" t="s">
        <v>149</v>
      </c>
      <c r="J40" s="51" t="s">
        <v>149</v>
      </c>
      <c r="K40" s="51" t="s">
        <v>149</v>
      </c>
      <c r="L40" s="51" t="s">
        <v>149</v>
      </c>
      <c r="M40" s="51" t="s">
        <v>149</v>
      </c>
      <c r="N40" s="51" t="s">
        <v>149</v>
      </c>
      <c r="O40" s="51" t="s">
        <v>149</v>
      </c>
      <c r="P40" s="51" t="s">
        <v>149</v>
      </c>
      <c r="Q40" s="51" t="s">
        <v>149</v>
      </c>
      <c r="R40" s="29">
        <f t="shared" si="8"/>
        <v>0</v>
      </c>
      <c r="S40" s="27" t="str">
        <f t="shared" si="5"/>
        <v>нд</v>
      </c>
      <c r="T40" s="27" t="str">
        <f t="shared" si="9"/>
        <v>нд</v>
      </c>
      <c r="U40" s="77" t="str">
        <f t="shared" si="6"/>
        <v>нд</v>
      </c>
      <c r="V40" s="3" t="s">
        <v>149</v>
      </c>
    </row>
    <row r="41" spans="1:22" s="11" customFormat="1" ht="63" x14ac:dyDescent="0.25">
      <c r="A41" s="19" t="str">
        <f>'[1]14 Квартал Принятие ОС'!A44</f>
        <v>1.1.3.1</v>
      </c>
      <c r="B41" s="19" t="str">
        <f>'[1]14 Квартал Принятие ОС'!B44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1" s="19" t="str">
        <f>'[1]14 Квартал Принятие ОС'!C44</f>
        <v>Г</v>
      </c>
      <c r="D41" s="51" t="s">
        <v>149</v>
      </c>
      <c r="E41" s="51" t="s">
        <v>149</v>
      </c>
      <c r="F41" s="51" t="s">
        <v>149</v>
      </c>
      <c r="G41" s="51" t="s">
        <v>149</v>
      </c>
      <c r="H41" s="51" t="s">
        <v>149</v>
      </c>
      <c r="I41" s="51" t="s">
        <v>149</v>
      </c>
      <c r="J41" s="51" t="s">
        <v>149</v>
      </c>
      <c r="K41" s="51" t="s">
        <v>149</v>
      </c>
      <c r="L41" s="51" t="s">
        <v>149</v>
      </c>
      <c r="M41" s="51" t="s">
        <v>149</v>
      </c>
      <c r="N41" s="51" t="s">
        <v>149</v>
      </c>
      <c r="O41" s="51" t="s">
        <v>149</v>
      </c>
      <c r="P41" s="51" t="s">
        <v>149</v>
      </c>
      <c r="Q41" s="51" t="s">
        <v>149</v>
      </c>
      <c r="R41" s="29">
        <f t="shared" si="8"/>
        <v>0</v>
      </c>
      <c r="S41" s="27" t="str">
        <f t="shared" si="5"/>
        <v>нд</v>
      </c>
      <c r="T41" s="27" t="str">
        <f t="shared" si="9"/>
        <v>нд</v>
      </c>
      <c r="U41" s="77" t="str">
        <f t="shared" si="6"/>
        <v>нд</v>
      </c>
      <c r="V41" s="3" t="s">
        <v>149</v>
      </c>
    </row>
    <row r="42" spans="1:22" s="11" customFormat="1" ht="31.5" x14ac:dyDescent="0.25">
      <c r="A42" s="19" t="str">
        <f>'[1]14 Квартал Принятие ОС'!A45</f>
        <v>1.1.3.2</v>
      </c>
      <c r="B42" s="19" t="str">
        <f>'[1]14 Квартал Принятие ОС'!B45</f>
        <v>Наименование объекта по производству электрической энергии, всего, в том числе:</v>
      </c>
      <c r="C42" s="19" t="str">
        <f>'[1]14 Квартал Принятие ОС'!C45</f>
        <v>Г</v>
      </c>
      <c r="D42" s="51">
        <f t="shared" ref="D42:Q42" si="14">SUM(D43,D44,D45)</f>
        <v>0</v>
      </c>
      <c r="E42" s="51">
        <f t="shared" si="14"/>
        <v>0</v>
      </c>
      <c r="F42" s="51">
        <f t="shared" si="14"/>
        <v>0</v>
      </c>
      <c r="G42" s="51">
        <f t="shared" si="14"/>
        <v>0</v>
      </c>
      <c r="H42" s="51">
        <f t="shared" si="14"/>
        <v>0</v>
      </c>
      <c r="I42" s="51">
        <f t="shared" si="14"/>
        <v>0</v>
      </c>
      <c r="J42" s="51">
        <f t="shared" si="14"/>
        <v>0</v>
      </c>
      <c r="K42" s="51">
        <f t="shared" si="14"/>
        <v>0</v>
      </c>
      <c r="L42" s="51">
        <f t="shared" si="14"/>
        <v>0</v>
      </c>
      <c r="M42" s="51">
        <f t="shared" si="14"/>
        <v>0</v>
      </c>
      <c r="N42" s="51">
        <f t="shared" si="14"/>
        <v>0</v>
      </c>
      <c r="O42" s="51">
        <f t="shared" si="14"/>
        <v>0</v>
      </c>
      <c r="P42" s="51">
        <f t="shared" si="14"/>
        <v>0</v>
      </c>
      <c r="Q42" s="51">
        <f t="shared" si="14"/>
        <v>0</v>
      </c>
      <c r="R42" s="29">
        <f t="shared" si="8"/>
        <v>0</v>
      </c>
      <c r="S42" s="27" t="str">
        <f t="shared" si="5"/>
        <v>-</v>
      </c>
      <c r="T42" s="27">
        <f t="shared" si="9"/>
        <v>0</v>
      </c>
      <c r="U42" s="77" t="str">
        <f t="shared" si="6"/>
        <v>-</v>
      </c>
      <c r="V42" s="3" t="s">
        <v>149</v>
      </c>
    </row>
    <row r="43" spans="1:22" s="11" customFormat="1" ht="63" x14ac:dyDescent="0.25">
      <c r="A43" s="19" t="str">
        <f>'[1]14 Квартал Принятие ОС'!A46</f>
        <v>1.1.3.2</v>
      </c>
      <c r="B43" s="19" t="str">
        <f>'[1]14 Квартал Принятие ОС'!B46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3" s="19" t="str">
        <f>'[1]14 Квартал Принятие ОС'!C46</f>
        <v>Г</v>
      </c>
      <c r="D43" s="51" t="s">
        <v>149</v>
      </c>
      <c r="E43" s="51" t="s">
        <v>149</v>
      </c>
      <c r="F43" s="51" t="s">
        <v>149</v>
      </c>
      <c r="G43" s="51" t="s">
        <v>149</v>
      </c>
      <c r="H43" s="51" t="s">
        <v>149</v>
      </c>
      <c r="I43" s="51" t="s">
        <v>149</v>
      </c>
      <c r="J43" s="51" t="s">
        <v>149</v>
      </c>
      <c r="K43" s="51" t="s">
        <v>149</v>
      </c>
      <c r="L43" s="51" t="s">
        <v>149</v>
      </c>
      <c r="M43" s="51" t="s">
        <v>149</v>
      </c>
      <c r="N43" s="51" t="s">
        <v>149</v>
      </c>
      <c r="O43" s="51" t="s">
        <v>149</v>
      </c>
      <c r="P43" s="51" t="s">
        <v>149</v>
      </c>
      <c r="Q43" s="51" t="s">
        <v>149</v>
      </c>
      <c r="R43" s="29">
        <f t="shared" si="8"/>
        <v>0</v>
      </c>
      <c r="S43" s="27" t="str">
        <f t="shared" si="5"/>
        <v>нд</v>
      </c>
      <c r="T43" s="27" t="str">
        <f t="shared" si="9"/>
        <v>нд</v>
      </c>
      <c r="U43" s="77" t="str">
        <f t="shared" si="6"/>
        <v>нд</v>
      </c>
      <c r="V43" s="3" t="s">
        <v>149</v>
      </c>
    </row>
    <row r="44" spans="1:22" s="11" customFormat="1" ht="63" x14ac:dyDescent="0.25">
      <c r="A44" s="19" t="str">
        <f>'[1]14 Квартал Принятие ОС'!A47</f>
        <v>1.1.3.2</v>
      </c>
      <c r="B44" s="19" t="str">
        <f>'[1]14 Квартал Принятие ОС'!B47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19" t="str">
        <f>'[1]14 Квартал Принятие ОС'!C47</f>
        <v>Г</v>
      </c>
      <c r="D44" s="51" t="s">
        <v>149</v>
      </c>
      <c r="E44" s="51" t="s">
        <v>149</v>
      </c>
      <c r="F44" s="51" t="s">
        <v>149</v>
      </c>
      <c r="G44" s="51" t="s">
        <v>149</v>
      </c>
      <c r="H44" s="51" t="s">
        <v>149</v>
      </c>
      <c r="I44" s="51" t="s">
        <v>149</v>
      </c>
      <c r="J44" s="51" t="s">
        <v>149</v>
      </c>
      <c r="K44" s="51" t="s">
        <v>149</v>
      </c>
      <c r="L44" s="51" t="s">
        <v>149</v>
      </c>
      <c r="M44" s="51" t="s">
        <v>149</v>
      </c>
      <c r="N44" s="51" t="s">
        <v>149</v>
      </c>
      <c r="O44" s="51" t="s">
        <v>149</v>
      </c>
      <c r="P44" s="51" t="s">
        <v>149</v>
      </c>
      <c r="Q44" s="51" t="s">
        <v>149</v>
      </c>
      <c r="R44" s="29">
        <f t="shared" si="8"/>
        <v>0</v>
      </c>
      <c r="S44" s="27" t="str">
        <f t="shared" si="5"/>
        <v>нд</v>
      </c>
      <c r="T44" s="27" t="str">
        <f t="shared" si="9"/>
        <v>нд</v>
      </c>
      <c r="U44" s="77" t="str">
        <f t="shared" si="6"/>
        <v>нд</v>
      </c>
      <c r="V44" s="3" t="s">
        <v>149</v>
      </c>
    </row>
    <row r="45" spans="1:22" s="11" customFormat="1" ht="63" x14ac:dyDescent="0.25">
      <c r="A45" s="19" t="str">
        <f>'[1]14 Квартал Принятие ОС'!A48</f>
        <v>1.1.3.2</v>
      </c>
      <c r="B45" s="19" t="str">
        <f>'[1]14 Квартал Принятие ОС'!B48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5" s="19" t="str">
        <f>'[1]14 Квартал Принятие ОС'!C48</f>
        <v>Г</v>
      </c>
      <c r="D45" s="51" t="s">
        <v>149</v>
      </c>
      <c r="E45" s="51" t="s">
        <v>149</v>
      </c>
      <c r="F45" s="51" t="s">
        <v>149</v>
      </c>
      <c r="G45" s="51" t="s">
        <v>149</v>
      </c>
      <c r="H45" s="51" t="s">
        <v>149</v>
      </c>
      <c r="I45" s="51" t="s">
        <v>149</v>
      </c>
      <c r="J45" s="51" t="s">
        <v>149</v>
      </c>
      <c r="K45" s="51" t="s">
        <v>149</v>
      </c>
      <c r="L45" s="51" t="s">
        <v>149</v>
      </c>
      <c r="M45" s="51" t="s">
        <v>149</v>
      </c>
      <c r="N45" s="51" t="s">
        <v>149</v>
      </c>
      <c r="O45" s="51" t="s">
        <v>149</v>
      </c>
      <c r="P45" s="51" t="s">
        <v>149</v>
      </c>
      <c r="Q45" s="51" t="s">
        <v>149</v>
      </c>
      <c r="R45" s="29">
        <f t="shared" si="8"/>
        <v>0</v>
      </c>
      <c r="S45" s="27" t="str">
        <f t="shared" si="5"/>
        <v>нд</v>
      </c>
      <c r="T45" s="27" t="str">
        <f t="shared" si="9"/>
        <v>нд</v>
      </c>
      <c r="U45" s="77" t="str">
        <f t="shared" si="6"/>
        <v>нд</v>
      </c>
      <c r="V45" s="3" t="s">
        <v>149</v>
      </c>
    </row>
    <row r="46" spans="1:22" s="11" customFormat="1" ht="63" x14ac:dyDescent="0.25">
      <c r="A46" s="19" t="str">
        <f>'[1]14 Квартал Принятие ОС'!A49</f>
        <v>1.1.4</v>
      </c>
      <c r="B46" s="19" t="str">
        <f>'[1]14 Квартал Принятие ОС'!B49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6" s="19" t="str">
        <f>'[1]14 Квартал Принятие ОС'!C49</f>
        <v>Г</v>
      </c>
      <c r="D46" s="51">
        <f t="shared" ref="D46:Q46" si="15">SUM(D47,D48)</f>
        <v>0</v>
      </c>
      <c r="E46" s="51">
        <f t="shared" si="15"/>
        <v>4.1317E-2</v>
      </c>
      <c r="F46" s="51">
        <f t="shared" si="15"/>
        <v>0</v>
      </c>
      <c r="G46" s="51">
        <f t="shared" si="15"/>
        <v>0</v>
      </c>
      <c r="H46" s="51">
        <f t="shared" si="15"/>
        <v>0</v>
      </c>
      <c r="I46" s="51">
        <f t="shared" si="15"/>
        <v>0</v>
      </c>
      <c r="J46" s="51">
        <f t="shared" si="15"/>
        <v>2</v>
      </c>
      <c r="K46" s="51">
        <f t="shared" si="15"/>
        <v>0</v>
      </c>
      <c r="L46" s="51">
        <f t="shared" si="15"/>
        <v>0</v>
      </c>
      <c r="M46" s="51">
        <f t="shared" si="15"/>
        <v>0</v>
      </c>
      <c r="N46" s="51">
        <f t="shared" si="15"/>
        <v>0</v>
      </c>
      <c r="O46" s="51">
        <f t="shared" si="15"/>
        <v>0</v>
      </c>
      <c r="P46" s="51">
        <f t="shared" si="15"/>
        <v>0</v>
      </c>
      <c r="Q46" s="51">
        <f t="shared" si="15"/>
        <v>0</v>
      </c>
      <c r="R46" s="29">
        <f t="shared" si="8"/>
        <v>0</v>
      </c>
      <c r="S46" s="27" t="str">
        <f t="shared" si="5"/>
        <v>-</v>
      </c>
      <c r="T46" s="27">
        <f t="shared" si="9"/>
        <v>-4.1317E-2</v>
      </c>
      <c r="U46" s="77">
        <f t="shared" si="6"/>
        <v>0</v>
      </c>
      <c r="V46" s="3" t="s">
        <v>149</v>
      </c>
    </row>
    <row r="47" spans="1:22" s="11" customFormat="1" ht="47.25" x14ac:dyDescent="0.25">
      <c r="A47" s="19" t="str">
        <f>'[1]14 Квартал Принятие ОС'!A50</f>
        <v>1.1.4.1</v>
      </c>
      <c r="B47" s="19" t="str">
        <f>'[1]14 Квартал Принятие ОС'!B50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19" t="str">
        <f>'[1]14 Квартал Принятие ОС'!C50</f>
        <v>Г</v>
      </c>
      <c r="D47" s="51" t="s">
        <v>149</v>
      </c>
      <c r="E47" s="51" t="s">
        <v>149</v>
      </c>
      <c r="F47" s="51" t="s">
        <v>149</v>
      </c>
      <c r="G47" s="51" t="s">
        <v>149</v>
      </c>
      <c r="H47" s="51" t="s">
        <v>149</v>
      </c>
      <c r="I47" s="51" t="s">
        <v>149</v>
      </c>
      <c r="J47" s="51" t="s">
        <v>149</v>
      </c>
      <c r="K47" s="51" t="s">
        <v>149</v>
      </c>
      <c r="L47" s="51" t="s">
        <v>149</v>
      </c>
      <c r="M47" s="51" t="s">
        <v>149</v>
      </c>
      <c r="N47" s="51" t="s">
        <v>149</v>
      </c>
      <c r="O47" s="51" t="s">
        <v>149</v>
      </c>
      <c r="P47" s="51" t="s">
        <v>149</v>
      </c>
      <c r="Q47" s="51" t="s">
        <v>149</v>
      </c>
      <c r="R47" s="29">
        <f t="shared" si="8"/>
        <v>0</v>
      </c>
      <c r="S47" s="27" t="str">
        <f t="shared" si="5"/>
        <v>нд</v>
      </c>
      <c r="T47" s="27" t="str">
        <f t="shared" si="9"/>
        <v>нд</v>
      </c>
      <c r="U47" s="77" t="str">
        <f t="shared" si="6"/>
        <v>нд</v>
      </c>
      <c r="V47" s="3" t="s">
        <v>149</v>
      </c>
    </row>
    <row r="48" spans="1:22" s="11" customFormat="1" ht="63" x14ac:dyDescent="0.25">
      <c r="A48" s="19" t="str">
        <f>'[1]14 Квартал Принятие ОС'!A51</f>
        <v>1.1.4.2</v>
      </c>
      <c r="B48" s="19" t="str">
        <f>'[1]14 Квартал Принятие ОС'!B51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8" s="19" t="str">
        <f>'[1]14 Квартал Принятие ОС'!C51</f>
        <v>Г</v>
      </c>
      <c r="D48" s="51">
        <f t="shared" ref="D48:Q48" si="16">SUM(D49:D50)</f>
        <v>0</v>
      </c>
      <c r="E48" s="51">
        <f t="shared" si="16"/>
        <v>4.1317E-2</v>
      </c>
      <c r="F48" s="51">
        <f t="shared" si="16"/>
        <v>0</v>
      </c>
      <c r="G48" s="51">
        <f t="shared" si="16"/>
        <v>0</v>
      </c>
      <c r="H48" s="51">
        <f t="shared" si="16"/>
        <v>0</v>
      </c>
      <c r="I48" s="51">
        <f t="shared" si="16"/>
        <v>0</v>
      </c>
      <c r="J48" s="51">
        <f t="shared" si="16"/>
        <v>2</v>
      </c>
      <c r="K48" s="51">
        <f t="shared" si="16"/>
        <v>0</v>
      </c>
      <c r="L48" s="51">
        <f t="shared" si="16"/>
        <v>0</v>
      </c>
      <c r="M48" s="51">
        <f t="shared" si="16"/>
        <v>0</v>
      </c>
      <c r="N48" s="51">
        <f t="shared" si="16"/>
        <v>0</v>
      </c>
      <c r="O48" s="51">
        <f t="shared" si="16"/>
        <v>0</v>
      </c>
      <c r="P48" s="51">
        <f t="shared" si="16"/>
        <v>0</v>
      </c>
      <c r="Q48" s="51">
        <f t="shared" si="16"/>
        <v>0</v>
      </c>
      <c r="R48" s="29">
        <f t="shared" si="8"/>
        <v>0</v>
      </c>
      <c r="S48" s="27" t="str">
        <f t="shared" si="5"/>
        <v>-</v>
      </c>
      <c r="T48" s="27">
        <f t="shared" si="9"/>
        <v>-4.1317E-2</v>
      </c>
      <c r="U48" s="77">
        <f t="shared" si="6"/>
        <v>0</v>
      </c>
      <c r="V48" s="3" t="s">
        <v>149</v>
      </c>
    </row>
    <row r="49" spans="1:22" ht="126" x14ac:dyDescent="0.25">
      <c r="A49" s="41" t="str">
        <f>'[1]14 Квартал Принятие ОС'!A52</f>
        <v>1.1.4.2</v>
      </c>
      <c r="B49" s="41" t="str">
        <f>'[1]14 Квартал Принятие ОС'!B52</f>
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</c>
      <c r="C49" s="41" t="str">
        <f>'[1]14 Квартал Принятие ОС'!C52</f>
        <v>F_prj_109108_47928</v>
      </c>
      <c r="D49" s="45">
        <f>'[1]14 Квартал Принятие ОС'!D52</f>
        <v>0</v>
      </c>
      <c r="E49" s="45">
        <f>'[1]14 Квартал Принятие ОС'!E52</f>
        <v>2.5430000000000001E-2</v>
      </c>
      <c r="F49" s="45">
        <f>'[1]14 Квартал Принятие ОС'!F52</f>
        <v>0</v>
      </c>
      <c r="G49" s="45">
        <f>'[1]14 Квартал Принятие ОС'!G52</f>
        <v>0</v>
      </c>
      <c r="H49" s="45">
        <f>'[1]14 Квартал Принятие ОС'!H52</f>
        <v>0</v>
      </c>
      <c r="I49" s="45">
        <f>'[1]14 Квартал Принятие ОС'!I52</f>
        <v>0</v>
      </c>
      <c r="J49" s="45">
        <f>'[1]14 Квартал Принятие ОС'!J52</f>
        <v>1</v>
      </c>
      <c r="K49" s="45">
        <f>'[1]14 Квартал Принятие ОС'!AM52</f>
        <v>0</v>
      </c>
      <c r="L49" s="45">
        <f>'[1]14 Квартал Принятие ОС'!AN52</f>
        <v>0</v>
      </c>
      <c r="M49" s="45">
        <f>'[1]14 Квартал Принятие ОС'!AO52</f>
        <v>0</v>
      </c>
      <c r="N49" s="45">
        <f>'[1]14 Квартал Принятие ОС'!AP52</f>
        <v>0</v>
      </c>
      <c r="O49" s="45">
        <f>'[1]14 Квартал Принятие ОС'!AQ52</f>
        <v>0</v>
      </c>
      <c r="P49" s="45">
        <f>'[1]14 Квартал Принятие ОС'!AR52</f>
        <v>0</v>
      </c>
      <c r="Q49" s="45">
        <f>'[1]14 Квартал Принятие ОС'!AS52</f>
        <v>0</v>
      </c>
      <c r="R49" s="42">
        <f t="shared" si="8"/>
        <v>0</v>
      </c>
      <c r="S49" s="45" t="str">
        <f t="shared" si="5"/>
        <v>-</v>
      </c>
      <c r="T49" s="45">
        <f t="shared" si="9"/>
        <v>-2.5430000000000001E-2</v>
      </c>
      <c r="U49" s="30">
        <f t="shared" si="6"/>
        <v>0</v>
      </c>
      <c r="V49" s="45" t="str">
        <f>'[1]14 Квартал Принятие ОС'!BZ52</f>
        <v>В связи с тем что заявитель не предоставил необходимую документацию, не возможно полноценное оформление и ввод объекта в эксплуатацию</v>
      </c>
    </row>
    <row r="50" spans="1:22" ht="110.25" x14ac:dyDescent="0.25">
      <c r="A50" s="41" t="str">
        <f>'[1]14 Квартал Принятие ОС'!A53</f>
        <v>1.1.4.2</v>
      </c>
      <c r="B50" s="41" t="str">
        <f>'[1]14 Квартал Принятие ОС'!B53</f>
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</c>
      <c r="C50" s="41" t="str">
        <f>'[1]14 Квартал Принятие ОС'!C53</f>
        <v>F_prj_109108_47930</v>
      </c>
      <c r="D50" s="45">
        <f>'[1]14 Квартал Принятие ОС'!D53</f>
        <v>0</v>
      </c>
      <c r="E50" s="45">
        <f>'[1]14 Квартал Принятие ОС'!E53</f>
        <v>1.5886999999999998E-2</v>
      </c>
      <c r="F50" s="45">
        <f>'[1]14 Квартал Принятие ОС'!F53</f>
        <v>0</v>
      </c>
      <c r="G50" s="45">
        <f>'[1]14 Квартал Принятие ОС'!G53</f>
        <v>0</v>
      </c>
      <c r="H50" s="45">
        <f>'[1]14 Квартал Принятие ОС'!H53</f>
        <v>0</v>
      </c>
      <c r="I50" s="45">
        <f>'[1]14 Квартал Принятие ОС'!I53</f>
        <v>0</v>
      </c>
      <c r="J50" s="45">
        <f>'[1]14 Квартал Принятие ОС'!J53</f>
        <v>1</v>
      </c>
      <c r="K50" s="45">
        <f>'[1]14 Квартал Принятие ОС'!AM53</f>
        <v>0</v>
      </c>
      <c r="L50" s="45">
        <f>'[1]14 Квартал Принятие ОС'!AN53</f>
        <v>0</v>
      </c>
      <c r="M50" s="45">
        <f>'[1]14 Квартал Принятие ОС'!AO53</f>
        <v>0</v>
      </c>
      <c r="N50" s="45">
        <f>'[1]14 Квартал Принятие ОС'!AP53</f>
        <v>0</v>
      </c>
      <c r="O50" s="45">
        <f>'[1]14 Квартал Принятие ОС'!AQ53</f>
        <v>0</v>
      </c>
      <c r="P50" s="45">
        <f>'[1]14 Квартал Принятие ОС'!AR53</f>
        <v>0</v>
      </c>
      <c r="Q50" s="45">
        <f>'[1]14 Квартал Принятие ОС'!AS53</f>
        <v>0</v>
      </c>
      <c r="R50" s="42">
        <f t="shared" si="8"/>
        <v>0</v>
      </c>
      <c r="S50" s="45" t="str">
        <f t="shared" si="5"/>
        <v>-</v>
      </c>
      <c r="T50" s="45">
        <f t="shared" si="9"/>
        <v>-1.5886999999999998E-2</v>
      </c>
      <c r="U50" s="30">
        <f t="shared" si="6"/>
        <v>0</v>
      </c>
      <c r="V50" s="45" t="str">
        <f>'[1]14 Квартал Принятие ОС'!BZ53</f>
        <v>Временное электроснабжение на время строительства комплекса "Ахмат-Тауэр". Ввод в эксплуатацию не требуется.</v>
      </c>
    </row>
    <row r="51" spans="1:22" s="11" customFormat="1" ht="31.5" x14ac:dyDescent="0.25">
      <c r="A51" s="19" t="str">
        <f>'[1]14 Квартал Принятие ОС'!A54</f>
        <v>1.2</v>
      </c>
      <c r="B51" s="19" t="str">
        <f>'[1]14 Квартал Принятие ОС'!B54</f>
        <v>Реконструкция, модернизация, техническое перевооружение всего, в том числе:</v>
      </c>
      <c r="C51" s="19" t="str">
        <f>'[1]14 Квартал Принятие ОС'!C54</f>
        <v>Г</v>
      </c>
      <c r="D51" s="29">
        <f t="shared" ref="D51:Q51" si="17">D52+D57+D64+D74</f>
        <v>0</v>
      </c>
      <c r="E51" s="29">
        <f t="shared" si="17"/>
        <v>58.195774999999998</v>
      </c>
      <c r="F51" s="29">
        <f t="shared" si="17"/>
        <v>0</v>
      </c>
      <c r="G51" s="29">
        <f t="shared" si="17"/>
        <v>0</v>
      </c>
      <c r="H51" s="29">
        <f t="shared" si="17"/>
        <v>20.68</v>
      </c>
      <c r="I51" s="29">
        <f t="shared" si="17"/>
        <v>0</v>
      </c>
      <c r="J51" s="29">
        <f t="shared" si="17"/>
        <v>5</v>
      </c>
      <c r="K51" s="29">
        <f t="shared" si="17"/>
        <v>0</v>
      </c>
      <c r="L51" s="29">
        <f t="shared" si="17"/>
        <v>56.03455203</v>
      </c>
      <c r="M51" s="29">
        <f t="shared" si="17"/>
        <v>0</v>
      </c>
      <c r="N51" s="29">
        <f t="shared" si="17"/>
        <v>0</v>
      </c>
      <c r="O51" s="29">
        <f t="shared" si="17"/>
        <v>26.195999999999998</v>
      </c>
      <c r="P51" s="29">
        <f t="shared" si="17"/>
        <v>0</v>
      </c>
      <c r="Q51" s="29">
        <f t="shared" si="17"/>
        <v>5</v>
      </c>
      <c r="R51" s="29">
        <f t="shared" si="8"/>
        <v>0</v>
      </c>
      <c r="S51" s="27" t="str">
        <f t="shared" si="5"/>
        <v>-</v>
      </c>
      <c r="T51" s="27">
        <f t="shared" si="9"/>
        <v>-2.1612229699999972</v>
      </c>
      <c r="U51" s="77">
        <f t="shared" si="6"/>
        <v>0.96286288875781789</v>
      </c>
      <c r="V51" s="27" t="s">
        <v>149</v>
      </c>
    </row>
    <row r="52" spans="1:22" s="11" customFormat="1" ht="47.25" x14ac:dyDescent="0.25">
      <c r="A52" s="19" t="str">
        <f>'[1]14 Квартал Принятие ОС'!A55</f>
        <v>1.2.1</v>
      </c>
      <c r="B52" s="19" t="str">
        <f>'[1]14 Квартал Принятие ОС'!B55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52" s="19" t="str">
        <f>'[1]14 Квартал Принятие ОС'!C55</f>
        <v>Г</v>
      </c>
      <c r="D52" s="29">
        <f t="shared" ref="D52:Q52" si="18">SUM(D53,D54)</f>
        <v>0</v>
      </c>
      <c r="E52" s="29">
        <f t="shared" si="18"/>
        <v>2.5</v>
      </c>
      <c r="F52" s="29">
        <f t="shared" si="18"/>
        <v>0</v>
      </c>
      <c r="G52" s="29">
        <f t="shared" si="18"/>
        <v>0</v>
      </c>
      <c r="H52" s="29">
        <f t="shared" si="18"/>
        <v>0</v>
      </c>
      <c r="I52" s="29">
        <f t="shared" si="18"/>
        <v>0</v>
      </c>
      <c r="J52" s="29">
        <f t="shared" si="18"/>
        <v>2</v>
      </c>
      <c r="K52" s="29">
        <f t="shared" si="18"/>
        <v>0</v>
      </c>
      <c r="L52" s="29">
        <f t="shared" si="18"/>
        <v>2.3213797600000001</v>
      </c>
      <c r="M52" s="29">
        <f t="shared" si="18"/>
        <v>0</v>
      </c>
      <c r="N52" s="29">
        <f t="shared" si="18"/>
        <v>0</v>
      </c>
      <c r="O52" s="29">
        <f t="shared" si="18"/>
        <v>0</v>
      </c>
      <c r="P52" s="29">
        <f t="shared" si="18"/>
        <v>0</v>
      </c>
      <c r="Q52" s="29">
        <f t="shared" si="18"/>
        <v>2</v>
      </c>
      <c r="R52" s="29">
        <f t="shared" si="8"/>
        <v>0</v>
      </c>
      <c r="S52" s="27" t="str">
        <f t="shared" si="5"/>
        <v>-</v>
      </c>
      <c r="T52" s="27">
        <f t="shared" si="9"/>
        <v>-0.17862023999999987</v>
      </c>
      <c r="U52" s="77">
        <f t="shared" si="6"/>
        <v>0.92855190400000009</v>
      </c>
      <c r="V52" s="27" t="s">
        <v>149</v>
      </c>
    </row>
    <row r="53" spans="1:22" s="11" customFormat="1" ht="31.5" x14ac:dyDescent="0.25">
      <c r="A53" s="19" t="str">
        <f>'[1]14 Квартал Принятие ОС'!A56</f>
        <v>1.2.1.1</v>
      </c>
      <c r="B53" s="19" t="str">
        <f>'[1]14 Квартал Принятие ОС'!B56</f>
        <v>Реконструкция трансформаторных и иных подстанций, всего, в том числе:</v>
      </c>
      <c r="C53" s="19" t="str">
        <f>'[1]14 Квартал Принятие ОС'!C56</f>
        <v>Г</v>
      </c>
      <c r="D53" s="29" t="s">
        <v>149</v>
      </c>
      <c r="E53" s="29" t="s">
        <v>149</v>
      </c>
      <c r="F53" s="29" t="s">
        <v>149</v>
      </c>
      <c r="G53" s="29" t="s">
        <v>149</v>
      </c>
      <c r="H53" s="29" t="s">
        <v>149</v>
      </c>
      <c r="I53" s="29" t="s">
        <v>149</v>
      </c>
      <c r="J53" s="29" t="s">
        <v>149</v>
      </c>
      <c r="K53" s="29" t="s">
        <v>149</v>
      </c>
      <c r="L53" s="29" t="s">
        <v>149</v>
      </c>
      <c r="M53" s="29" t="s">
        <v>149</v>
      </c>
      <c r="N53" s="29" t="s">
        <v>149</v>
      </c>
      <c r="O53" s="29" t="s">
        <v>149</v>
      </c>
      <c r="P53" s="29" t="s">
        <v>149</v>
      </c>
      <c r="Q53" s="29" t="s">
        <v>149</v>
      </c>
      <c r="R53" s="29">
        <f t="shared" si="8"/>
        <v>0</v>
      </c>
      <c r="S53" s="27" t="str">
        <f t="shared" si="5"/>
        <v>нд</v>
      </c>
      <c r="T53" s="27" t="str">
        <f t="shared" si="9"/>
        <v>нд</v>
      </c>
      <c r="U53" s="77" t="str">
        <f t="shared" si="6"/>
        <v>нд</v>
      </c>
      <c r="V53" s="27" t="s">
        <v>149</v>
      </c>
    </row>
    <row r="54" spans="1:22" s="11" customFormat="1" ht="47.25" x14ac:dyDescent="0.25">
      <c r="A54" s="19" t="str">
        <f>'[1]14 Квартал Принятие ОС'!A57</f>
        <v>1.2.1.2</v>
      </c>
      <c r="B54" s="19" t="str">
        <f>'[1]14 Квартал Принятие ОС'!B57</f>
        <v>Модернизация, техническое перевооружение трансформаторных и иных подстанций, распределительных пунктов, всего, в том числе:</v>
      </c>
      <c r="C54" s="19" t="str">
        <f>'[1]14 Квартал Принятие ОС'!C57</f>
        <v>Г</v>
      </c>
      <c r="D54" s="51">
        <f t="shared" ref="D54:Q54" si="19">SUM(D55:D56)</f>
        <v>0</v>
      </c>
      <c r="E54" s="51">
        <f t="shared" si="19"/>
        <v>2.5</v>
      </c>
      <c r="F54" s="51">
        <f t="shared" si="19"/>
        <v>0</v>
      </c>
      <c r="G54" s="51">
        <f t="shared" si="19"/>
        <v>0</v>
      </c>
      <c r="H54" s="51">
        <f t="shared" si="19"/>
        <v>0</v>
      </c>
      <c r="I54" s="51">
        <f t="shared" si="19"/>
        <v>0</v>
      </c>
      <c r="J54" s="51">
        <f t="shared" si="19"/>
        <v>2</v>
      </c>
      <c r="K54" s="51">
        <f t="shared" si="19"/>
        <v>0</v>
      </c>
      <c r="L54" s="51">
        <f t="shared" si="19"/>
        <v>2.3213797600000001</v>
      </c>
      <c r="M54" s="51">
        <f t="shared" si="19"/>
        <v>0</v>
      </c>
      <c r="N54" s="51">
        <f t="shared" si="19"/>
        <v>0</v>
      </c>
      <c r="O54" s="51">
        <f t="shared" si="19"/>
        <v>0</v>
      </c>
      <c r="P54" s="51">
        <f t="shared" si="19"/>
        <v>0</v>
      </c>
      <c r="Q54" s="51">
        <f t="shared" si="19"/>
        <v>2</v>
      </c>
      <c r="R54" s="29">
        <f t="shared" si="8"/>
        <v>0</v>
      </c>
      <c r="S54" s="27" t="str">
        <f t="shared" si="5"/>
        <v>-</v>
      </c>
      <c r="T54" s="27">
        <f t="shared" si="9"/>
        <v>-0.17862023999999987</v>
      </c>
      <c r="U54" s="77">
        <f t="shared" si="6"/>
        <v>0.92855190400000009</v>
      </c>
      <c r="V54" s="3" t="s">
        <v>149</v>
      </c>
    </row>
    <row r="55" spans="1:22" ht="31.5" x14ac:dyDescent="0.25">
      <c r="A55" s="41" t="str">
        <f>'[1]14 Квартал Принятие ОС'!A58</f>
        <v>1.2.1.2</v>
      </c>
      <c r="B55" s="41" t="str">
        <f>'[1]14 Квартал Принятие ОС'!B58</f>
        <v>Оснащение устройствами автоматической частотной разгрузки на ПС 110/35/10 кВ "Самашки"</v>
      </c>
      <c r="C55" s="41" t="str">
        <f>'[1]14 Квартал Принятие ОС'!C58</f>
        <v>F_prj_109108_48226</v>
      </c>
      <c r="D55" s="45">
        <f>'[1]14 Квартал Принятие ОС'!D58</f>
        <v>0</v>
      </c>
      <c r="E55" s="45">
        <f>'[1]14 Квартал Принятие ОС'!E58</f>
        <v>1.25</v>
      </c>
      <c r="F55" s="45">
        <f>'[1]14 Квартал Принятие ОС'!F58</f>
        <v>0</v>
      </c>
      <c r="G55" s="45">
        <f>'[1]14 Квартал Принятие ОС'!G58</f>
        <v>0</v>
      </c>
      <c r="H55" s="45">
        <f>'[1]14 Квартал Принятие ОС'!H58</f>
        <v>0</v>
      </c>
      <c r="I55" s="45">
        <f>'[1]14 Квартал Принятие ОС'!I58</f>
        <v>0</v>
      </c>
      <c r="J55" s="45">
        <f>'[1]14 Квартал Принятие ОС'!J58</f>
        <v>1</v>
      </c>
      <c r="K55" s="45">
        <f>'[1]14 Квартал Принятие ОС'!AM58</f>
        <v>0</v>
      </c>
      <c r="L55" s="45">
        <f>'[1]14 Квартал Принятие ОС'!AN58</f>
        <v>1.1606898800000001</v>
      </c>
      <c r="M55" s="45">
        <f>'[1]14 Квартал Принятие ОС'!AO58</f>
        <v>0</v>
      </c>
      <c r="N55" s="45">
        <f>'[1]14 Квартал Принятие ОС'!AP58</f>
        <v>0</v>
      </c>
      <c r="O55" s="45">
        <f>'[1]14 Квартал Принятие ОС'!AQ58</f>
        <v>0</v>
      </c>
      <c r="P55" s="45">
        <f>'[1]14 Квартал Принятие ОС'!AR58</f>
        <v>0</v>
      </c>
      <c r="Q55" s="45">
        <f>'[1]14 Квартал Принятие ОС'!AS58</f>
        <v>1</v>
      </c>
      <c r="R55" s="42">
        <f t="shared" si="8"/>
        <v>0</v>
      </c>
      <c r="S55" s="45" t="str">
        <f t="shared" si="5"/>
        <v>-</v>
      </c>
      <c r="T55" s="45">
        <f t="shared" si="9"/>
        <v>-8.9310119999999937E-2</v>
      </c>
      <c r="U55" s="30">
        <f t="shared" si="6"/>
        <v>0.92855190400000009</v>
      </c>
      <c r="V55" s="45" t="s">
        <v>149</v>
      </c>
    </row>
    <row r="56" spans="1:22" ht="31.5" x14ac:dyDescent="0.25">
      <c r="A56" s="41" t="str">
        <f>'[1]14 Квартал Принятие ОС'!A59</f>
        <v>1.2.1.2</v>
      </c>
      <c r="B56" s="41" t="str">
        <f>'[1]14 Квартал Принятие ОС'!B59</f>
        <v>Оснащение устройствами автоматической частотной разгрузки на ПС 110/35/6 кВ "Гудермес"</v>
      </c>
      <c r="C56" s="41" t="str">
        <f>'[1]14 Квартал Принятие ОС'!C59</f>
        <v>F_prj_109108_48227</v>
      </c>
      <c r="D56" s="45">
        <f>'[1]14 Квартал Принятие ОС'!D59</f>
        <v>0</v>
      </c>
      <c r="E56" s="45">
        <f>'[1]14 Квартал Принятие ОС'!E59</f>
        <v>1.25</v>
      </c>
      <c r="F56" s="45">
        <f>'[1]14 Квартал Принятие ОС'!F59</f>
        <v>0</v>
      </c>
      <c r="G56" s="45">
        <f>'[1]14 Квартал Принятие ОС'!G59</f>
        <v>0</v>
      </c>
      <c r="H56" s="45">
        <f>'[1]14 Квартал Принятие ОС'!H59</f>
        <v>0</v>
      </c>
      <c r="I56" s="45">
        <f>'[1]14 Квартал Принятие ОС'!I59</f>
        <v>0</v>
      </c>
      <c r="J56" s="45">
        <f>'[1]14 Квартал Принятие ОС'!J59</f>
        <v>1</v>
      </c>
      <c r="K56" s="45">
        <f>'[1]14 Квартал Принятие ОС'!AM59</f>
        <v>0</v>
      </c>
      <c r="L56" s="45">
        <f>'[1]14 Квартал Принятие ОС'!AN59</f>
        <v>1.1606898800000001</v>
      </c>
      <c r="M56" s="45">
        <f>'[1]14 Квартал Принятие ОС'!AO59</f>
        <v>0</v>
      </c>
      <c r="N56" s="45">
        <f>'[1]14 Квартал Принятие ОС'!AP59</f>
        <v>0</v>
      </c>
      <c r="O56" s="45">
        <f>'[1]14 Квартал Принятие ОС'!AQ59</f>
        <v>0</v>
      </c>
      <c r="P56" s="45">
        <f>'[1]14 Квартал Принятие ОС'!AR59</f>
        <v>0</v>
      </c>
      <c r="Q56" s="45">
        <f>'[1]14 Квартал Принятие ОС'!AS59</f>
        <v>1</v>
      </c>
      <c r="R56" s="42">
        <f t="shared" si="8"/>
        <v>0</v>
      </c>
      <c r="S56" s="45" t="str">
        <f t="shared" si="5"/>
        <v>-</v>
      </c>
      <c r="T56" s="45">
        <f t="shared" si="9"/>
        <v>-8.9310119999999937E-2</v>
      </c>
      <c r="U56" s="30">
        <f t="shared" si="6"/>
        <v>0.92855190400000009</v>
      </c>
      <c r="V56" s="45" t="s">
        <v>149</v>
      </c>
    </row>
    <row r="57" spans="1:22" s="11" customFormat="1" ht="31.5" x14ac:dyDescent="0.25">
      <c r="A57" s="19" t="str">
        <f>'[1]14 Квартал Принятие ОС'!A60</f>
        <v>1.2.2</v>
      </c>
      <c r="B57" s="19" t="str">
        <f>'[1]14 Квартал Принятие ОС'!B60</f>
        <v>Реконструкция, модернизация, техническое перевооружение линий электропередачи, всего, в том числе:</v>
      </c>
      <c r="C57" s="19" t="str">
        <f>'[1]14 Квартал Принятие ОС'!C60</f>
        <v>Г</v>
      </c>
      <c r="D57" s="51">
        <f t="shared" ref="D57:Q57" si="20">SUM(D58,D59)</f>
        <v>0</v>
      </c>
      <c r="E57" s="51">
        <f t="shared" si="20"/>
        <v>18.695774999999998</v>
      </c>
      <c r="F57" s="51">
        <f t="shared" si="20"/>
        <v>0</v>
      </c>
      <c r="G57" s="51">
        <f t="shared" si="20"/>
        <v>0</v>
      </c>
      <c r="H57" s="51">
        <f t="shared" si="20"/>
        <v>20.68</v>
      </c>
      <c r="I57" s="51">
        <f t="shared" si="20"/>
        <v>0</v>
      </c>
      <c r="J57" s="51">
        <f t="shared" si="20"/>
        <v>0</v>
      </c>
      <c r="K57" s="51">
        <f t="shared" si="20"/>
        <v>0</v>
      </c>
      <c r="L57" s="51">
        <f t="shared" si="20"/>
        <v>17.150229670000002</v>
      </c>
      <c r="M57" s="51">
        <f t="shared" si="20"/>
        <v>0</v>
      </c>
      <c r="N57" s="51">
        <f t="shared" si="20"/>
        <v>0</v>
      </c>
      <c r="O57" s="51">
        <f t="shared" si="20"/>
        <v>26.195999999999998</v>
      </c>
      <c r="P57" s="51">
        <f t="shared" si="20"/>
        <v>0</v>
      </c>
      <c r="Q57" s="51">
        <f t="shared" si="20"/>
        <v>0</v>
      </c>
      <c r="R57" s="29">
        <f t="shared" si="8"/>
        <v>0</v>
      </c>
      <c r="S57" s="27" t="str">
        <f t="shared" si="5"/>
        <v>-</v>
      </c>
      <c r="T57" s="27">
        <f t="shared" si="9"/>
        <v>-1.5455453299999959</v>
      </c>
      <c r="U57" s="77">
        <f t="shared" si="6"/>
        <v>0.91733183941291574</v>
      </c>
      <c r="V57" s="3" t="s">
        <v>149</v>
      </c>
    </row>
    <row r="58" spans="1:22" s="11" customFormat="1" x14ac:dyDescent="0.25">
      <c r="A58" s="19" t="str">
        <f>'[1]14 Квартал Принятие ОС'!A61</f>
        <v>1.2.2.1</v>
      </c>
      <c r="B58" s="19" t="str">
        <f>'[1]14 Квартал Принятие ОС'!B61</f>
        <v>Реконструкция линий электропередачи, всего, в том числе:</v>
      </c>
      <c r="C58" s="19" t="str">
        <f>'[1]14 Квартал Принятие ОС'!C61</f>
        <v>Г</v>
      </c>
      <c r="D58" s="51" t="s">
        <v>149</v>
      </c>
      <c r="E58" s="51" t="s">
        <v>149</v>
      </c>
      <c r="F58" s="51" t="s">
        <v>149</v>
      </c>
      <c r="G58" s="51" t="s">
        <v>149</v>
      </c>
      <c r="H58" s="51" t="s">
        <v>149</v>
      </c>
      <c r="I58" s="51" t="s">
        <v>149</v>
      </c>
      <c r="J58" s="51" t="s">
        <v>149</v>
      </c>
      <c r="K58" s="51" t="s">
        <v>149</v>
      </c>
      <c r="L58" s="51" t="s">
        <v>149</v>
      </c>
      <c r="M58" s="51" t="s">
        <v>149</v>
      </c>
      <c r="N58" s="51" t="s">
        <v>149</v>
      </c>
      <c r="O58" s="51" t="s">
        <v>149</v>
      </c>
      <c r="P58" s="51" t="s">
        <v>149</v>
      </c>
      <c r="Q58" s="51" t="s">
        <v>149</v>
      </c>
      <c r="R58" s="29">
        <f t="shared" si="8"/>
        <v>0</v>
      </c>
      <c r="S58" s="27" t="str">
        <f t="shared" si="5"/>
        <v>нд</v>
      </c>
      <c r="T58" s="27" t="str">
        <f t="shared" si="9"/>
        <v>нд</v>
      </c>
      <c r="U58" s="77" t="str">
        <f t="shared" si="6"/>
        <v>нд</v>
      </c>
      <c r="V58" s="3" t="s">
        <v>149</v>
      </c>
    </row>
    <row r="59" spans="1:22" s="11" customFormat="1" ht="31.5" x14ac:dyDescent="0.25">
      <c r="A59" s="19" t="str">
        <f>'[1]14 Квартал Принятие ОС'!A62</f>
        <v>1.2.2.2</v>
      </c>
      <c r="B59" s="19" t="str">
        <f>'[1]14 Квартал Принятие ОС'!B62</f>
        <v>Модернизация, техническое перевооружение линий электропередачи, всего, в том числе:</v>
      </c>
      <c r="C59" s="19" t="str">
        <f>'[1]14 Квартал Принятие ОС'!C62</f>
        <v>Г</v>
      </c>
      <c r="D59" s="51">
        <f t="shared" ref="D59:Q59" si="21">SUM(D60:D63)</f>
        <v>0</v>
      </c>
      <c r="E59" s="51">
        <f t="shared" si="21"/>
        <v>18.695774999999998</v>
      </c>
      <c r="F59" s="51">
        <f t="shared" si="21"/>
        <v>0</v>
      </c>
      <c r="G59" s="51">
        <f t="shared" si="21"/>
        <v>0</v>
      </c>
      <c r="H59" s="51">
        <f t="shared" si="21"/>
        <v>20.68</v>
      </c>
      <c r="I59" s="51">
        <f t="shared" si="21"/>
        <v>0</v>
      </c>
      <c r="J59" s="51">
        <f t="shared" si="21"/>
        <v>0</v>
      </c>
      <c r="K59" s="51">
        <f t="shared" si="21"/>
        <v>0</v>
      </c>
      <c r="L59" s="51">
        <f t="shared" si="21"/>
        <v>17.150229670000002</v>
      </c>
      <c r="M59" s="51">
        <f t="shared" si="21"/>
        <v>0</v>
      </c>
      <c r="N59" s="51">
        <f t="shared" si="21"/>
        <v>0</v>
      </c>
      <c r="O59" s="51">
        <f t="shared" si="21"/>
        <v>26.195999999999998</v>
      </c>
      <c r="P59" s="51">
        <f t="shared" si="21"/>
        <v>0</v>
      </c>
      <c r="Q59" s="51">
        <f t="shared" si="21"/>
        <v>0</v>
      </c>
      <c r="R59" s="29">
        <f t="shared" si="8"/>
        <v>0</v>
      </c>
      <c r="S59" s="27" t="str">
        <f t="shared" si="5"/>
        <v>-</v>
      </c>
      <c r="T59" s="27">
        <f t="shared" si="9"/>
        <v>-1.5455453299999959</v>
      </c>
      <c r="U59" s="77">
        <f t="shared" si="6"/>
        <v>0.91733183941291574</v>
      </c>
      <c r="V59" s="3" t="s">
        <v>149</v>
      </c>
    </row>
    <row r="60" spans="1:22" ht="31.5" x14ac:dyDescent="0.25">
      <c r="A60" s="41" t="str">
        <f>'[1]14 Квартал Принятие ОС'!A63</f>
        <v>1.2.2.2</v>
      </c>
      <c r="B60" s="41" t="str">
        <f>'[1]14 Квартал Принятие ОС'!B63</f>
        <v>Техническое перевооружение ВЛ-0,4 кВ, Ф-3, ПС «№ 84» с монтажом опор и подвеской провода</v>
      </c>
      <c r="C60" s="41" t="str">
        <f>'[1]14 Квартал Принятие ОС'!C63</f>
        <v>F_prj_109108_48373</v>
      </c>
      <c r="D60" s="45">
        <f>'[1]14 Квартал Принятие ОС'!D63</f>
        <v>0</v>
      </c>
      <c r="E60" s="45">
        <f>'[1]14 Квартал Принятие ОС'!E63</f>
        <v>4.6468220000000002</v>
      </c>
      <c r="F60" s="45">
        <f>'[1]14 Квартал Принятие ОС'!F63</f>
        <v>0</v>
      </c>
      <c r="G60" s="45">
        <f>'[1]14 Квартал Принятие ОС'!G63</f>
        <v>0</v>
      </c>
      <c r="H60" s="45">
        <f>'[1]14 Квартал Принятие ОС'!H63</f>
        <v>5.14</v>
      </c>
      <c r="I60" s="45">
        <f>'[1]14 Квартал Принятие ОС'!I63</f>
        <v>0</v>
      </c>
      <c r="J60" s="45">
        <f>'[1]14 Квартал Принятие ОС'!J63</f>
        <v>0</v>
      </c>
      <c r="K60" s="45">
        <f>'[1]14 Квартал Принятие ОС'!AM63</f>
        <v>0</v>
      </c>
      <c r="L60" s="45">
        <f>'[1]14 Квартал Принятие ОС'!AN63</f>
        <v>4.2634152399999996</v>
      </c>
      <c r="M60" s="45">
        <f>'[1]14 Квартал Принятие ОС'!AO63</f>
        <v>0</v>
      </c>
      <c r="N60" s="45">
        <f>'[1]14 Квартал Принятие ОС'!AP63</f>
        <v>0</v>
      </c>
      <c r="O60" s="45">
        <f>'[1]14 Квартал Принятие ОС'!AQ63</f>
        <v>6.1630000000000003</v>
      </c>
      <c r="P60" s="45">
        <f>'[1]14 Квартал Принятие ОС'!AR63</f>
        <v>0</v>
      </c>
      <c r="Q60" s="45">
        <f>'[1]14 Квартал Принятие ОС'!AS63</f>
        <v>0</v>
      </c>
      <c r="R60" s="42">
        <f t="shared" si="8"/>
        <v>0</v>
      </c>
      <c r="S60" s="45" t="str">
        <f t="shared" si="5"/>
        <v>-</v>
      </c>
      <c r="T60" s="45">
        <f t="shared" si="9"/>
        <v>-0.38340676000000062</v>
      </c>
      <c r="U60" s="30">
        <f t="shared" si="6"/>
        <v>0.91749054299906463</v>
      </c>
      <c r="V60" s="45" t="s">
        <v>149</v>
      </c>
    </row>
    <row r="61" spans="1:22" ht="31.5" x14ac:dyDescent="0.25">
      <c r="A61" s="41" t="str">
        <f>'[1]14 Квартал Принятие ОС'!A64</f>
        <v>1.2.2.2</v>
      </c>
      <c r="B61" s="41" t="str">
        <f>'[1]14 Квартал Принятие ОС'!B64</f>
        <v>Техническое перевооружение ВЛ-0,4кВ Ф-6, ПС «Холодильник» с монтажом опор и подвеской провода</v>
      </c>
      <c r="C61" s="41" t="str">
        <f>'[1]14 Квартал Принятие ОС'!C64</f>
        <v>F_prj_109108_48374</v>
      </c>
      <c r="D61" s="45">
        <f>'[1]14 Квартал Принятие ОС'!D64</f>
        <v>0</v>
      </c>
      <c r="E61" s="45">
        <f>'[1]14 Квартал Принятие ОС'!E64</f>
        <v>4.357526</v>
      </c>
      <c r="F61" s="45">
        <f>'[1]14 Квартал Принятие ОС'!F64</f>
        <v>0</v>
      </c>
      <c r="G61" s="45">
        <f>'[1]14 Квартал Принятие ОС'!G64</f>
        <v>0</v>
      </c>
      <c r="H61" s="45">
        <f>'[1]14 Квартал Принятие ОС'!H64</f>
        <v>4.82</v>
      </c>
      <c r="I61" s="45">
        <f>'[1]14 Квартал Принятие ОС'!I64</f>
        <v>0</v>
      </c>
      <c r="J61" s="45">
        <f>'[1]14 Квартал Принятие ОС'!J64</f>
        <v>0</v>
      </c>
      <c r="K61" s="45">
        <f>'[1]14 Квартал Принятие ОС'!AM64</f>
        <v>0</v>
      </c>
      <c r="L61" s="45">
        <f>'[1]14 Квартал Принятие ОС'!AN64</f>
        <v>3.9716913600000003</v>
      </c>
      <c r="M61" s="45">
        <f>'[1]14 Квартал Принятие ОС'!AO64</f>
        <v>0</v>
      </c>
      <c r="N61" s="45">
        <f>'[1]14 Квартал Принятие ОС'!AP64</f>
        <v>0</v>
      </c>
      <c r="O61" s="45">
        <f>'[1]14 Квартал Принятие ОС'!AQ64</f>
        <v>6.52</v>
      </c>
      <c r="P61" s="45">
        <f>'[1]14 Квартал Принятие ОС'!AR64</f>
        <v>0</v>
      </c>
      <c r="Q61" s="45">
        <f>'[1]14 Квартал Принятие ОС'!AS64</f>
        <v>0</v>
      </c>
      <c r="R61" s="42">
        <f t="shared" si="8"/>
        <v>0</v>
      </c>
      <c r="S61" s="45" t="str">
        <f t="shared" si="5"/>
        <v>-</v>
      </c>
      <c r="T61" s="45">
        <f t="shared" si="9"/>
        <v>-0.38583463999999967</v>
      </c>
      <c r="U61" s="30">
        <f t="shared" si="6"/>
        <v>0.91145557364431107</v>
      </c>
      <c r="V61" s="45" t="s">
        <v>149</v>
      </c>
    </row>
    <row r="62" spans="1:22" ht="31.5" x14ac:dyDescent="0.25">
      <c r="A62" s="41" t="str">
        <f>'[1]14 Квартал Принятие ОС'!A65</f>
        <v>1.2.2.2</v>
      </c>
      <c r="B62" s="41" t="str">
        <f>'[1]14 Квартал Принятие ОС'!B65</f>
        <v>Техническое перевооружение ВЛ-0,4 кВ, Ф-19, ПС «Горец» с монтажом опор и подвеской провода</v>
      </c>
      <c r="C62" s="41" t="str">
        <f>'[1]14 Квартал Принятие ОС'!C65</f>
        <v>F_prj_109108_48375</v>
      </c>
      <c r="D62" s="45">
        <f>'[1]14 Квартал Принятие ОС'!D65</f>
        <v>0</v>
      </c>
      <c r="E62" s="45">
        <f>'[1]14 Квартал Принятие ОС'!E65</f>
        <v>4.7553080000000003</v>
      </c>
      <c r="F62" s="45">
        <f>'[1]14 Квартал Принятие ОС'!F65</f>
        <v>0</v>
      </c>
      <c r="G62" s="45">
        <f>'[1]14 Квартал Принятие ОС'!G65</f>
        <v>0</v>
      </c>
      <c r="H62" s="45">
        <f>'[1]14 Квартал Принятие ОС'!H65</f>
        <v>5.26</v>
      </c>
      <c r="I62" s="45">
        <f>'[1]14 Квартал Принятие ОС'!I65</f>
        <v>0</v>
      </c>
      <c r="J62" s="45">
        <f>'[1]14 Квартал Принятие ОС'!J65</f>
        <v>0</v>
      </c>
      <c r="K62" s="45">
        <f>'[1]14 Квартал Принятие ОС'!AM65</f>
        <v>0</v>
      </c>
      <c r="L62" s="45">
        <f>'[1]14 Квартал Принятие ОС'!AN65</f>
        <v>4.3654827600000008</v>
      </c>
      <c r="M62" s="45">
        <f>'[1]14 Квартал Принятие ОС'!AO65</f>
        <v>0</v>
      </c>
      <c r="N62" s="45">
        <f>'[1]14 Квартал Принятие ОС'!AP65</f>
        <v>0</v>
      </c>
      <c r="O62" s="45">
        <f>'[1]14 Квартал Принятие ОС'!AQ65</f>
        <v>5.29</v>
      </c>
      <c r="P62" s="45">
        <f>'[1]14 Квартал Принятие ОС'!AR65</f>
        <v>0</v>
      </c>
      <c r="Q62" s="45">
        <f>'[1]14 Квартал Принятие ОС'!AS65</f>
        <v>0</v>
      </c>
      <c r="R62" s="42">
        <f t="shared" si="8"/>
        <v>0</v>
      </c>
      <c r="S62" s="45" t="str">
        <f t="shared" si="5"/>
        <v>-</v>
      </c>
      <c r="T62" s="45">
        <f t="shared" si="9"/>
        <v>-0.38982523999999952</v>
      </c>
      <c r="U62" s="30">
        <f t="shared" si="6"/>
        <v>0.91802313540994618</v>
      </c>
      <c r="V62" s="45" t="s">
        <v>149</v>
      </c>
    </row>
    <row r="63" spans="1:22" ht="31.5" x14ac:dyDescent="0.25">
      <c r="A63" s="41" t="str">
        <f>'[1]14 Квартал Принятие ОС'!A66</f>
        <v>1.2.2.2</v>
      </c>
      <c r="B63" s="41" t="str">
        <f>'[1]14 Квартал Принятие ОС'!B66</f>
        <v>Техническое перевооружение ВЛ-0,4 кВ, Ф-1 ПС Красноармейская с монтажом опор и подвеской провода</v>
      </c>
      <c r="C63" s="41" t="str">
        <f>'[1]14 Квартал Принятие ОС'!C66</f>
        <v>F_prj_109108_48376</v>
      </c>
      <c r="D63" s="45">
        <f>'[1]14 Квартал Принятие ОС'!D66</f>
        <v>0</v>
      </c>
      <c r="E63" s="45">
        <f>'[1]14 Квартал Принятие ОС'!E66</f>
        <v>4.9361189999999997</v>
      </c>
      <c r="F63" s="45">
        <f>'[1]14 Квартал Принятие ОС'!F66</f>
        <v>0</v>
      </c>
      <c r="G63" s="45">
        <f>'[1]14 Квартал Принятие ОС'!G66</f>
        <v>0</v>
      </c>
      <c r="H63" s="45">
        <f>'[1]14 Квартал Принятие ОС'!H66</f>
        <v>5.46</v>
      </c>
      <c r="I63" s="45">
        <f>'[1]14 Квартал Принятие ОС'!I66</f>
        <v>0</v>
      </c>
      <c r="J63" s="45">
        <f>'[1]14 Квартал Принятие ОС'!J66</f>
        <v>0</v>
      </c>
      <c r="K63" s="45">
        <f>'[1]14 Квартал Принятие ОС'!AM66</f>
        <v>0</v>
      </c>
      <c r="L63" s="45">
        <f>'[1]14 Квартал Принятие ОС'!AN66</f>
        <v>4.54964031</v>
      </c>
      <c r="M63" s="45">
        <f>'[1]14 Квартал Принятие ОС'!AO66</f>
        <v>0</v>
      </c>
      <c r="N63" s="45">
        <f>'[1]14 Квартал Принятие ОС'!AP66</f>
        <v>0</v>
      </c>
      <c r="O63" s="45">
        <f>'[1]14 Квартал Принятие ОС'!AQ66</f>
        <v>8.2230000000000008</v>
      </c>
      <c r="P63" s="45">
        <f>'[1]14 Квартал Принятие ОС'!AR66</f>
        <v>0</v>
      </c>
      <c r="Q63" s="45">
        <f>'[1]14 Квартал Принятие ОС'!AS66</f>
        <v>0</v>
      </c>
      <c r="R63" s="42">
        <f t="shared" si="8"/>
        <v>0</v>
      </c>
      <c r="S63" s="45" t="str">
        <f t="shared" si="5"/>
        <v>-</v>
      </c>
      <c r="T63" s="45">
        <f t="shared" si="9"/>
        <v>-0.38647868999999968</v>
      </c>
      <c r="U63" s="30">
        <f t="shared" si="6"/>
        <v>0.92170393582488597</v>
      </c>
      <c r="V63" s="45" t="s">
        <v>149</v>
      </c>
    </row>
    <row r="64" spans="1:22" s="11" customFormat="1" ht="31.5" x14ac:dyDescent="0.25">
      <c r="A64" s="19" t="str">
        <f>'[1]14 Квартал Принятие ОС'!A67</f>
        <v>1.2.3</v>
      </c>
      <c r="B64" s="19" t="str">
        <f>'[1]14 Квартал Принятие ОС'!B67</f>
        <v>Развитие и модернизация учета электрической энергии (мощности), всего, в том числе:</v>
      </c>
      <c r="C64" s="19" t="str">
        <f>'[1]14 Квартал Принятие ОС'!C67</f>
        <v>Г</v>
      </c>
      <c r="D64" s="29">
        <f t="shared" ref="D64:Q64" si="22">SUM(D65,D67,D68,D69,D70,D71,D72,D73)</f>
        <v>0</v>
      </c>
      <c r="E64" s="29">
        <f t="shared" si="22"/>
        <v>0</v>
      </c>
      <c r="F64" s="29">
        <f t="shared" si="22"/>
        <v>0</v>
      </c>
      <c r="G64" s="29">
        <f t="shared" si="22"/>
        <v>0</v>
      </c>
      <c r="H64" s="29">
        <f t="shared" si="22"/>
        <v>0</v>
      </c>
      <c r="I64" s="29">
        <f t="shared" si="22"/>
        <v>0</v>
      </c>
      <c r="J64" s="29">
        <f t="shared" si="22"/>
        <v>0</v>
      </c>
      <c r="K64" s="29">
        <f t="shared" si="22"/>
        <v>0</v>
      </c>
      <c r="L64" s="29">
        <f t="shared" si="22"/>
        <v>0</v>
      </c>
      <c r="M64" s="29">
        <f t="shared" si="22"/>
        <v>0</v>
      </c>
      <c r="N64" s="29">
        <f t="shared" si="22"/>
        <v>0</v>
      </c>
      <c r="O64" s="29">
        <f t="shared" si="22"/>
        <v>0</v>
      </c>
      <c r="P64" s="29">
        <f t="shared" si="22"/>
        <v>0</v>
      </c>
      <c r="Q64" s="29">
        <f t="shared" si="22"/>
        <v>0</v>
      </c>
      <c r="R64" s="29">
        <f t="shared" si="8"/>
        <v>0</v>
      </c>
      <c r="S64" s="27" t="str">
        <f t="shared" si="5"/>
        <v>-</v>
      </c>
      <c r="T64" s="27">
        <f t="shared" si="9"/>
        <v>0</v>
      </c>
      <c r="U64" s="77" t="str">
        <f t="shared" si="6"/>
        <v>-</v>
      </c>
      <c r="V64" s="3" t="s">
        <v>149</v>
      </c>
    </row>
    <row r="65" spans="1:22" s="11" customFormat="1" ht="31.5" x14ac:dyDescent="0.25">
      <c r="A65" s="19" t="str">
        <f>'[1]14 Квартал Принятие ОС'!A68</f>
        <v>1.2.3.1</v>
      </c>
      <c r="B65" s="19" t="str">
        <f>'[1]14 Квартал Принятие ОС'!B68</f>
        <v>«Установка приборов учета, класс напряжения 0,22 (0,4) кВ, всего, в том числе:»</v>
      </c>
      <c r="C65" s="19" t="str">
        <f>'[1]14 Квартал Принятие ОС'!C68</f>
        <v>Г</v>
      </c>
      <c r="D65" s="29">
        <f t="shared" ref="D65:Q65" si="23">D66</f>
        <v>0</v>
      </c>
      <c r="E65" s="29">
        <f t="shared" si="23"/>
        <v>0</v>
      </c>
      <c r="F65" s="29">
        <f t="shared" si="23"/>
        <v>0</v>
      </c>
      <c r="G65" s="29">
        <f t="shared" si="23"/>
        <v>0</v>
      </c>
      <c r="H65" s="29">
        <f t="shared" si="23"/>
        <v>0</v>
      </c>
      <c r="I65" s="29">
        <f t="shared" si="23"/>
        <v>0</v>
      </c>
      <c r="J65" s="29">
        <f t="shared" si="23"/>
        <v>0</v>
      </c>
      <c r="K65" s="29">
        <f t="shared" si="23"/>
        <v>0</v>
      </c>
      <c r="L65" s="29">
        <f t="shared" si="23"/>
        <v>0</v>
      </c>
      <c r="M65" s="29">
        <f t="shared" si="23"/>
        <v>0</v>
      </c>
      <c r="N65" s="29">
        <f t="shared" si="23"/>
        <v>0</v>
      </c>
      <c r="O65" s="29">
        <f t="shared" si="23"/>
        <v>0</v>
      </c>
      <c r="P65" s="29">
        <f t="shared" si="23"/>
        <v>0</v>
      </c>
      <c r="Q65" s="29">
        <f t="shared" si="23"/>
        <v>0</v>
      </c>
      <c r="R65" s="29">
        <f t="shared" si="8"/>
        <v>0</v>
      </c>
      <c r="S65" s="27" t="str">
        <f t="shared" si="5"/>
        <v>-</v>
      </c>
      <c r="T65" s="27">
        <f t="shared" si="9"/>
        <v>0</v>
      </c>
      <c r="U65" s="77" t="str">
        <f t="shared" si="6"/>
        <v>-</v>
      </c>
      <c r="V65" s="3" t="s">
        <v>149</v>
      </c>
    </row>
    <row r="66" spans="1:22" ht="31.5" x14ac:dyDescent="0.25">
      <c r="A66" s="41" t="str">
        <f>'[1]14 Квартал Принятие ОС'!A69</f>
        <v>1.2.3.1</v>
      </c>
      <c r="B66" s="41" t="str">
        <f>'[1]14 Квартал Принятие ОС'!B69</f>
        <v>АИИСКУЭ ОРЭ для ОАО "Чеченэнерго" (погашение КЗ)</v>
      </c>
      <c r="C66" s="41" t="str">
        <f>'[1]14 Квартал Принятие ОС'!C69</f>
        <v>F_prj_109108_48000</v>
      </c>
      <c r="D66" s="45">
        <f>'[1]14 Квартал Принятие ОС'!D69</f>
        <v>0</v>
      </c>
      <c r="E66" s="45">
        <f>'[1]14 Квартал Принятие ОС'!E69</f>
        <v>0</v>
      </c>
      <c r="F66" s="45">
        <f>'[1]14 Квартал Принятие ОС'!F69</f>
        <v>0</v>
      </c>
      <c r="G66" s="45">
        <f>'[1]14 Квартал Принятие ОС'!G69</f>
        <v>0</v>
      </c>
      <c r="H66" s="45">
        <f>'[1]14 Квартал Принятие ОС'!H69</f>
        <v>0</v>
      </c>
      <c r="I66" s="45">
        <f>'[1]14 Квартал Принятие ОС'!I69</f>
        <v>0</v>
      </c>
      <c r="J66" s="45">
        <f>'[1]14 Квартал Принятие ОС'!J69</f>
        <v>0</v>
      </c>
      <c r="K66" s="45">
        <f>'[1]14 Квартал Принятие ОС'!AM69</f>
        <v>0</v>
      </c>
      <c r="L66" s="45">
        <f>'[1]14 Квартал Принятие ОС'!AN69</f>
        <v>0</v>
      </c>
      <c r="M66" s="45">
        <f>'[1]14 Квартал Принятие ОС'!AO69</f>
        <v>0</v>
      </c>
      <c r="N66" s="45">
        <f>'[1]14 Квартал Принятие ОС'!AP69</f>
        <v>0</v>
      </c>
      <c r="O66" s="45">
        <f>'[1]14 Квартал Принятие ОС'!AQ69</f>
        <v>0</v>
      </c>
      <c r="P66" s="45">
        <f>'[1]14 Квартал Принятие ОС'!AR69</f>
        <v>0</v>
      </c>
      <c r="Q66" s="45">
        <f>'[1]14 Квартал Принятие ОС'!AS69</f>
        <v>0</v>
      </c>
      <c r="R66" s="42">
        <f t="shared" si="8"/>
        <v>0</v>
      </c>
      <c r="S66" s="45" t="str">
        <f t="shared" si="5"/>
        <v>-</v>
      </c>
      <c r="T66" s="45">
        <f t="shared" si="9"/>
        <v>0</v>
      </c>
      <c r="U66" s="30" t="str">
        <f t="shared" si="6"/>
        <v>-</v>
      </c>
      <c r="V66" s="45" t="s">
        <v>149</v>
      </c>
    </row>
    <row r="67" spans="1:22" s="11" customFormat="1" ht="31.5" x14ac:dyDescent="0.25">
      <c r="A67" s="19" t="str">
        <f>'[1]14 Квартал Принятие ОС'!A70</f>
        <v>1.2.3.2</v>
      </c>
      <c r="B67" s="19" t="str">
        <f>'[1]14 Квартал Принятие ОС'!B70</f>
        <v>«Установка приборов учета, класс напряжения 6 (10) кВ, всего, в том числе:»</v>
      </c>
      <c r="C67" s="19" t="str">
        <f>'[1]14 Квартал Принятие ОС'!C70</f>
        <v>Г</v>
      </c>
      <c r="D67" s="29" t="s">
        <v>149</v>
      </c>
      <c r="E67" s="29" t="s">
        <v>149</v>
      </c>
      <c r="F67" s="29" t="s">
        <v>149</v>
      </c>
      <c r="G67" s="29" t="s">
        <v>149</v>
      </c>
      <c r="H67" s="29" t="s">
        <v>149</v>
      </c>
      <c r="I67" s="29" t="s">
        <v>149</v>
      </c>
      <c r="J67" s="29" t="s">
        <v>149</v>
      </c>
      <c r="K67" s="29" t="s">
        <v>149</v>
      </c>
      <c r="L67" s="29" t="s">
        <v>149</v>
      </c>
      <c r="M67" s="29" t="s">
        <v>149</v>
      </c>
      <c r="N67" s="29" t="s">
        <v>149</v>
      </c>
      <c r="O67" s="29" t="s">
        <v>149</v>
      </c>
      <c r="P67" s="29" t="s">
        <v>149</v>
      </c>
      <c r="Q67" s="29" t="s">
        <v>149</v>
      </c>
      <c r="R67" s="29">
        <f t="shared" si="8"/>
        <v>0</v>
      </c>
      <c r="S67" s="27" t="str">
        <f t="shared" si="5"/>
        <v>нд</v>
      </c>
      <c r="T67" s="27" t="str">
        <f t="shared" si="9"/>
        <v>нд</v>
      </c>
      <c r="U67" s="77" t="str">
        <f t="shared" si="6"/>
        <v>нд</v>
      </c>
      <c r="V67" s="3" t="s">
        <v>149</v>
      </c>
    </row>
    <row r="68" spans="1:22" s="11" customFormat="1" ht="31.5" x14ac:dyDescent="0.25">
      <c r="A68" s="19" t="str">
        <f>'[1]14 Квартал Принятие ОС'!A71</f>
        <v>1.2.3.3</v>
      </c>
      <c r="B68" s="19" t="str">
        <f>'[1]14 Квартал Принятие ОС'!B71</f>
        <v>«Установка приборов учета, класс напряжения 35 кВ, всего, в том числе:»</v>
      </c>
      <c r="C68" s="19" t="str">
        <f>'[1]14 Квартал Принятие ОС'!C71</f>
        <v>Г</v>
      </c>
      <c r="D68" s="51" t="s">
        <v>149</v>
      </c>
      <c r="E68" s="51" t="s">
        <v>149</v>
      </c>
      <c r="F68" s="51" t="s">
        <v>149</v>
      </c>
      <c r="G68" s="51" t="s">
        <v>149</v>
      </c>
      <c r="H68" s="51" t="s">
        <v>149</v>
      </c>
      <c r="I68" s="51" t="s">
        <v>149</v>
      </c>
      <c r="J68" s="51" t="s">
        <v>149</v>
      </c>
      <c r="K68" s="51" t="s">
        <v>149</v>
      </c>
      <c r="L68" s="51" t="s">
        <v>149</v>
      </c>
      <c r="M68" s="51" t="s">
        <v>149</v>
      </c>
      <c r="N68" s="51" t="s">
        <v>149</v>
      </c>
      <c r="O68" s="51" t="s">
        <v>149</v>
      </c>
      <c r="P68" s="51" t="s">
        <v>149</v>
      </c>
      <c r="Q68" s="51" t="s">
        <v>149</v>
      </c>
      <c r="R68" s="29">
        <f t="shared" si="8"/>
        <v>0</v>
      </c>
      <c r="S68" s="27" t="str">
        <f t="shared" si="5"/>
        <v>нд</v>
      </c>
      <c r="T68" s="27" t="str">
        <f t="shared" si="9"/>
        <v>нд</v>
      </c>
      <c r="U68" s="77" t="str">
        <f t="shared" si="6"/>
        <v>нд</v>
      </c>
      <c r="V68" s="3" t="s">
        <v>149</v>
      </c>
    </row>
    <row r="69" spans="1:22" s="11" customFormat="1" ht="31.5" x14ac:dyDescent="0.25">
      <c r="A69" s="19" t="str">
        <f>'[1]14 Квартал Принятие ОС'!A72</f>
        <v>1.2.3.4</v>
      </c>
      <c r="B69" s="19" t="str">
        <f>'[1]14 Квартал Принятие ОС'!B72</f>
        <v>«Установка приборов учета, класс напряжения 110 кВ и выше, всего, в том числе:»</v>
      </c>
      <c r="C69" s="19" t="str">
        <f>'[1]14 Квартал Принятие ОС'!C72</f>
        <v>Г</v>
      </c>
      <c r="D69" s="51" t="s">
        <v>149</v>
      </c>
      <c r="E69" s="51" t="s">
        <v>149</v>
      </c>
      <c r="F69" s="51" t="s">
        <v>149</v>
      </c>
      <c r="G69" s="51" t="s">
        <v>149</v>
      </c>
      <c r="H69" s="51" t="s">
        <v>149</v>
      </c>
      <c r="I69" s="51" t="s">
        <v>149</v>
      </c>
      <c r="J69" s="51" t="s">
        <v>149</v>
      </c>
      <c r="K69" s="51" t="s">
        <v>149</v>
      </c>
      <c r="L69" s="51" t="s">
        <v>149</v>
      </c>
      <c r="M69" s="51" t="s">
        <v>149</v>
      </c>
      <c r="N69" s="51" t="s">
        <v>149</v>
      </c>
      <c r="O69" s="51" t="s">
        <v>149</v>
      </c>
      <c r="P69" s="51" t="s">
        <v>149</v>
      </c>
      <c r="Q69" s="51" t="s">
        <v>149</v>
      </c>
      <c r="R69" s="29">
        <f t="shared" si="8"/>
        <v>0</v>
      </c>
      <c r="S69" s="27" t="str">
        <f t="shared" si="5"/>
        <v>нд</v>
      </c>
      <c r="T69" s="27" t="str">
        <f t="shared" si="9"/>
        <v>нд</v>
      </c>
      <c r="U69" s="77" t="str">
        <f t="shared" si="6"/>
        <v>нд</v>
      </c>
      <c r="V69" s="3" t="s">
        <v>149</v>
      </c>
    </row>
    <row r="70" spans="1:22" s="11" customFormat="1" ht="31.5" x14ac:dyDescent="0.25">
      <c r="A70" s="19" t="str">
        <f>'[1]14 Квартал Принятие ОС'!A73</f>
        <v>1.2.3.5</v>
      </c>
      <c r="B70" s="19" t="str">
        <f>'[1]14 Квартал Принятие ОС'!B73</f>
        <v>«Включение приборов учета в систему сбора и передачи данных, класс напряжения 0,22 (0,4) кВ, всего, в том числе:»</v>
      </c>
      <c r="C70" s="19" t="str">
        <f>'[1]14 Квартал Принятие ОС'!C73</f>
        <v>Г</v>
      </c>
      <c r="D70" s="51" t="s">
        <v>149</v>
      </c>
      <c r="E70" s="51" t="s">
        <v>149</v>
      </c>
      <c r="F70" s="51" t="s">
        <v>149</v>
      </c>
      <c r="G70" s="51" t="s">
        <v>149</v>
      </c>
      <c r="H70" s="51" t="s">
        <v>149</v>
      </c>
      <c r="I70" s="51" t="s">
        <v>149</v>
      </c>
      <c r="J70" s="51" t="s">
        <v>149</v>
      </c>
      <c r="K70" s="51" t="s">
        <v>149</v>
      </c>
      <c r="L70" s="51" t="s">
        <v>149</v>
      </c>
      <c r="M70" s="51" t="s">
        <v>149</v>
      </c>
      <c r="N70" s="51" t="s">
        <v>149</v>
      </c>
      <c r="O70" s="51" t="s">
        <v>149</v>
      </c>
      <c r="P70" s="51" t="s">
        <v>149</v>
      </c>
      <c r="Q70" s="51" t="s">
        <v>149</v>
      </c>
      <c r="R70" s="29">
        <f t="shared" si="8"/>
        <v>0</v>
      </c>
      <c r="S70" s="27" t="str">
        <f t="shared" si="5"/>
        <v>нд</v>
      </c>
      <c r="T70" s="27" t="str">
        <f t="shared" si="9"/>
        <v>нд</v>
      </c>
      <c r="U70" s="77" t="str">
        <f t="shared" si="6"/>
        <v>нд</v>
      </c>
      <c r="V70" s="3" t="s">
        <v>149</v>
      </c>
    </row>
    <row r="71" spans="1:22" s="11" customFormat="1" ht="31.5" x14ac:dyDescent="0.25">
      <c r="A71" s="19" t="str">
        <f>'[1]14 Квартал Принятие ОС'!A74</f>
        <v>1.2.3.6</v>
      </c>
      <c r="B71" s="19" t="str">
        <f>'[1]14 Квартал Принятие ОС'!B74</f>
        <v>«Включение приборов учета в систему сбора и передачи данных, класс напряжения 6 (10) кВ, всего, в том числе:»</v>
      </c>
      <c r="C71" s="19" t="str">
        <f>'[1]14 Квартал Принятие ОС'!C74</f>
        <v>Г</v>
      </c>
      <c r="D71" s="29" t="s">
        <v>149</v>
      </c>
      <c r="E71" s="29" t="s">
        <v>149</v>
      </c>
      <c r="F71" s="29" t="s">
        <v>149</v>
      </c>
      <c r="G71" s="29" t="s">
        <v>149</v>
      </c>
      <c r="H71" s="29" t="s">
        <v>149</v>
      </c>
      <c r="I71" s="29" t="s">
        <v>149</v>
      </c>
      <c r="J71" s="29" t="s">
        <v>149</v>
      </c>
      <c r="K71" s="29" t="s">
        <v>149</v>
      </c>
      <c r="L71" s="29" t="s">
        <v>149</v>
      </c>
      <c r="M71" s="29" t="s">
        <v>149</v>
      </c>
      <c r="N71" s="29" t="s">
        <v>149</v>
      </c>
      <c r="O71" s="29" t="s">
        <v>149</v>
      </c>
      <c r="P71" s="29" t="s">
        <v>149</v>
      </c>
      <c r="Q71" s="29" t="s">
        <v>149</v>
      </c>
      <c r="R71" s="29">
        <f t="shared" si="8"/>
        <v>0</v>
      </c>
      <c r="S71" s="27" t="str">
        <f t="shared" si="5"/>
        <v>нд</v>
      </c>
      <c r="T71" s="27" t="str">
        <f t="shared" si="9"/>
        <v>нд</v>
      </c>
      <c r="U71" s="77" t="str">
        <f t="shared" si="6"/>
        <v>нд</v>
      </c>
      <c r="V71" s="3" t="s">
        <v>149</v>
      </c>
    </row>
    <row r="72" spans="1:22" s="11" customFormat="1" ht="31.5" x14ac:dyDescent="0.25">
      <c r="A72" s="19" t="str">
        <f>'[1]14 Квартал Принятие ОС'!A75</f>
        <v>1.2.3.7</v>
      </c>
      <c r="B72" s="19" t="str">
        <f>'[1]14 Квартал Принятие ОС'!B75</f>
        <v>«Включение приборов учета в систему сбора и передачи данных, класс напряжения 35 кВ, всего, в том числе:»</v>
      </c>
      <c r="C72" s="19" t="str">
        <f>'[1]14 Квартал Принятие ОС'!C75</f>
        <v>Г</v>
      </c>
      <c r="D72" s="51" t="s">
        <v>149</v>
      </c>
      <c r="E72" s="51" t="s">
        <v>149</v>
      </c>
      <c r="F72" s="51" t="s">
        <v>149</v>
      </c>
      <c r="G72" s="51" t="s">
        <v>149</v>
      </c>
      <c r="H72" s="51" t="s">
        <v>149</v>
      </c>
      <c r="I72" s="51" t="s">
        <v>149</v>
      </c>
      <c r="J72" s="51" t="s">
        <v>149</v>
      </c>
      <c r="K72" s="51" t="s">
        <v>149</v>
      </c>
      <c r="L72" s="51" t="s">
        <v>149</v>
      </c>
      <c r="M72" s="51" t="s">
        <v>149</v>
      </c>
      <c r="N72" s="51" t="s">
        <v>149</v>
      </c>
      <c r="O72" s="51" t="s">
        <v>149</v>
      </c>
      <c r="P72" s="51" t="s">
        <v>149</v>
      </c>
      <c r="Q72" s="51" t="s">
        <v>149</v>
      </c>
      <c r="R72" s="29">
        <f t="shared" si="8"/>
        <v>0</v>
      </c>
      <c r="S72" s="27" t="str">
        <f t="shared" si="5"/>
        <v>нд</v>
      </c>
      <c r="T72" s="27" t="str">
        <f t="shared" si="9"/>
        <v>нд</v>
      </c>
      <c r="U72" s="77" t="str">
        <f t="shared" si="6"/>
        <v>нд</v>
      </c>
      <c r="V72" s="3" t="s">
        <v>149</v>
      </c>
    </row>
    <row r="73" spans="1:22" s="11" customFormat="1" ht="31.5" x14ac:dyDescent="0.25">
      <c r="A73" s="19" t="str">
        <f>'[1]14 Квартал Принятие ОС'!A76</f>
        <v>1.2.3.8</v>
      </c>
      <c r="B73" s="19" t="str">
        <f>'[1]14 Квартал Принятие ОС'!B76</f>
        <v>«Включение приборов учета в систему сбора и передачи данных, класс напряжения 110 кВ и выше, всего, в том числе:»</v>
      </c>
      <c r="C73" s="19" t="str">
        <f>'[1]14 Квартал Принятие ОС'!C76</f>
        <v>Г</v>
      </c>
      <c r="D73" s="51" t="s">
        <v>149</v>
      </c>
      <c r="E73" s="51" t="s">
        <v>149</v>
      </c>
      <c r="F73" s="51" t="s">
        <v>149</v>
      </c>
      <c r="G73" s="51" t="s">
        <v>149</v>
      </c>
      <c r="H73" s="51" t="s">
        <v>149</v>
      </c>
      <c r="I73" s="51" t="s">
        <v>149</v>
      </c>
      <c r="J73" s="51" t="s">
        <v>149</v>
      </c>
      <c r="K73" s="51" t="s">
        <v>149</v>
      </c>
      <c r="L73" s="51" t="s">
        <v>149</v>
      </c>
      <c r="M73" s="51" t="s">
        <v>149</v>
      </c>
      <c r="N73" s="51" t="s">
        <v>149</v>
      </c>
      <c r="O73" s="51" t="s">
        <v>149</v>
      </c>
      <c r="P73" s="51" t="s">
        <v>149</v>
      </c>
      <c r="Q73" s="51" t="s">
        <v>149</v>
      </c>
      <c r="R73" s="29">
        <f t="shared" si="8"/>
        <v>0</v>
      </c>
      <c r="S73" s="27" t="str">
        <f t="shared" si="5"/>
        <v>нд</v>
      </c>
      <c r="T73" s="27" t="str">
        <f t="shared" si="9"/>
        <v>нд</v>
      </c>
      <c r="U73" s="77" t="str">
        <f t="shared" si="6"/>
        <v>нд</v>
      </c>
      <c r="V73" s="3" t="s">
        <v>149</v>
      </c>
    </row>
    <row r="74" spans="1:22" s="11" customFormat="1" ht="31.5" x14ac:dyDescent="0.25">
      <c r="A74" s="19" t="str">
        <f>'[1]14 Квартал Принятие ОС'!A77</f>
        <v>1.2.4</v>
      </c>
      <c r="B74" s="19" t="str">
        <f>'[1]14 Квартал Принятие ОС'!B77</f>
        <v>Реконструкция, модернизация, техническое перевооружение прочих объектов основных средств, всего, в том числе:</v>
      </c>
      <c r="C74" s="19" t="str">
        <f>'[1]14 Квартал Принятие ОС'!C77</f>
        <v>Г</v>
      </c>
      <c r="D74" s="51">
        <f t="shared" ref="D74:Q74" si="24">SUM(D75,D76)</f>
        <v>0</v>
      </c>
      <c r="E74" s="51">
        <f t="shared" si="24"/>
        <v>37</v>
      </c>
      <c r="F74" s="51">
        <f t="shared" si="24"/>
        <v>0</v>
      </c>
      <c r="G74" s="51">
        <f t="shared" si="24"/>
        <v>0</v>
      </c>
      <c r="H74" s="51">
        <f t="shared" si="24"/>
        <v>0</v>
      </c>
      <c r="I74" s="51">
        <f t="shared" si="24"/>
        <v>0</v>
      </c>
      <c r="J74" s="51">
        <f t="shared" si="24"/>
        <v>3</v>
      </c>
      <c r="K74" s="51">
        <f t="shared" si="24"/>
        <v>0</v>
      </c>
      <c r="L74" s="51">
        <f t="shared" si="24"/>
        <v>36.5629426</v>
      </c>
      <c r="M74" s="51">
        <f t="shared" si="24"/>
        <v>0</v>
      </c>
      <c r="N74" s="51">
        <f t="shared" si="24"/>
        <v>0</v>
      </c>
      <c r="O74" s="51">
        <f t="shared" si="24"/>
        <v>0</v>
      </c>
      <c r="P74" s="51">
        <f t="shared" si="24"/>
        <v>0</v>
      </c>
      <c r="Q74" s="51">
        <f t="shared" si="24"/>
        <v>3</v>
      </c>
      <c r="R74" s="29">
        <f t="shared" si="8"/>
        <v>0</v>
      </c>
      <c r="S74" s="27" t="str">
        <f t="shared" si="5"/>
        <v>-</v>
      </c>
      <c r="T74" s="27">
        <f t="shared" si="9"/>
        <v>-0.43705740000000048</v>
      </c>
      <c r="U74" s="77">
        <f t="shared" si="6"/>
        <v>0.98818763783783781</v>
      </c>
      <c r="V74" s="3" t="s">
        <v>149</v>
      </c>
    </row>
    <row r="75" spans="1:22" s="11" customFormat="1" ht="31.5" x14ac:dyDescent="0.25">
      <c r="A75" s="19" t="str">
        <f>'[1]14 Квартал Принятие ОС'!A78</f>
        <v>1.2.4.1</v>
      </c>
      <c r="B75" s="19" t="str">
        <f>'[1]14 Квартал Принятие ОС'!B78</f>
        <v>Реконструкция прочих объектов основных средств, всего, в том числе:</v>
      </c>
      <c r="C75" s="19" t="str">
        <f>'[1]14 Квартал Принятие ОС'!C78</f>
        <v>Г</v>
      </c>
      <c r="D75" s="51" t="s">
        <v>149</v>
      </c>
      <c r="E75" s="51" t="s">
        <v>149</v>
      </c>
      <c r="F75" s="51" t="s">
        <v>149</v>
      </c>
      <c r="G75" s="51" t="s">
        <v>149</v>
      </c>
      <c r="H75" s="51" t="s">
        <v>149</v>
      </c>
      <c r="I75" s="51" t="s">
        <v>149</v>
      </c>
      <c r="J75" s="51" t="s">
        <v>149</v>
      </c>
      <c r="K75" s="51" t="s">
        <v>149</v>
      </c>
      <c r="L75" s="51" t="s">
        <v>149</v>
      </c>
      <c r="M75" s="51" t="s">
        <v>149</v>
      </c>
      <c r="N75" s="51" t="s">
        <v>149</v>
      </c>
      <c r="O75" s="51" t="s">
        <v>149</v>
      </c>
      <c r="P75" s="51" t="s">
        <v>149</v>
      </c>
      <c r="Q75" s="51" t="s">
        <v>149</v>
      </c>
      <c r="R75" s="29">
        <f t="shared" si="8"/>
        <v>0</v>
      </c>
      <c r="S75" s="27" t="str">
        <f t="shared" si="5"/>
        <v>нд</v>
      </c>
      <c r="T75" s="27" t="str">
        <f t="shared" si="9"/>
        <v>нд</v>
      </c>
      <c r="U75" s="77" t="str">
        <f t="shared" si="6"/>
        <v>нд</v>
      </c>
      <c r="V75" s="3" t="s">
        <v>149</v>
      </c>
    </row>
    <row r="76" spans="1:22" s="11" customFormat="1" ht="31.5" x14ac:dyDescent="0.25">
      <c r="A76" s="19" t="str">
        <f>'[1]14 Квартал Принятие ОС'!A79</f>
        <v>1.2.4.2</v>
      </c>
      <c r="B76" s="19" t="str">
        <f>'[1]14 Квартал Принятие ОС'!B79</f>
        <v>Модернизация, техническое перевооружение прочих объектов основных средств, всего, в том числе:</v>
      </c>
      <c r="C76" s="19" t="str">
        <f>'[1]14 Квартал Принятие ОС'!C79</f>
        <v>Г</v>
      </c>
      <c r="D76" s="51">
        <f t="shared" ref="D76:Q76" si="25">SUM(D77:D79)</f>
        <v>0</v>
      </c>
      <c r="E76" s="51">
        <f t="shared" si="25"/>
        <v>37</v>
      </c>
      <c r="F76" s="51">
        <f t="shared" si="25"/>
        <v>0</v>
      </c>
      <c r="G76" s="51">
        <f t="shared" si="25"/>
        <v>0</v>
      </c>
      <c r="H76" s="51">
        <f t="shared" si="25"/>
        <v>0</v>
      </c>
      <c r="I76" s="51">
        <f t="shared" si="25"/>
        <v>0</v>
      </c>
      <c r="J76" s="51">
        <f t="shared" si="25"/>
        <v>3</v>
      </c>
      <c r="K76" s="51">
        <f t="shared" si="25"/>
        <v>0</v>
      </c>
      <c r="L76" s="51">
        <f t="shared" si="25"/>
        <v>36.5629426</v>
      </c>
      <c r="M76" s="51">
        <f t="shared" si="25"/>
        <v>0</v>
      </c>
      <c r="N76" s="51">
        <f t="shared" si="25"/>
        <v>0</v>
      </c>
      <c r="O76" s="51">
        <f t="shared" si="25"/>
        <v>0</v>
      </c>
      <c r="P76" s="51">
        <f t="shared" si="25"/>
        <v>0</v>
      </c>
      <c r="Q76" s="51">
        <f t="shared" si="25"/>
        <v>3</v>
      </c>
      <c r="R76" s="29">
        <f t="shared" si="8"/>
        <v>0</v>
      </c>
      <c r="S76" s="27" t="str">
        <f t="shared" si="5"/>
        <v>-</v>
      </c>
      <c r="T76" s="27">
        <f t="shared" si="9"/>
        <v>-0.43705740000000048</v>
      </c>
      <c r="U76" s="77">
        <f t="shared" si="6"/>
        <v>0.98818763783783781</v>
      </c>
      <c r="V76" s="3" t="s">
        <v>149</v>
      </c>
    </row>
    <row r="77" spans="1:22" ht="110.25" x14ac:dyDescent="0.25">
      <c r="A77" s="41" t="str">
        <f>'[1]14 Квартал Принятие ОС'!A80</f>
        <v>1.2.4.2</v>
      </c>
      <c r="B77" s="41" t="str">
        <f>'[1]14 Квартал Принятие ОС'!B80</f>
        <v>Модернизация системы сбора и передачи информации 1-ая очередь АО "Чеченэнерго" на  ПС "Восточная"</v>
      </c>
      <c r="C77" s="41" t="str">
        <f>'[1]14 Квартал Принятие ОС'!C80</f>
        <v>F_prj_109108_49013</v>
      </c>
      <c r="D77" s="45">
        <f>'[1]14 Квартал Принятие ОС'!D80</f>
        <v>0</v>
      </c>
      <c r="E77" s="45">
        <f>'[1]14 Квартал Принятие ОС'!E80</f>
        <v>10</v>
      </c>
      <c r="F77" s="45">
        <f>'[1]14 Квартал Принятие ОС'!F80</f>
        <v>0</v>
      </c>
      <c r="G77" s="45">
        <f>'[1]14 Квартал Принятие ОС'!G80</f>
        <v>0</v>
      </c>
      <c r="H77" s="45">
        <f>'[1]14 Квартал Принятие ОС'!H80</f>
        <v>0</v>
      </c>
      <c r="I77" s="45">
        <f>'[1]14 Квартал Принятие ОС'!I80</f>
        <v>0</v>
      </c>
      <c r="J77" s="45">
        <f>'[1]14 Квартал Принятие ОС'!J80</f>
        <v>1</v>
      </c>
      <c r="K77" s="45">
        <f>'[1]14 Квартал Принятие ОС'!AM80</f>
        <v>0</v>
      </c>
      <c r="L77" s="45">
        <f>'[1]14 Квартал Принятие ОС'!AN80</f>
        <v>12.27946657</v>
      </c>
      <c r="M77" s="45">
        <f>'[1]14 Квартал Принятие ОС'!AO80</f>
        <v>0</v>
      </c>
      <c r="N77" s="45">
        <f>'[1]14 Квартал Принятие ОС'!AP80</f>
        <v>0</v>
      </c>
      <c r="O77" s="45">
        <f>'[1]14 Квартал Принятие ОС'!AQ80</f>
        <v>0</v>
      </c>
      <c r="P77" s="45">
        <f>'[1]14 Квартал Принятие ОС'!AR80</f>
        <v>0</v>
      </c>
      <c r="Q77" s="45">
        <f>'[1]14 Квартал Принятие ОС'!AS80</f>
        <v>1</v>
      </c>
      <c r="R77" s="42">
        <f t="shared" si="8"/>
        <v>0</v>
      </c>
      <c r="S77" s="45" t="str">
        <f t="shared" si="5"/>
        <v>-</v>
      </c>
      <c r="T77" s="45">
        <f t="shared" si="9"/>
        <v>2.2794665700000003</v>
      </c>
      <c r="U77" s="30">
        <f t="shared" si="6"/>
        <v>1.2279466569999999</v>
      </c>
      <c r="V77" s="45" t="str">
        <f>'[1]14 Квартал Принятие ОС'!BZ80</f>
        <v>Для реализации основного канала связи ВОЛС, согласно замечаниям РДУ, было принято решение выполнить объем работы в рамках ПС.</v>
      </c>
    </row>
    <row r="78" spans="1:22" ht="110.25" x14ac:dyDescent="0.25">
      <c r="A78" s="41" t="str">
        <f>'[1]14 Квартал Принятие ОС'!A81</f>
        <v>1.2.4.2</v>
      </c>
      <c r="B78" s="41" t="str">
        <f>'[1]14 Квартал Принятие ОС'!B81</f>
        <v>Модернизация системы сбора и передачи информации 1-ая очередь АО "Чеченэнерго" на  ПС 110 кВ Гудермес-Тяговая</v>
      </c>
      <c r="C78" s="41" t="str">
        <f>'[1]14 Квартал Принятие ОС'!C81</f>
        <v>G_Che4</v>
      </c>
      <c r="D78" s="45">
        <f>'[1]14 Квартал Принятие ОС'!D81</f>
        <v>0</v>
      </c>
      <c r="E78" s="45">
        <f>'[1]14 Квартал Принятие ОС'!E81</f>
        <v>17</v>
      </c>
      <c r="F78" s="45">
        <f>'[1]14 Квартал Принятие ОС'!F81</f>
        <v>0</v>
      </c>
      <c r="G78" s="45">
        <f>'[1]14 Квартал Принятие ОС'!G81</f>
        <v>0</v>
      </c>
      <c r="H78" s="45">
        <f>'[1]14 Квартал Принятие ОС'!H81</f>
        <v>0</v>
      </c>
      <c r="I78" s="45">
        <f>'[1]14 Квартал Принятие ОС'!I81</f>
        <v>0</v>
      </c>
      <c r="J78" s="45">
        <f>'[1]14 Квартал Принятие ОС'!J81</f>
        <v>1</v>
      </c>
      <c r="K78" s="45">
        <f>'[1]14 Квартал Принятие ОС'!AM81</f>
        <v>0</v>
      </c>
      <c r="L78" s="45">
        <f>'[1]14 Квартал Принятие ОС'!AN81</f>
        <v>15.264845430000001</v>
      </c>
      <c r="M78" s="45">
        <f>'[1]14 Квартал Принятие ОС'!AO81</f>
        <v>0</v>
      </c>
      <c r="N78" s="45">
        <f>'[1]14 Квартал Принятие ОС'!AP81</f>
        <v>0</v>
      </c>
      <c r="O78" s="45">
        <f>'[1]14 Квартал Принятие ОС'!AQ81</f>
        <v>0</v>
      </c>
      <c r="P78" s="45">
        <f>'[1]14 Квартал Принятие ОС'!AR81</f>
        <v>0</v>
      </c>
      <c r="Q78" s="45">
        <f>'[1]14 Квартал Принятие ОС'!AS81</f>
        <v>1</v>
      </c>
      <c r="R78" s="42">
        <f t="shared" si="8"/>
        <v>0</v>
      </c>
      <c r="S78" s="45" t="str">
        <f t="shared" si="5"/>
        <v>-</v>
      </c>
      <c r="T78" s="45">
        <f t="shared" si="9"/>
        <v>-1.7351545699999988</v>
      </c>
      <c r="U78" s="30">
        <f t="shared" si="6"/>
        <v>0.89793208411764713</v>
      </c>
      <c r="V78" s="45" t="str">
        <f>'[1]14 Квартал Принятие ОС'!BZ81</f>
        <v>Для реализации основного канала связи ВОЛС, согласно замечаниям РДУ, было принято решение выполнить объем работы в рамках ПС.</v>
      </c>
    </row>
    <row r="79" spans="1:22" ht="110.25" x14ac:dyDescent="0.25">
      <c r="A79" s="41" t="str">
        <f>'[1]14 Квартал Принятие ОС'!A82</f>
        <v>1.2.4.2</v>
      </c>
      <c r="B79" s="41" t="str">
        <f>'[1]14 Квартал Принятие ОС'!B82</f>
        <v>Модернизация системы сбора и передачи информации 1-ая очередь АО "Чеченэнерго" на ПС 110 кВ Ойсунгур</v>
      </c>
      <c r="C79" s="41" t="str">
        <f>'[1]14 Квартал Принятие ОС'!C82</f>
        <v>G_Che5</v>
      </c>
      <c r="D79" s="45">
        <f>'[1]14 Квартал Принятие ОС'!D82</f>
        <v>0</v>
      </c>
      <c r="E79" s="45">
        <f>'[1]14 Квартал Принятие ОС'!E82</f>
        <v>10</v>
      </c>
      <c r="F79" s="45">
        <f>'[1]14 Квартал Принятие ОС'!F82</f>
        <v>0</v>
      </c>
      <c r="G79" s="45">
        <f>'[1]14 Квартал Принятие ОС'!G82</f>
        <v>0</v>
      </c>
      <c r="H79" s="45">
        <f>'[1]14 Квартал Принятие ОС'!H82</f>
        <v>0</v>
      </c>
      <c r="I79" s="45">
        <f>'[1]14 Квартал Принятие ОС'!I82</f>
        <v>0</v>
      </c>
      <c r="J79" s="45">
        <f>'[1]14 Квартал Принятие ОС'!J82</f>
        <v>1</v>
      </c>
      <c r="K79" s="45">
        <f>'[1]14 Квартал Принятие ОС'!AM82</f>
        <v>0</v>
      </c>
      <c r="L79" s="45">
        <f>'[1]14 Квартал Принятие ОС'!AN82</f>
        <v>9.0186305999999998</v>
      </c>
      <c r="M79" s="45">
        <f>'[1]14 Квартал Принятие ОС'!AO82</f>
        <v>0</v>
      </c>
      <c r="N79" s="45">
        <f>'[1]14 Квартал Принятие ОС'!AP82</f>
        <v>0</v>
      </c>
      <c r="O79" s="45">
        <f>'[1]14 Квартал Принятие ОС'!AQ82</f>
        <v>0</v>
      </c>
      <c r="P79" s="45">
        <f>'[1]14 Квартал Принятие ОС'!AR82</f>
        <v>0</v>
      </c>
      <c r="Q79" s="45">
        <f>'[1]14 Квартал Принятие ОС'!AS82</f>
        <v>1</v>
      </c>
      <c r="R79" s="42">
        <f t="shared" si="8"/>
        <v>0</v>
      </c>
      <c r="S79" s="45" t="str">
        <f t="shared" si="5"/>
        <v>-</v>
      </c>
      <c r="T79" s="45">
        <f t="shared" si="9"/>
        <v>-0.98136940000000017</v>
      </c>
      <c r="U79" s="30">
        <f t="shared" si="6"/>
        <v>0.90186305999999994</v>
      </c>
      <c r="V79" s="45" t="str">
        <f>'[1]14 Квартал Принятие ОС'!BZ82</f>
        <v>Для реализации основного канала связи ВОЛС, согласно замечаниям РДУ, было принято решение выполнить объем работы в рамках ПС.</v>
      </c>
    </row>
    <row r="80" spans="1:22" s="11" customFormat="1" ht="47.25" x14ac:dyDescent="0.25">
      <c r="A80" s="19" t="str">
        <f>'[1]14 Квартал Принятие ОС'!A83</f>
        <v>1.3</v>
      </c>
      <c r="B80" s="19" t="str">
        <f>'[1]14 Квартал Принятие ОС'!B83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0" s="19" t="str">
        <f>'[1]14 Квартал Принятие ОС'!C83</f>
        <v>Г</v>
      </c>
      <c r="D80" s="51">
        <f t="shared" ref="D80:Q80" si="26">SUM(D81,D82)</f>
        <v>0</v>
      </c>
      <c r="E80" s="51">
        <f t="shared" si="26"/>
        <v>1019.486356008474</v>
      </c>
      <c r="F80" s="51">
        <f t="shared" si="26"/>
        <v>50</v>
      </c>
      <c r="G80" s="51">
        <f t="shared" si="26"/>
        <v>0</v>
      </c>
      <c r="H80" s="51">
        <f t="shared" si="26"/>
        <v>96.210999999999999</v>
      </c>
      <c r="I80" s="51">
        <f t="shared" si="26"/>
        <v>0</v>
      </c>
      <c r="J80" s="51">
        <f t="shared" si="26"/>
        <v>0</v>
      </c>
      <c r="K80" s="51">
        <f t="shared" si="26"/>
        <v>0</v>
      </c>
      <c r="L80" s="51">
        <f t="shared" si="26"/>
        <v>1011.36745244</v>
      </c>
      <c r="M80" s="51">
        <f t="shared" si="26"/>
        <v>50</v>
      </c>
      <c r="N80" s="51">
        <f t="shared" si="26"/>
        <v>0</v>
      </c>
      <c r="O80" s="51">
        <f t="shared" si="26"/>
        <v>95.46</v>
      </c>
      <c r="P80" s="51">
        <f t="shared" si="26"/>
        <v>0</v>
      </c>
      <c r="Q80" s="51">
        <f t="shared" si="26"/>
        <v>0</v>
      </c>
      <c r="R80" s="29">
        <f t="shared" si="8"/>
        <v>0</v>
      </c>
      <c r="S80" s="27" t="str">
        <f t="shared" si="5"/>
        <v>-</v>
      </c>
      <c r="T80" s="27">
        <f t="shared" si="9"/>
        <v>-8.1189035684740247</v>
      </c>
      <c r="U80" s="77">
        <f t="shared" si="6"/>
        <v>0.99203628030858459</v>
      </c>
      <c r="V80" s="3" t="s">
        <v>149</v>
      </c>
    </row>
    <row r="81" spans="1:22" s="11" customFormat="1" ht="47.25" x14ac:dyDescent="0.25">
      <c r="A81" s="19" t="str">
        <f>'[1]14 Квартал Принятие ОС'!A84</f>
        <v>1.3.1</v>
      </c>
      <c r="B81" s="19" t="str">
        <f>'[1]14 Квартал Принятие ОС'!B84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1" s="19" t="str">
        <f>'[1]14 Квартал Принятие ОС'!C84</f>
        <v>Г</v>
      </c>
      <c r="D81" s="51" t="s">
        <v>149</v>
      </c>
      <c r="E81" s="51" t="s">
        <v>149</v>
      </c>
      <c r="F81" s="51" t="s">
        <v>149</v>
      </c>
      <c r="G81" s="51" t="s">
        <v>149</v>
      </c>
      <c r="H81" s="51" t="s">
        <v>149</v>
      </c>
      <c r="I81" s="51" t="s">
        <v>149</v>
      </c>
      <c r="J81" s="51" t="s">
        <v>149</v>
      </c>
      <c r="K81" s="51" t="s">
        <v>149</v>
      </c>
      <c r="L81" s="51" t="s">
        <v>149</v>
      </c>
      <c r="M81" s="51" t="s">
        <v>149</v>
      </c>
      <c r="N81" s="51" t="s">
        <v>149</v>
      </c>
      <c r="O81" s="51" t="s">
        <v>149</v>
      </c>
      <c r="P81" s="51" t="s">
        <v>149</v>
      </c>
      <c r="Q81" s="51" t="s">
        <v>149</v>
      </c>
      <c r="R81" s="29">
        <f t="shared" si="8"/>
        <v>0</v>
      </c>
      <c r="S81" s="27" t="str">
        <f t="shared" si="5"/>
        <v>нд</v>
      </c>
      <c r="T81" s="27" t="str">
        <f t="shared" si="9"/>
        <v>нд</v>
      </c>
      <c r="U81" s="77" t="str">
        <f t="shared" si="6"/>
        <v>нд</v>
      </c>
      <c r="V81" s="3" t="s">
        <v>149</v>
      </c>
    </row>
    <row r="82" spans="1:22" s="11" customFormat="1" ht="47.25" x14ac:dyDescent="0.25">
      <c r="A82" s="19" t="str">
        <f>'[1]14 Квартал Принятие ОС'!A85</f>
        <v>1.3.2</v>
      </c>
      <c r="B82" s="19" t="str">
        <f>'[1]14 Квартал Принятие ОС'!B85</f>
        <v>Инвестиционные проекты, предусмотренные схемой и программой развития субъекта Российской Федерации, всего, в том числе:</v>
      </c>
      <c r="C82" s="19" t="str">
        <f>'[1]14 Квартал Принятие ОС'!C85</f>
        <v>Г</v>
      </c>
      <c r="D82" s="29">
        <f t="shared" ref="D82:Q82" si="27">SUM(D83)</f>
        <v>0</v>
      </c>
      <c r="E82" s="29">
        <f t="shared" si="27"/>
        <v>1019.486356008474</v>
      </c>
      <c r="F82" s="29">
        <f t="shared" si="27"/>
        <v>50</v>
      </c>
      <c r="G82" s="29">
        <f t="shared" si="27"/>
        <v>0</v>
      </c>
      <c r="H82" s="29">
        <f t="shared" si="27"/>
        <v>96.210999999999999</v>
      </c>
      <c r="I82" s="29">
        <f t="shared" si="27"/>
        <v>0</v>
      </c>
      <c r="J82" s="29">
        <f t="shared" si="27"/>
        <v>0</v>
      </c>
      <c r="K82" s="29">
        <f t="shared" si="27"/>
        <v>0</v>
      </c>
      <c r="L82" s="29">
        <f t="shared" si="27"/>
        <v>1011.36745244</v>
      </c>
      <c r="M82" s="29">
        <f t="shared" si="27"/>
        <v>50</v>
      </c>
      <c r="N82" s="29">
        <f t="shared" si="27"/>
        <v>0</v>
      </c>
      <c r="O82" s="29">
        <f t="shared" si="27"/>
        <v>95.46</v>
      </c>
      <c r="P82" s="29">
        <f t="shared" si="27"/>
        <v>0</v>
      </c>
      <c r="Q82" s="29">
        <f t="shared" si="27"/>
        <v>0</v>
      </c>
      <c r="R82" s="29">
        <f t="shared" si="8"/>
        <v>0</v>
      </c>
      <c r="S82" s="27" t="str">
        <f t="shared" si="5"/>
        <v>-</v>
      </c>
      <c r="T82" s="27">
        <f t="shared" si="9"/>
        <v>-8.1189035684740247</v>
      </c>
      <c r="U82" s="77">
        <f t="shared" si="6"/>
        <v>0.99203628030858459</v>
      </c>
      <c r="V82" s="3" t="s">
        <v>149</v>
      </c>
    </row>
    <row r="83" spans="1:22" ht="78.75" x14ac:dyDescent="0.25">
      <c r="A83" s="41" t="str">
        <f>'[1]14 Квартал Принятие ОС'!A86</f>
        <v>1.3.2</v>
      </c>
      <c r="B83" s="41" t="str">
        <f>'[1]14 Квартал Принятие ОС'!B86</f>
        <v xml:space="preserve">Строительство ПС 110/35/10 кВ "Курчалой 110 с заходами ВЛ 110 кВ </v>
      </c>
      <c r="C83" s="41" t="str">
        <f>'[1]14 Квартал Принятие ОС'!C86</f>
        <v>G_Che2</v>
      </c>
      <c r="D83" s="45">
        <f>'[1]14 Квартал Принятие ОС'!D86</f>
        <v>0</v>
      </c>
      <c r="E83" s="45">
        <f>'[1]14 Квартал Принятие ОС'!E86</f>
        <v>1019.486356008474</v>
      </c>
      <c r="F83" s="45">
        <f>'[1]14 Квартал Принятие ОС'!F86</f>
        <v>50</v>
      </c>
      <c r="G83" s="45">
        <f>'[1]14 Квартал Принятие ОС'!G86</f>
        <v>0</v>
      </c>
      <c r="H83" s="45">
        <f>'[1]14 Квартал Принятие ОС'!H86</f>
        <v>96.210999999999999</v>
      </c>
      <c r="I83" s="45">
        <f>'[1]14 Квартал Принятие ОС'!I86</f>
        <v>0</v>
      </c>
      <c r="J83" s="45">
        <f>'[1]14 Квартал Принятие ОС'!J86</f>
        <v>0</v>
      </c>
      <c r="K83" s="45">
        <f>'[1]14 Квартал Принятие ОС'!AM86</f>
        <v>0</v>
      </c>
      <c r="L83" s="45">
        <f>'[1]14 Квартал Принятие ОС'!AN86</f>
        <v>1011.36745244</v>
      </c>
      <c r="M83" s="45">
        <f>'[1]14 Квартал Принятие ОС'!AO86</f>
        <v>50</v>
      </c>
      <c r="N83" s="45">
        <f>'[1]14 Квартал Принятие ОС'!AP86</f>
        <v>0</v>
      </c>
      <c r="O83" s="45">
        <f>'[1]14 Квартал Принятие ОС'!AQ86</f>
        <v>95.46</v>
      </c>
      <c r="P83" s="45">
        <f>'[1]14 Квартал Принятие ОС'!AR86</f>
        <v>0</v>
      </c>
      <c r="Q83" s="45">
        <f>'[1]14 Квартал Принятие ОС'!AS86</f>
        <v>0</v>
      </c>
      <c r="R83" s="42">
        <f t="shared" si="8"/>
        <v>0</v>
      </c>
      <c r="S83" s="45" t="str">
        <f t="shared" si="5"/>
        <v>-</v>
      </c>
      <c r="T83" s="45">
        <f t="shared" si="9"/>
        <v>-8.1189035684740247</v>
      </c>
      <c r="U83" s="30">
        <f t="shared" si="6"/>
        <v>0.99203628030858459</v>
      </c>
      <c r="V83" s="45" t="str">
        <f>'[1]14 Квартал Принятие ОС'!BZ86</f>
        <v>Экономия по объекту произошла в результате проведения торгов прт тендорном снижении по всем договорам подряда</v>
      </c>
    </row>
    <row r="84" spans="1:22" s="11" customFormat="1" ht="31.5" x14ac:dyDescent="0.25">
      <c r="A84" s="19" t="str">
        <f>'[1]14 Квартал Принятие ОС'!A87</f>
        <v>1.4</v>
      </c>
      <c r="B84" s="19" t="str">
        <f>'[1]14 Квартал Принятие ОС'!B87</f>
        <v>Прочее новое строительство объектов электросетевого хозяйства, всего, в том числе:</v>
      </c>
      <c r="C84" s="19" t="str">
        <f>'[1]14 Квартал Принятие ОС'!C87</f>
        <v>Г</v>
      </c>
      <c r="D84" s="51">
        <f t="shared" ref="D84:Q84" si="28">SUM(D85)</f>
        <v>0</v>
      </c>
      <c r="E84" s="51">
        <f t="shared" si="28"/>
        <v>0</v>
      </c>
      <c r="F84" s="51">
        <f t="shared" si="28"/>
        <v>0</v>
      </c>
      <c r="G84" s="51">
        <f t="shared" si="28"/>
        <v>0</v>
      </c>
      <c r="H84" s="51">
        <f t="shared" si="28"/>
        <v>0</v>
      </c>
      <c r="I84" s="51">
        <f t="shared" si="28"/>
        <v>0</v>
      </c>
      <c r="J84" s="51">
        <f t="shared" si="28"/>
        <v>0</v>
      </c>
      <c r="K84" s="51">
        <f t="shared" si="28"/>
        <v>0</v>
      </c>
      <c r="L84" s="51">
        <f t="shared" si="28"/>
        <v>0</v>
      </c>
      <c r="M84" s="51">
        <f t="shared" si="28"/>
        <v>0</v>
      </c>
      <c r="N84" s="51">
        <f t="shared" si="28"/>
        <v>0</v>
      </c>
      <c r="O84" s="51">
        <f t="shared" si="28"/>
        <v>0</v>
      </c>
      <c r="P84" s="51">
        <f t="shared" si="28"/>
        <v>0</v>
      </c>
      <c r="Q84" s="51">
        <f t="shared" si="28"/>
        <v>0</v>
      </c>
      <c r="R84" s="29">
        <f t="shared" si="8"/>
        <v>0</v>
      </c>
      <c r="S84" s="27" t="str">
        <f t="shared" si="5"/>
        <v>-</v>
      </c>
      <c r="T84" s="27">
        <f t="shared" si="9"/>
        <v>0</v>
      </c>
      <c r="U84" s="77" t="str">
        <f t="shared" si="6"/>
        <v>-</v>
      </c>
      <c r="V84" s="3" t="s">
        <v>149</v>
      </c>
    </row>
    <row r="85" spans="1:22" ht="78.75" x14ac:dyDescent="0.25">
      <c r="A85" s="41" t="str">
        <f>'[1]14 Квартал Принятие ОС'!A88</f>
        <v>1.4</v>
      </c>
      <c r="B85" s="41" t="str">
        <f>'[1]14 Квартал Принятие ОС'!B88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85" s="41" t="str">
        <f>'[1]14 Квартал Принятие ОС'!C88</f>
        <v>F_prj_109108_5385</v>
      </c>
      <c r="D85" s="45">
        <f>'[1]14 Квартал Принятие ОС'!D88</f>
        <v>0</v>
      </c>
      <c r="E85" s="45">
        <f>'[1]14 Квартал Принятие ОС'!E88</f>
        <v>0</v>
      </c>
      <c r="F85" s="45">
        <f>'[1]14 Квартал Принятие ОС'!F88</f>
        <v>0</v>
      </c>
      <c r="G85" s="45">
        <f>'[1]14 Квартал Принятие ОС'!G88</f>
        <v>0</v>
      </c>
      <c r="H85" s="45">
        <f>'[1]14 Квартал Принятие ОС'!H88</f>
        <v>0</v>
      </c>
      <c r="I85" s="45">
        <f>'[1]14 Квартал Принятие ОС'!I88</f>
        <v>0</v>
      </c>
      <c r="J85" s="45">
        <f>'[1]14 Квартал Принятие ОС'!J88</f>
        <v>0</v>
      </c>
      <c r="K85" s="45">
        <f>'[1]14 Квартал Принятие ОС'!AM88</f>
        <v>0</v>
      </c>
      <c r="L85" s="45">
        <f>'[1]14 Квартал Принятие ОС'!AN88</f>
        <v>0</v>
      </c>
      <c r="M85" s="45">
        <f>'[1]14 Квартал Принятие ОС'!AO88</f>
        <v>0</v>
      </c>
      <c r="N85" s="45">
        <f>'[1]14 Квартал Принятие ОС'!AP88</f>
        <v>0</v>
      </c>
      <c r="O85" s="45">
        <f>'[1]14 Квартал Принятие ОС'!AQ88</f>
        <v>0</v>
      </c>
      <c r="P85" s="45">
        <f>'[1]14 Квартал Принятие ОС'!AR88</f>
        <v>0</v>
      </c>
      <c r="Q85" s="45">
        <f>'[1]14 Квартал Принятие ОС'!AS88</f>
        <v>0</v>
      </c>
      <c r="R85" s="42">
        <f t="shared" si="8"/>
        <v>0</v>
      </c>
      <c r="S85" s="45" t="str">
        <f t="shared" si="5"/>
        <v>-</v>
      </c>
      <c r="T85" s="45">
        <f t="shared" si="9"/>
        <v>0</v>
      </c>
      <c r="U85" s="30" t="str">
        <f t="shared" si="6"/>
        <v>-</v>
      </c>
      <c r="V85" s="45" t="s">
        <v>149</v>
      </c>
    </row>
    <row r="86" spans="1:22" s="11" customFormat="1" ht="31.5" x14ac:dyDescent="0.25">
      <c r="A86" s="19" t="str">
        <f>'[1]14 Квартал Принятие ОС'!A89</f>
        <v>1.5</v>
      </c>
      <c r="B86" s="19" t="str">
        <f>'[1]14 Квартал Принятие ОС'!B89</f>
        <v>Покупка земельных участков для целей реализации инвестиционных проектов, всего, в том числе:</v>
      </c>
      <c r="C86" s="19" t="str">
        <f>'[1]14 Квартал Принятие ОС'!C89</f>
        <v>Г</v>
      </c>
      <c r="D86" s="51" t="s">
        <v>149</v>
      </c>
      <c r="E86" s="51" t="s">
        <v>149</v>
      </c>
      <c r="F86" s="51" t="s">
        <v>149</v>
      </c>
      <c r="G86" s="51" t="s">
        <v>149</v>
      </c>
      <c r="H86" s="51" t="s">
        <v>149</v>
      </c>
      <c r="I86" s="51" t="s">
        <v>149</v>
      </c>
      <c r="J86" s="51" t="s">
        <v>149</v>
      </c>
      <c r="K86" s="51" t="s">
        <v>149</v>
      </c>
      <c r="L86" s="51" t="s">
        <v>149</v>
      </c>
      <c r="M86" s="51" t="s">
        <v>149</v>
      </c>
      <c r="N86" s="51" t="s">
        <v>149</v>
      </c>
      <c r="O86" s="51" t="s">
        <v>149</v>
      </c>
      <c r="P86" s="51" t="s">
        <v>149</v>
      </c>
      <c r="Q86" s="51" t="s">
        <v>149</v>
      </c>
      <c r="R86" s="29">
        <f t="shared" si="8"/>
        <v>0</v>
      </c>
      <c r="S86" s="27" t="str">
        <f t="shared" si="5"/>
        <v>нд</v>
      </c>
      <c r="T86" s="27" t="str">
        <f t="shared" si="9"/>
        <v>нд</v>
      </c>
      <c r="U86" s="77" t="str">
        <f t="shared" si="6"/>
        <v>нд</v>
      </c>
      <c r="V86" s="3" t="s">
        <v>149</v>
      </c>
    </row>
    <row r="87" spans="1:22" s="11" customFormat="1" x14ac:dyDescent="0.25">
      <c r="A87" s="19" t="str">
        <f>'[1]14 Квартал Принятие ОС'!A90</f>
        <v>1.6</v>
      </c>
      <c r="B87" s="19" t="str">
        <f>'[1]14 Квартал Принятие ОС'!B90</f>
        <v>Прочие инвестиционные проекты, всего, в том числе:</v>
      </c>
      <c r="C87" s="19" t="str">
        <f>'[1]14 Квартал Принятие ОС'!C90</f>
        <v>Г</v>
      </c>
      <c r="D87" s="29">
        <f t="shared" ref="D87:Q87" si="29">SUM(D88:D125)</f>
        <v>0</v>
      </c>
      <c r="E87" s="29">
        <f t="shared" si="29"/>
        <v>250</v>
      </c>
      <c r="F87" s="29">
        <f t="shared" si="29"/>
        <v>0</v>
      </c>
      <c r="G87" s="29">
        <f t="shared" si="29"/>
        <v>0</v>
      </c>
      <c r="H87" s="29">
        <f t="shared" si="29"/>
        <v>0</v>
      </c>
      <c r="I87" s="29">
        <f t="shared" si="29"/>
        <v>0</v>
      </c>
      <c r="J87" s="29">
        <f t="shared" si="29"/>
        <v>96</v>
      </c>
      <c r="K87" s="29">
        <f t="shared" si="29"/>
        <v>0</v>
      </c>
      <c r="L87" s="29">
        <f t="shared" si="29"/>
        <v>122.62731957745763</v>
      </c>
      <c r="M87" s="29">
        <f t="shared" si="29"/>
        <v>0</v>
      </c>
      <c r="N87" s="29">
        <f t="shared" si="29"/>
        <v>0</v>
      </c>
      <c r="O87" s="29">
        <f t="shared" si="29"/>
        <v>0</v>
      </c>
      <c r="P87" s="29">
        <f t="shared" si="29"/>
        <v>0</v>
      </c>
      <c r="Q87" s="29">
        <f t="shared" si="29"/>
        <v>90</v>
      </c>
      <c r="R87" s="29">
        <f t="shared" si="8"/>
        <v>0</v>
      </c>
      <c r="S87" s="27" t="str">
        <f t="shared" ref="S87:S125" si="30">IF($D87="нд","нд",IF($D87&gt;0,K87/$D87,"-"))</f>
        <v>-</v>
      </c>
      <c r="T87" s="27">
        <f t="shared" si="9"/>
        <v>-127.37268042254237</v>
      </c>
      <c r="U87" s="77">
        <f t="shared" ref="U87:U125" si="31">IF($E87="нд","нд",IF(E87&gt;0,L87/E87,"-"))</f>
        <v>0.49050927830983049</v>
      </c>
      <c r="V87" s="3" t="s">
        <v>149</v>
      </c>
    </row>
    <row r="88" spans="1:22" ht="31.5" x14ac:dyDescent="0.25">
      <c r="A88" s="41" t="str">
        <f>'[1]14 Квартал Принятие ОС'!A91</f>
        <v>1.6</v>
      </c>
      <c r="B88" s="41" t="str">
        <f>'[1]14 Квартал Принятие ОС'!B91</f>
        <v>Приобретение Автогидроподъемника АГП-20Т на базе ГАЗ-3309-2 ед</v>
      </c>
      <c r="C88" s="41" t="str">
        <f>'[1]14 Квартал Принятие ОС'!C91</f>
        <v>G_Che8</v>
      </c>
      <c r="D88" s="45">
        <f>'[1]14 Квартал Принятие ОС'!D91</f>
        <v>0</v>
      </c>
      <c r="E88" s="45">
        <f>'[1]14 Квартал Принятие ОС'!E91</f>
        <v>0</v>
      </c>
      <c r="F88" s="45">
        <f>'[1]14 Квартал Принятие ОС'!F91</f>
        <v>0</v>
      </c>
      <c r="G88" s="45">
        <f>'[1]14 Квартал Принятие ОС'!G91</f>
        <v>0</v>
      </c>
      <c r="H88" s="45">
        <f>'[1]14 Квартал Принятие ОС'!H91</f>
        <v>0</v>
      </c>
      <c r="I88" s="45">
        <f>'[1]14 Квартал Принятие ОС'!I91</f>
        <v>0</v>
      </c>
      <c r="J88" s="45">
        <f>'[1]14 Квартал Принятие ОС'!J91</f>
        <v>0</v>
      </c>
      <c r="K88" s="45">
        <f>'[1]14 Квартал Принятие ОС'!AM91</f>
        <v>0</v>
      </c>
      <c r="L88" s="45">
        <f>'[1]14 Квартал Принятие ОС'!AN91</f>
        <v>0</v>
      </c>
      <c r="M88" s="45">
        <f>'[1]14 Квартал Принятие ОС'!AO91</f>
        <v>0</v>
      </c>
      <c r="N88" s="45">
        <f>'[1]14 Квартал Принятие ОС'!AP91</f>
        <v>0</v>
      </c>
      <c r="O88" s="45">
        <f>'[1]14 Квартал Принятие ОС'!AQ91</f>
        <v>0</v>
      </c>
      <c r="P88" s="45">
        <f>'[1]14 Квартал Принятие ОС'!AR91</f>
        <v>0</v>
      </c>
      <c r="Q88" s="45">
        <f>'[1]14 Квартал Принятие ОС'!AS91</f>
        <v>0</v>
      </c>
      <c r="R88" s="42">
        <f t="shared" si="8"/>
        <v>0</v>
      </c>
      <c r="S88" s="45" t="str">
        <f t="shared" si="30"/>
        <v>-</v>
      </c>
      <c r="T88" s="45">
        <f t="shared" si="9"/>
        <v>0</v>
      </c>
      <c r="U88" s="30" t="str">
        <f t="shared" si="31"/>
        <v>-</v>
      </c>
      <c r="V88" s="45" t="s">
        <v>149</v>
      </c>
    </row>
    <row r="89" spans="1:22" ht="31.5" x14ac:dyDescent="0.25">
      <c r="A89" s="41" t="str">
        <f>'[1]14 Квартал Принятие ОС'!A92</f>
        <v>1.6</v>
      </c>
      <c r="B89" s="41" t="str">
        <f>'[1]14 Квартал Принятие ОС'!B92</f>
        <v>Приобретение "Маршрутизатор Сisco 2911 3port-10/100/1000 Mb-Flash 512 Md-DRAM Склад №4"</v>
      </c>
      <c r="C89" s="41" t="str">
        <f>'[1]14 Квартал Принятие ОС'!C92</f>
        <v>H_Che123_17</v>
      </c>
      <c r="D89" s="45">
        <f>'[1]14 Квартал Принятие ОС'!D92</f>
        <v>0</v>
      </c>
      <c r="E89" s="45" t="str">
        <f>'[1]14 Квартал Принятие ОС'!E92</f>
        <v>нд</v>
      </c>
      <c r="F89" s="45" t="str">
        <f>'[1]14 Квартал Принятие ОС'!F92</f>
        <v>нд</v>
      </c>
      <c r="G89" s="45" t="str">
        <f>'[1]14 Квартал Принятие ОС'!G92</f>
        <v>нд</v>
      </c>
      <c r="H89" s="45" t="str">
        <f>'[1]14 Квартал Принятие ОС'!H92</f>
        <v>нд</v>
      </c>
      <c r="I89" s="45" t="str">
        <f>'[1]14 Квартал Принятие ОС'!I92</f>
        <v>нд</v>
      </c>
      <c r="J89" s="45" t="str">
        <f>'[1]14 Квартал Принятие ОС'!J92</f>
        <v>нд</v>
      </c>
      <c r="K89" s="45">
        <f>'[1]14 Квартал Принятие ОС'!AM92</f>
        <v>0</v>
      </c>
      <c r="L89" s="45">
        <f>'[1]14 Квартал Принятие ОС'!AN92</f>
        <v>8.4118644067796622E-2</v>
      </c>
      <c r="M89" s="45">
        <f>'[1]14 Квартал Принятие ОС'!AO92</f>
        <v>0</v>
      </c>
      <c r="N89" s="45">
        <f>'[1]14 Квартал Принятие ОС'!AP92</f>
        <v>0</v>
      </c>
      <c r="O89" s="45">
        <f>'[1]14 Квартал Принятие ОС'!AQ92</f>
        <v>0</v>
      </c>
      <c r="P89" s="45">
        <f>'[1]14 Квартал Принятие ОС'!AR92</f>
        <v>0</v>
      </c>
      <c r="Q89" s="45">
        <f>'[1]14 Квартал Принятие ОС'!AS92</f>
        <v>2</v>
      </c>
      <c r="R89" s="42">
        <f t="shared" si="8"/>
        <v>0</v>
      </c>
      <c r="S89" s="45" t="str">
        <f t="shared" si="30"/>
        <v>-</v>
      </c>
      <c r="T89" s="45" t="str">
        <f t="shared" si="9"/>
        <v>нд</v>
      </c>
      <c r="U89" s="30" t="str">
        <f t="shared" si="31"/>
        <v>нд</v>
      </c>
      <c r="V89" s="45" t="s">
        <v>149</v>
      </c>
    </row>
    <row r="90" spans="1:22" ht="31.5" x14ac:dyDescent="0.25">
      <c r="A90" s="41" t="str">
        <f>'[1]14 Квартал Принятие ОС'!A93</f>
        <v>1.6</v>
      </c>
      <c r="B90" s="41" t="str">
        <f>'[1]14 Квартал Принятие ОС'!B93</f>
        <v>Приобретение"Комплект тепловизора TESTO 885-2 с телеобъективом( /I1(измерение темпиратуры до 1200 С)) Склад №4"</v>
      </c>
      <c r="C90" s="41" t="str">
        <f>'[1]14 Квартал Принятие ОС'!C93</f>
        <v>H_Che124_17</v>
      </c>
      <c r="D90" s="45">
        <f>'[1]14 Квартал Принятие ОС'!D93</f>
        <v>0</v>
      </c>
      <c r="E90" s="45" t="str">
        <f>'[1]14 Квартал Принятие ОС'!E93</f>
        <v>нд</v>
      </c>
      <c r="F90" s="45" t="str">
        <f>'[1]14 Квартал Принятие ОС'!F93</f>
        <v>нд</v>
      </c>
      <c r="G90" s="45" t="str">
        <f>'[1]14 Квартал Принятие ОС'!G93</f>
        <v>нд</v>
      </c>
      <c r="H90" s="45" t="str">
        <f>'[1]14 Квартал Принятие ОС'!H93</f>
        <v>нд</v>
      </c>
      <c r="I90" s="45" t="str">
        <f>'[1]14 Квартал Принятие ОС'!I93</f>
        <v>нд</v>
      </c>
      <c r="J90" s="45" t="str">
        <f>'[1]14 Квартал Принятие ОС'!J93</f>
        <v>нд</v>
      </c>
      <c r="K90" s="45">
        <f>'[1]14 Квартал Принятие ОС'!AM93</f>
        <v>0</v>
      </c>
      <c r="L90" s="45">
        <f>'[1]14 Квартал Принятие ОС'!AN93</f>
        <v>1.2524322033898307</v>
      </c>
      <c r="M90" s="45">
        <f>'[1]14 Квартал Принятие ОС'!AO93</f>
        <v>0</v>
      </c>
      <c r="N90" s="45">
        <f>'[1]14 Квартал Принятие ОС'!AP93</f>
        <v>0</v>
      </c>
      <c r="O90" s="45">
        <f>'[1]14 Квартал Принятие ОС'!AQ93</f>
        <v>0</v>
      </c>
      <c r="P90" s="45">
        <f>'[1]14 Квартал Принятие ОС'!AR93</f>
        <v>0</v>
      </c>
      <c r="Q90" s="45">
        <f>'[1]14 Квартал Принятие ОС'!AS93</f>
        <v>1</v>
      </c>
      <c r="R90" s="42">
        <f t="shared" ref="R90:R125" si="32">IF(Y90="нд","нд",Y90+AF90+AM90+AT90)</f>
        <v>0</v>
      </c>
      <c r="S90" s="45" t="str">
        <f t="shared" si="30"/>
        <v>-</v>
      </c>
      <c r="T90" s="45" t="str">
        <f t="shared" ref="T90:T125" si="33">IF(E90="нд","нд",L90-E90)</f>
        <v>нд</v>
      </c>
      <c r="U90" s="30" t="str">
        <f t="shared" si="31"/>
        <v>нд</v>
      </c>
      <c r="V90" s="45" t="str">
        <f>'[1]14 Квартал Принятие ОС'!BZ93</f>
        <v>Производственная необходимость</v>
      </c>
    </row>
    <row r="91" spans="1:22" ht="31.5" x14ac:dyDescent="0.25">
      <c r="A91" s="41" t="str">
        <f>'[1]14 Квартал Принятие ОС'!A94</f>
        <v>1.6</v>
      </c>
      <c r="B91" s="41" t="str">
        <f>'[1]14 Квартал Принятие ОС'!B94</f>
        <v>Приобретение оборудования, требующего монтажа для обслуживания сетей, прочее оборудование</v>
      </c>
      <c r="C91" s="41" t="str">
        <f>'[1]14 Квартал Принятие ОС'!C94</f>
        <v>G_Che2_16</v>
      </c>
      <c r="D91" s="45">
        <f>'[1]14 Квартал Принятие ОС'!D94</f>
        <v>0</v>
      </c>
      <c r="E91" s="45" t="str">
        <f>'[1]14 Квартал Принятие ОС'!E94</f>
        <v>нд</v>
      </c>
      <c r="F91" s="45" t="str">
        <f>'[1]14 Квартал Принятие ОС'!F94</f>
        <v>нд</v>
      </c>
      <c r="G91" s="45" t="str">
        <f>'[1]14 Квартал Принятие ОС'!G94</f>
        <v>нд</v>
      </c>
      <c r="H91" s="45" t="str">
        <f>'[1]14 Квартал Принятие ОС'!H94</f>
        <v>нд</v>
      </c>
      <c r="I91" s="45" t="str">
        <f>'[1]14 Квартал Принятие ОС'!I94</f>
        <v>нд</v>
      </c>
      <c r="J91" s="45" t="str">
        <f>'[1]14 Квартал Принятие ОС'!J94</f>
        <v>нд</v>
      </c>
      <c r="K91" s="45">
        <f>'[1]14 Квартал Принятие ОС'!AM94</f>
        <v>0</v>
      </c>
      <c r="L91" s="45">
        <f>'[1]14 Квартал Принятие ОС'!AN94</f>
        <v>25.818002</v>
      </c>
      <c r="M91" s="45">
        <f>'[1]14 Квартал Принятие ОС'!AO94</f>
        <v>0</v>
      </c>
      <c r="N91" s="45">
        <f>'[1]14 Квартал Принятие ОС'!AP94</f>
        <v>0</v>
      </c>
      <c r="O91" s="45">
        <f>'[1]14 Квартал Принятие ОС'!AQ94</f>
        <v>0</v>
      </c>
      <c r="P91" s="45">
        <f>'[1]14 Квартал Принятие ОС'!AR94</f>
        <v>0</v>
      </c>
      <c r="Q91" s="45">
        <f>'[1]14 Квартал Принятие ОС'!AS94</f>
        <v>21</v>
      </c>
      <c r="R91" s="42">
        <f t="shared" si="32"/>
        <v>0</v>
      </c>
      <c r="S91" s="45" t="str">
        <f t="shared" si="30"/>
        <v>-</v>
      </c>
      <c r="T91" s="45" t="str">
        <f t="shared" si="33"/>
        <v>нд</v>
      </c>
      <c r="U91" s="30" t="str">
        <f t="shared" si="31"/>
        <v>нд</v>
      </c>
      <c r="V91" s="45" t="str">
        <f>'[1]14 Квартал Принятие ОС'!BZ94</f>
        <v>ремонтная программа</v>
      </c>
    </row>
    <row r="92" spans="1:22" ht="78.75" x14ac:dyDescent="0.25">
      <c r="A92" s="41" t="str">
        <f>'[1]14 Квартал Принятие ОС'!A95</f>
        <v>1.6</v>
      </c>
      <c r="B92" s="41" t="str">
        <f>'[1]14 Квартал Принятие ОС'!B95</f>
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</c>
      <c r="C92" s="41" t="str">
        <f>'[1]14 Квартал Принятие ОС'!C95</f>
        <v>G_Che19</v>
      </c>
      <c r="D92" s="45">
        <f>'[1]14 Квартал Принятие ОС'!D95</f>
        <v>0</v>
      </c>
      <c r="E92" s="45">
        <f>'[1]14 Квартал Принятие ОС'!E95</f>
        <v>0</v>
      </c>
      <c r="F92" s="45">
        <f>'[1]14 Квартал Принятие ОС'!F95</f>
        <v>0</v>
      </c>
      <c r="G92" s="45">
        <f>'[1]14 Квартал Принятие ОС'!G95</f>
        <v>0</v>
      </c>
      <c r="H92" s="45">
        <f>'[1]14 Квартал Принятие ОС'!H95</f>
        <v>0</v>
      </c>
      <c r="I92" s="45">
        <f>'[1]14 Квартал Принятие ОС'!I95</f>
        <v>0</v>
      </c>
      <c r="J92" s="45">
        <f>'[1]14 Квартал Принятие ОС'!J95</f>
        <v>0</v>
      </c>
      <c r="K92" s="45">
        <f>'[1]14 Квартал Принятие ОС'!AM95</f>
        <v>0</v>
      </c>
      <c r="L92" s="45">
        <f>'[1]14 Квартал Принятие ОС'!AN95</f>
        <v>0</v>
      </c>
      <c r="M92" s="45">
        <f>'[1]14 Квартал Принятие ОС'!AO95</f>
        <v>0</v>
      </c>
      <c r="N92" s="45">
        <f>'[1]14 Квартал Принятие ОС'!AP95</f>
        <v>0</v>
      </c>
      <c r="O92" s="45">
        <f>'[1]14 Квартал Принятие ОС'!AQ95</f>
        <v>0</v>
      </c>
      <c r="P92" s="45">
        <f>'[1]14 Квартал Принятие ОС'!AR95</f>
        <v>0</v>
      </c>
      <c r="Q92" s="45">
        <f>'[1]14 Квартал Принятие ОС'!AS95</f>
        <v>0</v>
      </c>
      <c r="R92" s="42">
        <f t="shared" si="32"/>
        <v>0</v>
      </c>
      <c r="S92" s="45" t="str">
        <f t="shared" si="30"/>
        <v>-</v>
      </c>
      <c r="T92" s="45">
        <f t="shared" si="33"/>
        <v>0</v>
      </c>
      <c r="U92" s="30" t="str">
        <f t="shared" si="31"/>
        <v>-</v>
      </c>
      <c r="V92" s="45" t="s">
        <v>149</v>
      </c>
    </row>
    <row r="93" spans="1:22" ht="47.25" x14ac:dyDescent="0.25">
      <c r="A93" s="41" t="str">
        <f>'[1]14 Квартал Принятие ОС'!A96</f>
        <v>1.6</v>
      </c>
      <c r="B93" s="41" t="str">
        <f>'[1]14 Квартал Принятие ОС'!B96</f>
        <v>Приобретение полноприводного автомобиля с двухрядной кабиной и бортовым кузовом-20 ед.</v>
      </c>
      <c r="C93" s="41" t="str">
        <f>'[1]14 Квартал Принятие ОС'!C96</f>
        <v>H_Che90</v>
      </c>
      <c r="D93" s="45">
        <f>'[1]14 Квартал Принятие ОС'!D96</f>
        <v>0</v>
      </c>
      <c r="E93" s="45">
        <f>'[1]14 Квартал Принятие ОС'!E96</f>
        <v>12.203389830508476</v>
      </c>
      <c r="F93" s="45">
        <f>'[1]14 Квартал Принятие ОС'!F96</f>
        <v>0</v>
      </c>
      <c r="G93" s="45">
        <f>'[1]14 Квартал Принятие ОС'!G96</f>
        <v>0</v>
      </c>
      <c r="H93" s="45">
        <f>'[1]14 Квартал Принятие ОС'!H96</f>
        <v>0</v>
      </c>
      <c r="I93" s="45">
        <f>'[1]14 Квартал Принятие ОС'!I96</f>
        <v>0</v>
      </c>
      <c r="J93" s="45">
        <f>'[1]14 Квартал Принятие ОС'!J96</f>
        <v>20</v>
      </c>
      <c r="K93" s="45">
        <f>'[1]14 Квартал Принятие ОС'!AM96</f>
        <v>0</v>
      </c>
      <c r="L93" s="45">
        <f>'[1]14 Квартал Принятие ОС'!AN96</f>
        <v>10.828220399999999</v>
      </c>
      <c r="M93" s="45">
        <f>'[1]14 Квартал Принятие ОС'!AO96</f>
        <v>0</v>
      </c>
      <c r="N93" s="45">
        <f>'[1]14 Квартал Принятие ОС'!AP96</f>
        <v>0</v>
      </c>
      <c r="O93" s="45">
        <f>'[1]14 Квартал Принятие ОС'!AQ96</f>
        <v>0</v>
      </c>
      <c r="P93" s="45">
        <f>'[1]14 Квартал Принятие ОС'!AR96</f>
        <v>0</v>
      </c>
      <c r="Q93" s="45">
        <f>'[1]14 Квартал Принятие ОС'!AS96</f>
        <v>20</v>
      </c>
      <c r="R93" s="42">
        <f t="shared" si="32"/>
        <v>0</v>
      </c>
      <c r="S93" s="45" t="str">
        <f t="shared" si="30"/>
        <v>-</v>
      </c>
      <c r="T93" s="45">
        <f t="shared" si="33"/>
        <v>-1.3751694305084765</v>
      </c>
      <c r="U93" s="30">
        <f t="shared" si="31"/>
        <v>0.88731250499999981</v>
      </c>
      <c r="V93" s="45" t="str">
        <f>'[1]14 Квартал Принятие ОС'!BZ96</f>
        <v>Отклонение от плана произошло после проведения торгов</v>
      </c>
    </row>
    <row r="94" spans="1:22" ht="31.5" x14ac:dyDescent="0.25">
      <c r="A94" s="41" t="str">
        <f>'[1]14 Квартал Принятие ОС'!A97</f>
        <v>1.6</v>
      </c>
      <c r="B94" s="41" t="str">
        <f>'[1]14 Квартал Принятие ОС'!B97</f>
        <v>Приобретение полноприводного фургона с двухрядной кабиной-20 ед.</v>
      </c>
      <c r="C94" s="41" t="str">
        <f>'[1]14 Квартал Принятие ОС'!C97</f>
        <v>H_Che92</v>
      </c>
      <c r="D94" s="45">
        <f>'[1]14 Квартал Принятие ОС'!D97</f>
        <v>0</v>
      </c>
      <c r="E94" s="45">
        <f>'[1]14 Квартал Принятие ОС'!E97</f>
        <v>12.084745762711865</v>
      </c>
      <c r="F94" s="45">
        <f>'[1]14 Квартал Принятие ОС'!F97</f>
        <v>0</v>
      </c>
      <c r="G94" s="45">
        <f>'[1]14 Квартал Принятие ОС'!G97</f>
        <v>0</v>
      </c>
      <c r="H94" s="45">
        <f>'[1]14 Квартал Принятие ОС'!H97</f>
        <v>0</v>
      </c>
      <c r="I94" s="45">
        <f>'[1]14 Квартал Принятие ОС'!I97</f>
        <v>0</v>
      </c>
      <c r="J94" s="45">
        <f>'[1]14 Квартал Принятие ОС'!J97</f>
        <v>20</v>
      </c>
      <c r="K94" s="45">
        <f>'[1]14 Квартал Принятие ОС'!AM97</f>
        <v>0</v>
      </c>
      <c r="L94" s="45">
        <f>'[1]14 Квартал Принятие ОС'!AN97</f>
        <v>11.3112712</v>
      </c>
      <c r="M94" s="45">
        <f>'[1]14 Квартал Принятие ОС'!AO97</f>
        <v>0</v>
      </c>
      <c r="N94" s="45">
        <f>'[1]14 Квартал Принятие ОС'!AP97</f>
        <v>0</v>
      </c>
      <c r="O94" s="45">
        <f>'[1]14 Квартал Принятие ОС'!AQ97</f>
        <v>0</v>
      </c>
      <c r="P94" s="45">
        <f>'[1]14 Квартал Принятие ОС'!AR97</f>
        <v>0</v>
      </c>
      <c r="Q94" s="45">
        <f>'[1]14 Квартал Принятие ОС'!AS97</f>
        <v>20</v>
      </c>
      <c r="R94" s="42">
        <f t="shared" si="32"/>
        <v>0</v>
      </c>
      <c r="S94" s="45" t="str">
        <f t="shared" si="30"/>
        <v>-</v>
      </c>
      <c r="T94" s="45">
        <f t="shared" si="33"/>
        <v>-0.77347456271186488</v>
      </c>
      <c r="U94" s="30">
        <f t="shared" si="31"/>
        <v>0.93599579354838702</v>
      </c>
      <c r="V94" s="45" t="s">
        <v>149</v>
      </c>
    </row>
    <row r="95" spans="1:22" x14ac:dyDescent="0.25">
      <c r="A95" s="41" t="str">
        <f>'[1]14 Квартал Принятие ОС'!A98</f>
        <v>1.6</v>
      </c>
      <c r="B95" s="41" t="str">
        <f>'[1]14 Квартал Принятие ОС'!B98</f>
        <v>Приобретение фургона с двухрядной кабиной-3 ед.</v>
      </c>
      <c r="C95" s="41" t="str">
        <f>'[1]14 Квартал Принятие ОС'!C98</f>
        <v>H_Che93</v>
      </c>
      <c r="D95" s="45">
        <f>'[1]14 Квартал Принятие ОС'!D98</f>
        <v>0</v>
      </c>
      <c r="E95" s="45">
        <f>'[1]14 Квартал Принятие ОС'!E98</f>
        <v>3.2118644067796613</v>
      </c>
      <c r="F95" s="45">
        <f>'[1]14 Квартал Принятие ОС'!F98</f>
        <v>0</v>
      </c>
      <c r="G95" s="45">
        <f>'[1]14 Квартал Принятие ОС'!G98</f>
        <v>0</v>
      </c>
      <c r="H95" s="45">
        <f>'[1]14 Квартал Принятие ОС'!H98</f>
        <v>0</v>
      </c>
      <c r="I95" s="45">
        <f>'[1]14 Квартал Принятие ОС'!I98</f>
        <v>0</v>
      </c>
      <c r="J95" s="45">
        <f>'[1]14 Квартал Принятие ОС'!J98</f>
        <v>3</v>
      </c>
      <c r="K95" s="45">
        <f>'[1]14 Квартал Принятие ОС'!AM98</f>
        <v>0</v>
      </c>
      <c r="L95" s="45">
        <f>'[1]14 Квартал Принятие ОС'!AN98</f>
        <v>3.0780508499999999</v>
      </c>
      <c r="M95" s="45">
        <f>'[1]14 Квартал Принятие ОС'!AO98</f>
        <v>0</v>
      </c>
      <c r="N95" s="45">
        <f>'[1]14 Квартал Принятие ОС'!AP98</f>
        <v>0</v>
      </c>
      <c r="O95" s="45">
        <f>'[1]14 Квартал Принятие ОС'!AQ98</f>
        <v>0</v>
      </c>
      <c r="P95" s="45">
        <f>'[1]14 Квартал Принятие ОС'!AR98</f>
        <v>0</v>
      </c>
      <c r="Q95" s="45">
        <f>'[1]14 Квартал Принятие ОС'!AS98</f>
        <v>3</v>
      </c>
      <c r="R95" s="42">
        <f t="shared" si="32"/>
        <v>0</v>
      </c>
      <c r="S95" s="45" t="str">
        <f t="shared" si="30"/>
        <v>-</v>
      </c>
      <c r="T95" s="45">
        <f t="shared" si="33"/>
        <v>-0.13381355677966145</v>
      </c>
      <c r="U95" s="30">
        <f t="shared" si="31"/>
        <v>0.95833773166226899</v>
      </c>
      <c r="V95" s="45" t="s">
        <v>149</v>
      </c>
    </row>
    <row r="96" spans="1:22" x14ac:dyDescent="0.25">
      <c r="A96" s="41" t="str">
        <f>'[1]14 Квартал Принятие ОС'!A99</f>
        <v>1.6</v>
      </c>
      <c r="B96" s="41" t="str">
        <f>'[1]14 Квартал Принятие ОС'!B99</f>
        <v>Приобретение микроавтобуса пассажирского-5 ед.</v>
      </c>
      <c r="C96" s="41" t="str">
        <f>'[1]14 Квартал Принятие ОС'!C99</f>
        <v>H_Che94</v>
      </c>
      <c r="D96" s="45">
        <f>'[1]14 Квартал Принятие ОС'!D99</f>
        <v>0</v>
      </c>
      <c r="E96" s="45">
        <f>'[1]14 Квартал Принятие ОС'!E99</f>
        <v>6.2711864406779672</v>
      </c>
      <c r="F96" s="45">
        <f>'[1]14 Квартал Принятие ОС'!F99</f>
        <v>0</v>
      </c>
      <c r="G96" s="45">
        <f>'[1]14 Квартал Принятие ОС'!G99</f>
        <v>0</v>
      </c>
      <c r="H96" s="45">
        <f>'[1]14 Квартал Принятие ОС'!H99</f>
        <v>0</v>
      </c>
      <c r="I96" s="45">
        <f>'[1]14 Квартал Принятие ОС'!I99</f>
        <v>0</v>
      </c>
      <c r="J96" s="45">
        <f>'[1]14 Квартал Принятие ОС'!J99</f>
        <v>5</v>
      </c>
      <c r="K96" s="45">
        <f>'[1]14 Квартал Принятие ОС'!AM99</f>
        <v>0</v>
      </c>
      <c r="L96" s="45">
        <f>'[1]14 Квартал Принятие ОС'!AN99</f>
        <v>6.1168643999999999</v>
      </c>
      <c r="M96" s="45">
        <f>'[1]14 Квартал Принятие ОС'!AO99</f>
        <v>0</v>
      </c>
      <c r="N96" s="45">
        <f>'[1]14 Квартал Принятие ОС'!AP99</f>
        <v>0</v>
      </c>
      <c r="O96" s="45">
        <f>'[1]14 Квартал Принятие ОС'!AQ99</f>
        <v>0</v>
      </c>
      <c r="P96" s="45">
        <f>'[1]14 Квартал Принятие ОС'!AR99</f>
        <v>0</v>
      </c>
      <c r="Q96" s="45">
        <f>'[1]14 Квартал Принятие ОС'!AS99</f>
        <v>5</v>
      </c>
      <c r="R96" s="42">
        <f t="shared" si="32"/>
        <v>0</v>
      </c>
      <c r="S96" s="45" t="str">
        <f t="shared" si="30"/>
        <v>-</v>
      </c>
      <c r="T96" s="45">
        <f t="shared" si="33"/>
        <v>-0.15432204067796729</v>
      </c>
      <c r="U96" s="30">
        <f t="shared" si="31"/>
        <v>0.97539189081081068</v>
      </c>
      <c r="V96" s="45" t="s">
        <v>149</v>
      </c>
    </row>
    <row r="97" spans="1:22" ht="78.75" x14ac:dyDescent="0.25">
      <c r="A97" s="41" t="str">
        <f>'[1]14 Квартал Принятие ОС'!A100</f>
        <v>1.6</v>
      </c>
      <c r="B97" s="41" t="str">
        <f>'[1]14 Квартал Принятие ОС'!B100</f>
        <v>Приобретение крана стрелового автомобильного 50т-1 ед.</v>
      </c>
      <c r="C97" s="41" t="str">
        <f>'[1]14 Квартал Принятие ОС'!C100</f>
        <v>H_Che95</v>
      </c>
      <c r="D97" s="45">
        <f>'[1]14 Квартал Принятие ОС'!D100</f>
        <v>0</v>
      </c>
      <c r="E97" s="45">
        <f>'[1]14 Квартал Принятие ОС'!E100</f>
        <v>20.488516949152544</v>
      </c>
      <c r="F97" s="45">
        <f>'[1]14 Квартал Принятие ОС'!F100</f>
        <v>0</v>
      </c>
      <c r="G97" s="45">
        <f>'[1]14 Квартал Принятие ОС'!G100</f>
        <v>0</v>
      </c>
      <c r="H97" s="45">
        <f>'[1]14 Квартал Принятие ОС'!H100</f>
        <v>0</v>
      </c>
      <c r="I97" s="45">
        <f>'[1]14 Квартал Принятие ОС'!I100</f>
        <v>0</v>
      </c>
      <c r="J97" s="45">
        <f>'[1]14 Квартал Принятие ОС'!J100</f>
        <v>1</v>
      </c>
      <c r="K97" s="45">
        <f>'[1]14 Квартал Принятие ОС'!AM100</f>
        <v>0</v>
      </c>
      <c r="L97" s="45">
        <f>'[1]14 Квартал Принятие ОС'!AN100</f>
        <v>0</v>
      </c>
      <c r="M97" s="45">
        <f>'[1]14 Квартал Принятие ОС'!AO100</f>
        <v>0</v>
      </c>
      <c r="N97" s="45">
        <f>'[1]14 Квартал Принятие ОС'!AP100</f>
        <v>0</v>
      </c>
      <c r="O97" s="45">
        <f>'[1]14 Квартал Принятие ОС'!AQ100</f>
        <v>0</v>
      </c>
      <c r="P97" s="45">
        <f>'[1]14 Квартал Принятие ОС'!AR100</f>
        <v>0</v>
      </c>
      <c r="Q97" s="45">
        <f>'[1]14 Квартал Принятие ОС'!AS100</f>
        <v>0</v>
      </c>
      <c r="R97" s="42">
        <f t="shared" si="32"/>
        <v>0</v>
      </c>
      <c r="S97" s="45" t="str">
        <f t="shared" si="30"/>
        <v>-</v>
      </c>
      <c r="T97" s="45">
        <f t="shared" si="33"/>
        <v>-20.488516949152544</v>
      </c>
      <c r="U97" s="30">
        <f t="shared" si="31"/>
        <v>0</v>
      </c>
      <c r="V97" s="45" t="str">
        <f>'[1]14 Квартал Принятие ОС'!BZ100</f>
        <v>Позднее проведение торгово-закупочных мероприятий и заключения договоров поставки</v>
      </c>
    </row>
    <row r="98" spans="1:22" x14ac:dyDescent="0.25">
      <c r="A98" s="41" t="str">
        <f>'[1]14 Квартал Принятие ОС'!A101</f>
        <v>1.6</v>
      </c>
      <c r="B98" s="41" t="str">
        <f>'[1]14 Квартал Принятие ОС'!B101</f>
        <v>Приобретение крана стрелового автомобильного 25т-2 ед.</v>
      </c>
      <c r="C98" s="41" t="str">
        <f>'[1]14 Квартал Принятие ОС'!C101</f>
        <v>H_Che96</v>
      </c>
      <c r="D98" s="45">
        <f>'[1]14 Квартал Принятие ОС'!D101</f>
        <v>0</v>
      </c>
      <c r="E98" s="45">
        <f>'[1]14 Квартал Принятие ОС'!E101</f>
        <v>15.806214689265538</v>
      </c>
      <c r="F98" s="45">
        <f>'[1]14 Квартал Принятие ОС'!F101</f>
        <v>0</v>
      </c>
      <c r="G98" s="45">
        <f>'[1]14 Квартал Принятие ОС'!G101</f>
        <v>0</v>
      </c>
      <c r="H98" s="45">
        <f>'[1]14 Квартал Принятие ОС'!H101</f>
        <v>0</v>
      </c>
      <c r="I98" s="45">
        <f>'[1]14 Квартал Принятие ОС'!I101</f>
        <v>0</v>
      </c>
      <c r="J98" s="45">
        <f>'[1]14 Квартал Принятие ОС'!J101</f>
        <v>2</v>
      </c>
      <c r="K98" s="45">
        <f>'[1]14 Квартал Принятие ОС'!AM101</f>
        <v>0</v>
      </c>
      <c r="L98" s="45">
        <f>'[1]14 Квартал Принятие ОС'!AN101</f>
        <v>14.829423729999998</v>
      </c>
      <c r="M98" s="45">
        <f>'[1]14 Квартал Принятие ОС'!AO101</f>
        <v>0</v>
      </c>
      <c r="N98" s="45">
        <f>'[1]14 Квартал Принятие ОС'!AP101</f>
        <v>0</v>
      </c>
      <c r="O98" s="45">
        <f>'[1]14 Квартал Принятие ОС'!AQ101</f>
        <v>0</v>
      </c>
      <c r="P98" s="45">
        <f>'[1]14 Квартал Принятие ОС'!AR101</f>
        <v>0</v>
      </c>
      <c r="Q98" s="45">
        <f>'[1]14 Квартал Принятие ОС'!AS101</f>
        <v>2</v>
      </c>
      <c r="R98" s="42">
        <f t="shared" si="32"/>
        <v>0</v>
      </c>
      <c r="S98" s="45" t="str">
        <f t="shared" si="30"/>
        <v>-</v>
      </c>
      <c r="T98" s="45">
        <f t="shared" si="33"/>
        <v>-0.97679095926553927</v>
      </c>
      <c r="U98" s="30">
        <f t="shared" si="31"/>
        <v>0.93820209465275028</v>
      </c>
      <c r="V98" s="45" t="s">
        <v>149</v>
      </c>
    </row>
    <row r="99" spans="1:22" ht="78.75" x14ac:dyDescent="0.25">
      <c r="A99" s="41" t="str">
        <f>'[1]14 Квартал Принятие ОС'!A102</f>
        <v>1.6</v>
      </c>
      <c r="B99" s="41" t="str">
        <f>'[1]14 Квартал Принятие ОС'!B102</f>
        <v>Приобретение автомобиля с буро-крановой установки-4 ед.</v>
      </c>
      <c r="C99" s="41" t="str">
        <f>'[1]14 Квартал Принятие ОС'!C102</f>
        <v>H_Che97</v>
      </c>
      <c r="D99" s="45">
        <f>'[1]14 Квартал Принятие ОС'!D102</f>
        <v>0</v>
      </c>
      <c r="E99" s="45">
        <f>'[1]14 Квартал Принятие ОС'!E102</f>
        <v>16.926553672316384</v>
      </c>
      <c r="F99" s="45">
        <f>'[1]14 Квартал Принятие ОС'!F102</f>
        <v>0</v>
      </c>
      <c r="G99" s="45">
        <f>'[1]14 Квартал Принятие ОС'!G102</f>
        <v>0</v>
      </c>
      <c r="H99" s="45">
        <f>'[1]14 Квартал Принятие ОС'!H102</f>
        <v>0</v>
      </c>
      <c r="I99" s="45">
        <f>'[1]14 Квартал Принятие ОС'!I102</f>
        <v>0</v>
      </c>
      <c r="J99" s="45">
        <f>'[1]14 Квартал Принятие ОС'!J102</f>
        <v>4</v>
      </c>
      <c r="K99" s="45">
        <f>'[1]14 Квартал Принятие ОС'!AM102</f>
        <v>0</v>
      </c>
      <c r="L99" s="45">
        <f>'[1]14 Квартал Принятие ОС'!AN102</f>
        <v>0</v>
      </c>
      <c r="M99" s="45">
        <f>'[1]14 Квартал Принятие ОС'!AO102</f>
        <v>0</v>
      </c>
      <c r="N99" s="45">
        <f>'[1]14 Квартал Принятие ОС'!AP102</f>
        <v>0</v>
      </c>
      <c r="O99" s="45">
        <f>'[1]14 Квартал Принятие ОС'!AQ102</f>
        <v>0</v>
      </c>
      <c r="P99" s="45">
        <f>'[1]14 Квартал Принятие ОС'!AR102</f>
        <v>0</v>
      </c>
      <c r="Q99" s="45">
        <f>'[1]14 Квартал Принятие ОС'!AS102</f>
        <v>0</v>
      </c>
      <c r="R99" s="42">
        <f t="shared" si="32"/>
        <v>0</v>
      </c>
      <c r="S99" s="45" t="str">
        <f t="shared" si="30"/>
        <v>-</v>
      </c>
      <c r="T99" s="45">
        <f t="shared" si="33"/>
        <v>-16.926553672316384</v>
      </c>
      <c r="U99" s="30">
        <f t="shared" si="31"/>
        <v>0</v>
      </c>
      <c r="V99" s="45" t="str">
        <f>'[1]14 Квартал Принятие ОС'!BZ102</f>
        <v>Позднее проведение торгово-закупочных мероприятий и заключения договоров поставки</v>
      </c>
    </row>
    <row r="100" spans="1:22" x14ac:dyDescent="0.25">
      <c r="A100" s="41" t="str">
        <f>'[1]14 Квартал Принятие ОС'!A103</f>
        <v>1.6</v>
      </c>
      <c r="B100" s="41" t="str">
        <f>'[1]14 Квартал Принятие ОС'!B103</f>
        <v>Приобретение цепного траншейного экскаватора-2 ед.</v>
      </c>
      <c r="C100" s="41" t="str">
        <f>'[1]14 Квартал Принятие ОС'!C103</f>
        <v>H_Che98</v>
      </c>
      <c r="D100" s="45">
        <f>'[1]14 Квартал Принятие ОС'!D103</f>
        <v>0</v>
      </c>
      <c r="E100" s="45">
        <f>'[1]14 Квартал Принятие ОС'!E103</f>
        <v>7.8870056497175147</v>
      </c>
      <c r="F100" s="45">
        <f>'[1]14 Квартал Принятие ОС'!F103</f>
        <v>0</v>
      </c>
      <c r="G100" s="45">
        <f>'[1]14 Квартал Принятие ОС'!G103</f>
        <v>0</v>
      </c>
      <c r="H100" s="45">
        <f>'[1]14 Квартал Принятие ОС'!H103</f>
        <v>0</v>
      </c>
      <c r="I100" s="45">
        <f>'[1]14 Квартал Принятие ОС'!I103</f>
        <v>0</v>
      </c>
      <c r="J100" s="45">
        <f>'[1]14 Квартал Принятие ОС'!J103</f>
        <v>2</v>
      </c>
      <c r="K100" s="45">
        <f>'[1]14 Квартал Принятие ОС'!AM103</f>
        <v>0</v>
      </c>
      <c r="L100" s="45">
        <f>'[1]14 Квартал Принятие ОС'!AN103</f>
        <v>7.9</v>
      </c>
      <c r="M100" s="45">
        <f>'[1]14 Квартал Принятие ОС'!AO103</f>
        <v>0</v>
      </c>
      <c r="N100" s="45">
        <f>'[1]14 Квартал Принятие ОС'!AP103</f>
        <v>0</v>
      </c>
      <c r="O100" s="45">
        <f>'[1]14 Квартал Принятие ОС'!AQ103</f>
        <v>0</v>
      </c>
      <c r="P100" s="45">
        <f>'[1]14 Квартал Принятие ОС'!AR103</f>
        <v>0</v>
      </c>
      <c r="Q100" s="45">
        <f>'[1]14 Квартал Принятие ОС'!AS103</f>
        <v>2</v>
      </c>
      <c r="R100" s="42">
        <f t="shared" si="32"/>
        <v>0</v>
      </c>
      <c r="S100" s="45" t="str">
        <f t="shared" si="30"/>
        <v>-</v>
      </c>
      <c r="T100" s="45">
        <f t="shared" si="33"/>
        <v>1.2994350282485634E-2</v>
      </c>
      <c r="U100" s="30">
        <f t="shared" si="31"/>
        <v>1.0016475644699141</v>
      </c>
      <c r="V100" s="45" t="s">
        <v>149</v>
      </c>
    </row>
    <row r="101" spans="1:22" ht="78.75" x14ac:dyDescent="0.25">
      <c r="A101" s="41" t="str">
        <f>'[1]14 Квартал Принятие ОС'!A104</f>
        <v>1.6</v>
      </c>
      <c r="B101" s="41" t="str">
        <f>'[1]14 Квартал Принятие ОС'!B104</f>
        <v>Приобретение бурильной машины-4 ед.</v>
      </c>
      <c r="C101" s="41" t="str">
        <f>'[1]14 Квартал Принятие ОС'!C104</f>
        <v>H_Che99</v>
      </c>
      <c r="D101" s="45">
        <f>'[1]14 Квартал Принятие ОС'!D104</f>
        <v>0</v>
      </c>
      <c r="E101" s="45">
        <f>'[1]14 Квартал Принятие ОС'!E104</f>
        <v>16.790960451977401</v>
      </c>
      <c r="F101" s="45">
        <f>'[1]14 Квартал Принятие ОС'!F104</f>
        <v>0</v>
      </c>
      <c r="G101" s="45">
        <f>'[1]14 Квартал Принятие ОС'!G104</f>
        <v>0</v>
      </c>
      <c r="H101" s="45">
        <f>'[1]14 Квартал Принятие ОС'!H104</f>
        <v>0</v>
      </c>
      <c r="I101" s="45">
        <f>'[1]14 Квартал Принятие ОС'!I104</f>
        <v>0</v>
      </c>
      <c r="J101" s="45">
        <f>'[1]14 Квартал Принятие ОС'!J104</f>
        <v>4</v>
      </c>
      <c r="K101" s="45">
        <f>'[1]14 Квартал Принятие ОС'!AM104</f>
        <v>0</v>
      </c>
      <c r="L101" s="45">
        <f>'[1]14 Квартал Принятие ОС'!AN104</f>
        <v>0</v>
      </c>
      <c r="M101" s="45">
        <f>'[1]14 Квартал Принятие ОС'!AO104</f>
        <v>0</v>
      </c>
      <c r="N101" s="45">
        <f>'[1]14 Квартал Принятие ОС'!AP104</f>
        <v>0</v>
      </c>
      <c r="O101" s="45">
        <f>'[1]14 Квартал Принятие ОС'!AQ104</f>
        <v>0</v>
      </c>
      <c r="P101" s="45">
        <f>'[1]14 Квартал Принятие ОС'!AR104</f>
        <v>0</v>
      </c>
      <c r="Q101" s="45">
        <f>'[1]14 Квартал Принятие ОС'!AS104</f>
        <v>0</v>
      </c>
      <c r="R101" s="42">
        <f t="shared" si="32"/>
        <v>0</v>
      </c>
      <c r="S101" s="45" t="str">
        <f t="shared" si="30"/>
        <v>-</v>
      </c>
      <c r="T101" s="45">
        <f t="shared" si="33"/>
        <v>-16.790960451977401</v>
      </c>
      <c r="U101" s="30">
        <f t="shared" si="31"/>
        <v>0</v>
      </c>
      <c r="V101" s="45" t="str">
        <f>'[1]14 Квартал Принятие ОС'!BZ104</f>
        <v>Позднее проведение торгово-закупочных мероприятий и заключения договоров поставки</v>
      </c>
    </row>
    <row r="102" spans="1:22" ht="78.75" x14ac:dyDescent="0.25">
      <c r="A102" s="41" t="str">
        <f>'[1]14 Квартал Принятие ОС'!A105</f>
        <v>1.6</v>
      </c>
      <c r="B102" s="41" t="str">
        <f>'[1]14 Квартал Принятие ОС'!B105</f>
        <v>Приобретение гусеничной бурильно-крановой машины-1 ед.</v>
      </c>
      <c r="C102" s="41" t="str">
        <f>'[1]14 Квартал Принятие ОС'!C105</f>
        <v>H_Che100</v>
      </c>
      <c r="D102" s="45">
        <f>'[1]14 Квартал Принятие ОС'!D105</f>
        <v>0</v>
      </c>
      <c r="E102" s="45">
        <f>'[1]14 Квартал Принятие ОС'!E105</f>
        <v>7.231638418079096</v>
      </c>
      <c r="F102" s="45">
        <f>'[1]14 Квартал Принятие ОС'!F105</f>
        <v>0</v>
      </c>
      <c r="G102" s="45">
        <f>'[1]14 Квартал Принятие ОС'!G105</f>
        <v>0</v>
      </c>
      <c r="H102" s="45">
        <f>'[1]14 Квартал Принятие ОС'!H105</f>
        <v>0</v>
      </c>
      <c r="I102" s="45">
        <f>'[1]14 Квартал Принятие ОС'!I105</f>
        <v>0</v>
      </c>
      <c r="J102" s="45">
        <f>'[1]14 Квартал Принятие ОС'!J105</f>
        <v>1</v>
      </c>
      <c r="K102" s="45">
        <f>'[1]14 Квартал Принятие ОС'!AM105</f>
        <v>0</v>
      </c>
      <c r="L102" s="45">
        <f>'[1]14 Квартал Принятие ОС'!AN105</f>
        <v>0</v>
      </c>
      <c r="M102" s="45">
        <f>'[1]14 Квартал Принятие ОС'!AO105</f>
        <v>0</v>
      </c>
      <c r="N102" s="45">
        <f>'[1]14 Квартал Принятие ОС'!AP105</f>
        <v>0</v>
      </c>
      <c r="O102" s="45">
        <f>'[1]14 Квартал Принятие ОС'!AQ105</f>
        <v>0</v>
      </c>
      <c r="P102" s="45">
        <f>'[1]14 Квартал Принятие ОС'!AR105</f>
        <v>0</v>
      </c>
      <c r="Q102" s="45">
        <f>'[1]14 Квартал Принятие ОС'!AS105</f>
        <v>0</v>
      </c>
      <c r="R102" s="42">
        <f t="shared" si="32"/>
        <v>0</v>
      </c>
      <c r="S102" s="45" t="str">
        <f t="shared" si="30"/>
        <v>-</v>
      </c>
      <c r="T102" s="45">
        <f t="shared" si="33"/>
        <v>-7.231638418079096</v>
      </c>
      <c r="U102" s="30">
        <f t="shared" si="31"/>
        <v>0</v>
      </c>
      <c r="V102" s="45" t="str">
        <f>'[1]14 Квартал Принятие ОС'!BZ105</f>
        <v>Позднее проведение торгово-закупочных мероприятий и заключения договоров поставки</v>
      </c>
    </row>
    <row r="103" spans="1:22" ht="78.75" x14ac:dyDescent="0.25">
      <c r="A103" s="41" t="str">
        <f>'[1]14 Квартал Принятие ОС'!A106</f>
        <v>1.6</v>
      </c>
      <c r="B103" s="41" t="str">
        <f>'[1]14 Квартал Принятие ОС'!B106</f>
        <v>Приобретение автогидроподъемника 14 м-2 ед.</v>
      </c>
      <c r="C103" s="41" t="str">
        <f>'[1]14 Квартал Принятие ОС'!C106</f>
        <v>H_Che101</v>
      </c>
      <c r="D103" s="45">
        <f>'[1]14 Квартал Принятие ОС'!D106</f>
        <v>0</v>
      </c>
      <c r="E103" s="45">
        <f>'[1]14 Квартал Принятие ОС'!E106</f>
        <v>8.7909604519774014</v>
      </c>
      <c r="F103" s="45">
        <f>'[1]14 Квартал Принятие ОС'!F106</f>
        <v>0</v>
      </c>
      <c r="G103" s="45">
        <f>'[1]14 Квартал Принятие ОС'!G106</f>
        <v>0</v>
      </c>
      <c r="H103" s="45">
        <f>'[1]14 Квартал Принятие ОС'!H106</f>
        <v>0</v>
      </c>
      <c r="I103" s="45">
        <f>'[1]14 Квартал Принятие ОС'!I106</f>
        <v>0</v>
      </c>
      <c r="J103" s="45">
        <f>'[1]14 Квартал Принятие ОС'!J106</f>
        <v>2</v>
      </c>
      <c r="K103" s="45">
        <f>'[1]14 Квартал Принятие ОС'!AM106</f>
        <v>0</v>
      </c>
      <c r="L103" s="45">
        <f>'[1]14 Квартал Принятие ОС'!AN106</f>
        <v>0</v>
      </c>
      <c r="M103" s="45">
        <f>'[1]14 Квартал Принятие ОС'!AO106</f>
        <v>0</v>
      </c>
      <c r="N103" s="45">
        <f>'[1]14 Квартал Принятие ОС'!AP106</f>
        <v>0</v>
      </c>
      <c r="O103" s="45">
        <f>'[1]14 Квартал Принятие ОС'!AQ106</f>
        <v>0</v>
      </c>
      <c r="P103" s="45">
        <f>'[1]14 Квартал Принятие ОС'!AR106</f>
        <v>0</v>
      </c>
      <c r="Q103" s="45">
        <f>'[1]14 Квартал Принятие ОС'!AS106</f>
        <v>0</v>
      </c>
      <c r="R103" s="42">
        <f t="shared" si="32"/>
        <v>0</v>
      </c>
      <c r="S103" s="45" t="str">
        <f t="shared" si="30"/>
        <v>-</v>
      </c>
      <c r="T103" s="45">
        <f t="shared" si="33"/>
        <v>-8.7909604519774014</v>
      </c>
      <c r="U103" s="30">
        <f t="shared" si="31"/>
        <v>0</v>
      </c>
      <c r="V103" s="45" t="str">
        <f>'[1]14 Квартал Принятие ОС'!BZ106</f>
        <v>Позднее проведение торгово-закупочных мероприятий и заключения договоров поставки</v>
      </c>
    </row>
    <row r="104" spans="1:22" ht="78.75" x14ac:dyDescent="0.25">
      <c r="A104" s="41" t="str">
        <f>'[1]14 Квартал Принятие ОС'!A107</f>
        <v>1.6</v>
      </c>
      <c r="B104" s="41" t="str">
        <f>'[1]14 Квартал Принятие ОС'!B107</f>
        <v>Приобретение автогидроподъемника 20 м с 2-х рядной кабиной-3 ед.</v>
      </c>
      <c r="C104" s="41" t="str">
        <f>'[1]14 Квартал Принятие ОС'!C107</f>
        <v>H_Che102</v>
      </c>
      <c r="D104" s="45">
        <f>'[1]14 Квартал Принятие ОС'!D107</f>
        <v>0</v>
      </c>
      <c r="E104" s="45">
        <f>'[1]14 Квартал Принятие ОС'!E107</f>
        <v>15.237288135593221</v>
      </c>
      <c r="F104" s="45">
        <f>'[1]14 Квартал Принятие ОС'!F107</f>
        <v>0</v>
      </c>
      <c r="G104" s="45">
        <f>'[1]14 Квартал Принятие ОС'!G107</f>
        <v>0</v>
      </c>
      <c r="H104" s="45">
        <f>'[1]14 Квартал Принятие ОС'!H107</f>
        <v>0</v>
      </c>
      <c r="I104" s="45">
        <f>'[1]14 Квартал Принятие ОС'!I107</f>
        <v>0</v>
      </c>
      <c r="J104" s="45">
        <f>'[1]14 Квартал Принятие ОС'!J107</f>
        <v>3</v>
      </c>
      <c r="K104" s="45">
        <f>'[1]14 Квартал Принятие ОС'!AM107</f>
        <v>0</v>
      </c>
      <c r="L104" s="45">
        <f>'[1]14 Квартал Принятие ОС'!AN107</f>
        <v>0</v>
      </c>
      <c r="M104" s="45">
        <f>'[1]14 Квартал Принятие ОС'!AO107</f>
        <v>0</v>
      </c>
      <c r="N104" s="45">
        <f>'[1]14 Квартал Принятие ОС'!AP107</f>
        <v>0</v>
      </c>
      <c r="O104" s="45">
        <f>'[1]14 Квартал Принятие ОС'!AQ107</f>
        <v>0</v>
      </c>
      <c r="P104" s="45">
        <f>'[1]14 Квартал Принятие ОС'!AR107</f>
        <v>0</v>
      </c>
      <c r="Q104" s="45">
        <f>'[1]14 Квартал Принятие ОС'!AS107</f>
        <v>0</v>
      </c>
      <c r="R104" s="42">
        <f t="shared" si="32"/>
        <v>0</v>
      </c>
      <c r="S104" s="45" t="str">
        <f t="shared" si="30"/>
        <v>-</v>
      </c>
      <c r="T104" s="45">
        <f t="shared" si="33"/>
        <v>-15.237288135593221</v>
      </c>
      <c r="U104" s="30">
        <f t="shared" si="31"/>
        <v>0</v>
      </c>
      <c r="V104" s="45" t="str">
        <f>'[1]14 Квартал Принятие ОС'!BZ107</f>
        <v>Позднее проведение торгово-закупочных мероприятий и заключения договоров поставки</v>
      </c>
    </row>
    <row r="105" spans="1:22" ht="78.75" x14ac:dyDescent="0.25">
      <c r="A105" s="41" t="str">
        <f>'[1]14 Квартал Принятие ОС'!A108</f>
        <v>1.6</v>
      </c>
      <c r="B105" s="41" t="str">
        <f>'[1]14 Квартал Принятие ОС'!B108</f>
        <v>Приобретение автогидроподъемника 20 м-2 ед.</v>
      </c>
      <c r="C105" s="41" t="str">
        <f>'[1]14 Квартал Принятие ОС'!C108</f>
        <v>H_Che103</v>
      </c>
      <c r="D105" s="45">
        <f>'[1]14 Квартал Принятие ОС'!D108</f>
        <v>0</v>
      </c>
      <c r="E105" s="45">
        <f>'[1]14 Квартал Принятие ОС'!E108</f>
        <v>11.815819209039548</v>
      </c>
      <c r="F105" s="45">
        <f>'[1]14 Квартал Принятие ОС'!F108</f>
        <v>0</v>
      </c>
      <c r="G105" s="45">
        <f>'[1]14 Квартал Принятие ОС'!G108</f>
        <v>0</v>
      </c>
      <c r="H105" s="45">
        <f>'[1]14 Квартал Принятие ОС'!H108</f>
        <v>0</v>
      </c>
      <c r="I105" s="45">
        <f>'[1]14 Квартал Принятие ОС'!I108</f>
        <v>0</v>
      </c>
      <c r="J105" s="45">
        <f>'[1]14 Квартал Принятие ОС'!J108</f>
        <v>2</v>
      </c>
      <c r="K105" s="45">
        <f>'[1]14 Квартал Принятие ОС'!AM108</f>
        <v>0</v>
      </c>
      <c r="L105" s="45">
        <f>'[1]14 Квартал Принятие ОС'!AN108</f>
        <v>0</v>
      </c>
      <c r="M105" s="45">
        <f>'[1]14 Квартал Принятие ОС'!AO108</f>
        <v>0</v>
      </c>
      <c r="N105" s="45">
        <f>'[1]14 Квартал Принятие ОС'!AP108</f>
        <v>0</v>
      </c>
      <c r="O105" s="45">
        <f>'[1]14 Квартал Принятие ОС'!AQ108</f>
        <v>0</v>
      </c>
      <c r="P105" s="45">
        <f>'[1]14 Квартал Принятие ОС'!AR108</f>
        <v>0</v>
      </c>
      <c r="Q105" s="45">
        <f>'[1]14 Квартал Принятие ОС'!AS108</f>
        <v>0</v>
      </c>
      <c r="R105" s="42">
        <f t="shared" si="32"/>
        <v>0</v>
      </c>
      <c r="S105" s="45" t="str">
        <f t="shared" si="30"/>
        <v>-</v>
      </c>
      <c r="T105" s="45">
        <f t="shared" si="33"/>
        <v>-11.815819209039548</v>
      </c>
      <c r="U105" s="30">
        <f t="shared" si="31"/>
        <v>0</v>
      </c>
      <c r="V105" s="45" t="str">
        <f>'[1]14 Квартал Принятие ОС'!BZ108</f>
        <v>Позднее проведение торгово-закупочных мероприятий и заключения договоров поставки</v>
      </c>
    </row>
    <row r="106" spans="1:22" ht="78.75" x14ac:dyDescent="0.25">
      <c r="A106" s="41" t="str">
        <f>'[1]14 Квартал Принятие ОС'!A109</f>
        <v>1.6</v>
      </c>
      <c r="B106" s="41" t="str">
        <f>'[1]14 Квартал Принятие ОС'!B109</f>
        <v>Приобретение электротехнической лаборатории 10 кВ на базе ГАЗ-3309-1 ед.</v>
      </c>
      <c r="C106" s="41" t="str">
        <f>'[1]14 Квартал Принятие ОС'!C109</f>
        <v>H_Che104</v>
      </c>
      <c r="D106" s="45">
        <f>'[1]14 Квартал Принятие ОС'!D109</f>
        <v>0</v>
      </c>
      <c r="E106" s="45">
        <f>'[1]14 Квартал Принятие ОС'!E109</f>
        <v>3.9632768361581925</v>
      </c>
      <c r="F106" s="45">
        <f>'[1]14 Квартал Принятие ОС'!F109</f>
        <v>0</v>
      </c>
      <c r="G106" s="45">
        <f>'[1]14 Квартал Принятие ОС'!G109</f>
        <v>0</v>
      </c>
      <c r="H106" s="45">
        <f>'[1]14 Квартал Принятие ОС'!H109</f>
        <v>0</v>
      </c>
      <c r="I106" s="45">
        <f>'[1]14 Квартал Принятие ОС'!I109</f>
        <v>0</v>
      </c>
      <c r="J106" s="45">
        <f>'[1]14 Квартал Принятие ОС'!J109</f>
        <v>1</v>
      </c>
      <c r="K106" s="45">
        <f>'[1]14 Квартал Принятие ОС'!AM109</f>
        <v>0</v>
      </c>
      <c r="L106" s="45">
        <f>'[1]14 Квартал Принятие ОС'!AN109</f>
        <v>0</v>
      </c>
      <c r="M106" s="45">
        <f>'[1]14 Квартал Принятие ОС'!AO109</f>
        <v>0</v>
      </c>
      <c r="N106" s="45">
        <f>'[1]14 Квартал Принятие ОС'!AP109</f>
        <v>0</v>
      </c>
      <c r="O106" s="45">
        <f>'[1]14 Квартал Принятие ОС'!AQ109</f>
        <v>0</v>
      </c>
      <c r="P106" s="45">
        <f>'[1]14 Квартал Принятие ОС'!AR109</f>
        <v>0</v>
      </c>
      <c r="Q106" s="45">
        <f>'[1]14 Квартал Принятие ОС'!AS109</f>
        <v>0</v>
      </c>
      <c r="R106" s="42">
        <f t="shared" si="32"/>
        <v>0</v>
      </c>
      <c r="S106" s="45" t="str">
        <f t="shared" si="30"/>
        <v>-</v>
      </c>
      <c r="T106" s="45">
        <f t="shared" si="33"/>
        <v>-3.9632768361581925</v>
      </c>
      <c r="U106" s="30">
        <f t="shared" si="31"/>
        <v>0</v>
      </c>
      <c r="V106" s="45" t="str">
        <f>'[1]14 Квартал Принятие ОС'!BZ109</f>
        <v>Позднее проведение торгово-закупочных мероприятий и заключения договоров поставки</v>
      </c>
    </row>
    <row r="107" spans="1:22" ht="78.75" x14ac:dyDescent="0.25">
      <c r="A107" s="41" t="str">
        <f>'[1]14 Квартал Принятие ОС'!A110</f>
        <v>1.6</v>
      </c>
      <c r="B107" s="41" t="str">
        <f>'[1]14 Квартал Принятие ОС'!B110</f>
        <v>Приобретение электротехнической лаборатории 10 кВ на базе ГАЗ-33023-1 ед.</v>
      </c>
      <c r="C107" s="41" t="str">
        <f>'[1]14 Квартал Принятие ОС'!C110</f>
        <v>H_Che105</v>
      </c>
      <c r="D107" s="45">
        <f>'[1]14 Квартал Принятие ОС'!D110</f>
        <v>0</v>
      </c>
      <c r="E107" s="45">
        <f>'[1]14 Квартал Принятие ОС'!E110</f>
        <v>3.9745762711864412</v>
      </c>
      <c r="F107" s="45">
        <f>'[1]14 Квартал Принятие ОС'!F110</f>
        <v>0</v>
      </c>
      <c r="G107" s="45">
        <f>'[1]14 Квартал Принятие ОС'!G110</f>
        <v>0</v>
      </c>
      <c r="H107" s="45">
        <f>'[1]14 Квартал Принятие ОС'!H110</f>
        <v>0</v>
      </c>
      <c r="I107" s="45">
        <f>'[1]14 Квартал Принятие ОС'!I110</f>
        <v>0</v>
      </c>
      <c r="J107" s="45">
        <f>'[1]14 Квартал Принятие ОС'!J110</f>
        <v>1</v>
      </c>
      <c r="K107" s="45">
        <f>'[1]14 Квартал Принятие ОС'!AM110</f>
        <v>0</v>
      </c>
      <c r="L107" s="45">
        <f>'[1]14 Квартал Принятие ОС'!AN110</f>
        <v>0</v>
      </c>
      <c r="M107" s="45">
        <f>'[1]14 Квартал Принятие ОС'!AO110</f>
        <v>0</v>
      </c>
      <c r="N107" s="45">
        <f>'[1]14 Квартал Принятие ОС'!AP110</f>
        <v>0</v>
      </c>
      <c r="O107" s="45">
        <f>'[1]14 Квартал Принятие ОС'!AQ110</f>
        <v>0</v>
      </c>
      <c r="P107" s="45">
        <f>'[1]14 Квартал Принятие ОС'!AR110</f>
        <v>0</v>
      </c>
      <c r="Q107" s="45">
        <f>'[1]14 Квартал Принятие ОС'!AS110</f>
        <v>0</v>
      </c>
      <c r="R107" s="42">
        <f t="shared" si="32"/>
        <v>0</v>
      </c>
      <c r="S107" s="45" t="str">
        <f t="shared" si="30"/>
        <v>-</v>
      </c>
      <c r="T107" s="45">
        <f t="shared" si="33"/>
        <v>-3.9745762711864412</v>
      </c>
      <c r="U107" s="30">
        <f t="shared" si="31"/>
        <v>0</v>
      </c>
      <c r="V107" s="45" t="str">
        <f>'[1]14 Квартал Принятие ОС'!BZ110</f>
        <v>Позднее проведение торгово-закупочных мероприятий и заключения договоров поставки</v>
      </c>
    </row>
    <row r="108" spans="1:22" ht="78.75" x14ac:dyDescent="0.25">
      <c r="A108" s="41" t="str">
        <f>'[1]14 Квартал Принятие ОС'!A111</f>
        <v>1.6</v>
      </c>
      <c r="B108" s="41" t="str">
        <f>'[1]14 Квартал Принятие ОС'!B111</f>
        <v>Приобретение электротехнической лаборатории 35 кВ на базе ГАЗ-3309-1 ед.</v>
      </c>
      <c r="C108" s="41" t="str">
        <f>'[1]14 Квартал Принятие ОС'!C111</f>
        <v>H_Che106</v>
      </c>
      <c r="D108" s="45">
        <f>'[1]14 Квартал Принятие ОС'!D111</f>
        <v>0</v>
      </c>
      <c r="E108" s="45">
        <f>'[1]14 Квартал Принятие ОС'!E111</f>
        <v>3.977401129943503</v>
      </c>
      <c r="F108" s="45">
        <f>'[1]14 Квартал Принятие ОС'!F111</f>
        <v>0</v>
      </c>
      <c r="G108" s="45">
        <f>'[1]14 Квартал Принятие ОС'!G111</f>
        <v>0</v>
      </c>
      <c r="H108" s="45">
        <f>'[1]14 Квартал Принятие ОС'!H111</f>
        <v>0</v>
      </c>
      <c r="I108" s="45">
        <f>'[1]14 Квартал Принятие ОС'!I111</f>
        <v>0</v>
      </c>
      <c r="J108" s="45">
        <f>'[1]14 Квартал Принятие ОС'!J111</f>
        <v>1</v>
      </c>
      <c r="K108" s="45">
        <f>'[1]14 Квартал Принятие ОС'!AM111</f>
        <v>0</v>
      </c>
      <c r="L108" s="45">
        <f>'[1]14 Квартал Принятие ОС'!AN111</f>
        <v>3.94394</v>
      </c>
      <c r="M108" s="45">
        <f>'[1]14 Квартал Принятие ОС'!AO111</f>
        <v>0</v>
      </c>
      <c r="N108" s="45">
        <f>'[1]14 Квартал Принятие ОС'!AP111</f>
        <v>0</v>
      </c>
      <c r="O108" s="45">
        <f>'[1]14 Квартал Принятие ОС'!AQ111</f>
        <v>0</v>
      </c>
      <c r="P108" s="45">
        <f>'[1]14 Квартал Принятие ОС'!AR111</f>
        <v>0</v>
      </c>
      <c r="Q108" s="45">
        <f>'[1]14 Квартал Принятие ОС'!AS111</f>
        <v>1</v>
      </c>
      <c r="R108" s="42">
        <f t="shared" si="32"/>
        <v>0</v>
      </c>
      <c r="S108" s="45" t="str">
        <f t="shared" si="30"/>
        <v>-</v>
      </c>
      <c r="T108" s="45">
        <f t="shared" si="33"/>
        <v>-3.3461129943503032E-2</v>
      </c>
      <c r="U108" s="30">
        <f t="shared" si="31"/>
        <v>0.99158718749999997</v>
      </c>
      <c r="V108" s="45" t="str">
        <f>'[1]14 Квартал Принятие ОС'!BZ111</f>
        <v>Позднее проведение торгово-закупочных мероприятий и заключения договоров поставки</v>
      </c>
    </row>
    <row r="109" spans="1:22" ht="78.75" x14ac:dyDescent="0.25">
      <c r="A109" s="41" t="str">
        <f>'[1]14 Квартал Принятие ОС'!A112</f>
        <v>1.6</v>
      </c>
      <c r="B109" s="41" t="str">
        <f>'[1]14 Квартал Принятие ОС'!B112</f>
        <v>Приобретение электротехнической лаборатории 35 кВ на базе ГАЗ-33088-1 ед.</v>
      </c>
      <c r="C109" s="41" t="str">
        <f>'[1]14 Квартал Принятие ОС'!C112</f>
        <v>H_Che107</v>
      </c>
      <c r="D109" s="45">
        <f>'[1]14 Квартал Принятие ОС'!D112</f>
        <v>0</v>
      </c>
      <c r="E109" s="45">
        <f>'[1]14 Квартал Принятие ОС'!E112</f>
        <v>3.8918079096045202</v>
      </c>
      <c r="F109" s="45">
        <f>'[1]14 Квартал Принятие ОС'!F112</f>
        <v>0</v>
      </c>
      <c r="G109" s="45">
        <f>'[1]14 Квартал Принятие ОС'!G112</f>
        <v>0</v>
      </c>
      <c r="H109" s="45">
        <f>'[1]14 Квартал Принятие ОС'!H112</f>
        <v>0</v>
      </c>
      <c r="I109" s="45">
        <f>'[1]14 Квартал Принятие ОС'!I112</f>
        <v>0</v>
      </c>
      <c r="J109" s="45">
        <f>'[1]14 Квартал Принятие ОС'!J112</f>
        <v>1</v>
      </c>
      <c r="K109" s="45">
        <f>'[1]14 Квартал Принятие ОС'!AM112</f>
        <v>0</v>
      </c>
      <c r="L109" s="45">
        <f>'[1]14 Квартал Принятие ОС'!AN112</f>
        <v>3.859067</v>
      </c>
      <c r="M109" s="45">
        <f>'[1]14 Квартал Принятие ОС'!AO112</f>
        <v>0</v>
      </c>
      <c r="N109" s="45">
        <f>'[1]14 Квартал Принятие ОС'!AP112</f>
        <v>0</v>
      </c>
      <c r="O109" s="45">
        <f>'[1]14 Квартал Принятие ОС'!AQ112</f>
        <v>0</v>
      </c>
      <c r="P109" s="45">
        <f>'[1]14 Квартал Принятие ОС'!AR112</f>
        <v>0</v>
      </c>
      <c r="Q109" s="45">
        <f>'[1]14 Квартал Принятие ОС'!AS112</f>
        <v>1</v>
      </c>
      <c r="R109" s="42">
        <f t="shared" si="32"/>
        <v>0</v>
      </c>
      <c r="S109" s="45" t="str">
        <f t="shared" si="30"/>
        <v>-</v>
      </c>
      <c r="T109" s="45">
        <f t="shared" si="33"/>
        <v>-3.2740909604520141E-2</v>
      </c>
      <c r="U109" s="30">
        <f t="shared" si="31"/>
        <v>0.99158722363359209</v>
      </c>
      <c r="V109" s="45" t="str">
        <f>'[1]14 Квартал Принятие ОС'!BZ112</f>
        <v>Позднее проведение торгово-закупочных мероприятий и заключения договоров поставки</v>
      </c>
    </row>
    <row r="110" spans="1:22" ht="47.25" x14ac:dyDescent="0.25">
      <c r="A110" s="41" t="str">
        <f>'[1]14 Квартал Принятие ОС'!A113</f>
        <v>1.6</v>
      </c>
      <c r="B110" s="41" t="str">
        <f>'[1]14 Квартал Принятие ОС'!B113</f>
        <v>Приобретение электротехнической лаборатории ЛВИ на базе ГАЗ-2705-1 ед.</v>
      </c>
      <c r="C110" s="41" t="str">
        <f>'[1]14 Квартал Принятие ОС'!C113</f>
        <v>H_Che108</v>
      </c>
      <c r="D110" s="45">
        <f>'[1]14 Квартал Принятие ОС'!D113</f>
        <v>0</v>
      </c>
      <c r="E110" s="45">
        <f>'[1]14 Квартал Принятие ОС'!E113</f>
        <v>4.1779661016949152</v>
      </c>
      <c r="F110" s="45">
        <f>'[1]14 Квартал Принятие ОС'!F113</f>
        <v>0</v>
      </c>
      <c r="G110" s="45">
        <f>'[1]14 Квартал Принятие ОС'!G113</f>
        <v>0</v>
      </c>
      <c r="H110" s="45">
        <f>'[1]14 Квартал Принятие ОС'!H113</f>
        <v>0</v>
      </c>
      <c r="I110" s="45">
        <f>'[1]14 Квартал Принятие ОС'!I113</f>
        <v>0</v>
      </c>
      <c r="J110" s="45">
        <f>'[1]14 Квартал Принятие ОС'!J113</f>
        <v>1</v>
      </c>
      <c r="K110" s="45">
        <f>'[1]14 Квартал Принятие ОС'!AM113</f>
        <v>0</v>
      </c>
      <c r="L110" s="45">
        <f>'[1]14 Квартал Принятие ОС'!AN113</f>
        <v>0</v>
      </c>
      <c r="M110" s="45">
        <f>'[1]14 Квартал Принятие ОС'!AO113</f>
        <v>0</v>
      </c>
      <c r="N110" s="45">
        <f>'[1]14 Квартал Принятие ОС'!AP113</f>
        <v>0</v>
      </c>
      <c r="O110" s="45">
        <f>'[1]14 Квартал Принятие ОС'!AQ113</f>
        <v>0</v>
      </c>
      <c r="P110" s="45">
        <f>'[1]14 Квартал Принятие ОС'!AR113</f>
        <v>0</v>
      </c>
      <c r="Q110" s="45">
        <f>'[1]14 Квартал Принятие ОС'!AS113</f>
        <v>0</v>
      </c>
      <c r="R110" s="42">
        <f t="shared" si="32"/>
        <v>0</v>
      </c>
      <c r="S110" s="45" t="str">
        <f t="shared" si="30"/>
        <v>-</v>
      </c>
      <c r="T110" s="45">
        <f t="shared" si="33"/>
        <v>-4.1779661016949152</v>
      </c>
      <c r="U110" s="30">
        <f t="shared" si="31"/>
        <v>0</v>
      </c>
      <c r="V110" s="45" t="str">
        <f>'[1]14 Квартал Принятие ОС'!BZ113</f>
        <v>Отклонение от плана произошло после проведения торгов</v>
      </c>
    </row>
    <row r="111" spans="1:22" ht="78.75" x14ac:dyDescent="0.25">
      <c r="A111" s="41" t="str">
        <f>'[1]14 Квартал Принятие ОС'!A114</f>
        <v>1.6</v>
      </c>
      <c r="B111" s="41" t="str">
        <f>'[1]14 Квартал Принятие ОС'!B114</f>
        <v>Приобретение автомастерской-4 ед.</v>
      </c>
      <c r="C111" s="41" t="str">
        <f>'[1]14 Квартал Принятие ОС'!C114</f>
        <v>H_Che109</v>
      </c>
      <c r="D111" s="45">
        <f>'[1]14 Квартал Принятие ОС'!D114</f>
        <v>0</v>
      </c>
      <c r="E111" s="45">
        <f>'[1]14 Квартал Принятие ОС'!E114</f>
        <v>16.870056497175142</v>
      </c>
      <c r="F111" s="45">
        <f>'[1]14 Квартал Принятие ОС'!F114</f>
        <v>0</v>
      </c>
      <c r="G111" s="45">
        <f>'[1]14 Квартал Принятие ОС'!G114</f>
        <v>0</v>
      </c>
      <c r="H111" s="45">
        <f>'[1]14 Квартал Принятие ОС'!H114</f>
        <v>0</v>
      </c>
      <c r="I111" s="45">
        <f>'[1]14 Квартал Принятие ОС'!I114</f>
        <v>0</v>
      </c>
      <c r="J111" s="45">
        <f>'[1]14 Квартал Принятие ОС'!J114</f>
        <v>4</v>
      </c>
      <c r="K111" s="45">
        <f>'[1]14 Квартал Принятие ОС'!AM114</f>
        <v>0</v>
      </c>
      <c r="L111" s="45">
        <f>'[1]14 Квартал Принятие ОС'!AN114</f>
        <v>0</v>
      </c>
      <c r="M111" s="45">
        <f>'[1]14 Квартал Принятие ОС'!AO114</f>
        <v>0</v>
      </c>
      <c r="N111" s="45">
        <f>'[1]14 Квартал Принятие ОС'!AP114</f>
        <v>0</v>
      </c>
      <c r="O111" s="45">
        <f>'[1]14 Квартал Принятие ОС'!AQ114</f>
        <v>0</v>
      </c>
      <c r="P111" s="45">
        <f>'[1]14 Квартал Принятие ОС'!AR114</f>
        <v>0</v>
      </c>
      <c r="Q111" s="45">
        <f>'[1]14 Квартал Принятие ОС'!AS114</f>
        <v>0</v>
      </c>
      <c r="R111" s="42">
        <f t="shared" si="32"/>
        <v>0</v>
      </c>
      <c r="S111" s="45" t="str">
        <f t="shared" si="30"/>
        <v>-</v>
      </c>
      <c r="T111" s="45">
        <f t="shared" si="33"/>
        <v>-16.870056497175142</v>
      </c>
      <c r="U111" s="30">
        <f t="shared" si="31"/>
        <v>0</v>
      </c>
      <c r="V111" s="45" t="str">
        <f>'[1]14 Квартал Принятие ОС'!BZ114</f>
        <v>Позднее проведение торгово-закупочных мероприятий и заключения договоров поставки</v>
      </c>
    </row>
    <row r="112" spans="1:22" x14ac:dyDescent="0.25">
      <c r="A112" s="41" t="str">
        <f>'[1]14 Квартал Принятие ОС'!A115</f>
        <v>1.6</v>
      </c>
      <c r="B112" s="41" t="str">
        <f>'[1]14 Квартал Принятие ОС'!B115</f>
        <v>Приобретение траншейного экскаватора-погрузчика-2 ед.</v>
      </c>
      <c r="C112" s="41" t="str">
        <f>'[1]14 Квартал Принятие ОС'!C115</f>
        <v>H_Che110</v>
      </c>
      <c r="D112" s="45">
        <f>'[1]14 Квартал Принятие ОС'!D115</f>
        <v>0</v>
      </c>
      <c r="E112" s="45">
        <f>'[1]14 Квартал Принятие ОС'!E115</f>
        <v>7.0847457627118642</v>
      </c>
      <c r="F112" s="45">
        <f>'[1]14 Квартал Принятие ОС'!F115</f>
        <v>0</v>
      </c>
      <c r="G112" s="45">
        <f>'[1]14 Квартал Принятие ОС'!G115</f>
        <v>0</v>
      </c>
      <c r="H112" s="45">
        <f>'[1]14 Квартал Принятие ОС'!H115</f>
        <v>0</v>
      </c>
      <c r="I112" s="45">
        <f>'[1]14 Квартал Принятие ОС'!I115</f>
        <v>0</v>
      </c>
      <c r="J112" s="45">
        <f>'[1]14 Квартал Принятие ОС'!J115</f>
        <v>2</v>
      </c>
      <c r="K112" s="45">
        <f>'[1]14 Квартал Принятие ОС'!AM115</f>
        <v>0</v>
      </c>
      <c r="L112" s="45">
        <f>'[1]14 Квартал Принятие ОС'!AN115</f>
        <v>7.0839999999999996</v>
      </c>
      <c r="M112" s="45">
        <f>'[1]14 Квартал Принятие ОС'!AO115</f>
        <v>0</v>
      </c>
      <c r="N112" s="45">
        <f>'[1]14 Квартал Принятие ОС'!AP115</f>
        <v>0</v>
      </c>
      <c r="O112" s="45">
        <f>'[1]14 Квартал Принятие ОС'!AQ115</f>
        <v>0</v>
      </c>
      <c r="P112" s="45">
        <f>'[1]14 Квартал Принятие ОС'!AR115</f>
        <v>0</v>
      </c>
      <c r="Q112" s="45">
        <f>'[1]14 Квартал Принятие ОС'!AS115</f>
        <v>2</v>
      </c>
      <c r="R112" s="42">
        <f t="shared" si="32"/>
        <v>0</v>
      </c>
      <c r="S112" s="45" t="str">
        <f t="shared" si="30"/>
        <v>-</v>
      </c>
      <c r="T112" s="45">
        <f t="shared" si="33"/>
        <v>-7.4576271186455045E-4</v>
      </c>
      <c r="U112" s="30">
        <f t="shared" si="31"/>
        <v>0.99989473684210528</v>
      </c>
      <c r="V112" s="45" t="s">
        <v>149</v>
      </c>
    </row>
    <row r="113" spans="1:22" x14ac:dyDescent="0.25">
      <c r="A113" s="41" t="str">
        <f>'[1]14 Квартал Принятие ОС'!A116</f>
        <v>1.6</v>
      </c>
      <c r="B113" s="41" t="str">
        <f>'[1]14 Квартал Принятие ОС'!B116</f>
        <v>Приобретение универсального экскаватора-бульдозера-2 ед.</v>
      </c>
      <c r="C113" s="41" t="str">
        <f>'[1]14 Квартал Принятие ОС'!C116</f>
        <v>H_Che111</v>
      </c>
      <c r="D113" s="45">
        <f>'[1]14 Квартал Принятие ОС'!D116</f>
        <v>0</v>
      </c>
      <c r="E113" s="45">
        <f>'[1]14 Квартал Принятие ОС'!E116</f>
        <v>5.0282485875706211</v>
      </c>
      <c r="F113" s="45">
        <f>'[1]14 Квартал Принятие ОС'!F116</f>
        <v>0</v>
      </c>
      <c r="G113" s="45">
        <f>'[1]14 Квартал Принятие ОС'!G116</f>
        <v>0</v>
      </c>
      <c r="H113" s="45">
        <f>'[1]14 Квартал Принятие ОС'!H116</f>
        <v>0</v>
      </c>
      <c r="I113" s="45">
        <f>'[1]14 Квартал Принятие ОС'!I116</f>
        <v>0</v>
      </c>
      <c r="J113" s="45">
        <f>'[1]14 Квартал Принятие ОС'!J116</f>
        <v>2</v>
      </c>
      <c r="K113" s="45">
        <f>'[1]14 Квартал Принятие ОС'!AM116</f>
        <v>0</v>
      </c>
      <c r="L113" s="45">
        <f>'[1]14 Квартал Принятие ОС'!AN116</f>
        <v>5.05</v>
      </c>
      <c r="M113" s="45">
        <f>'[1]14 Квартал Принятие ОС'!AO116</f>
        <v>0</v>
      </c>
      <c r="N113" s="45">
        <f>'[1]14 Квартал Принятие ОС'!AP116</f>
        <v>0</v>
      </c>
      <c r="O113" s="45">
        <f>'[1]14 Квартал Принятие ОС'!AQ116</f>
        <v>0</v>
      </c>
      <c r="P113" s="45">
        <f>'[1]14 Квартал Принятие ОС'!AR116</f>
        <v>0</v>
      </c>
      <c r="Q113" s="45">
        <f>'[1]14 Квартал Принятие ОС'!AS116</f>
        <v>2</v>
      </c>
      <c r="R113" s="42">
        <f t="shared" si="32"/>
        <v>0</v>
      </c>
      <c r="S113" s="45" t="str">
        <f t="shared" si="30"/>
        <v>-</v>
      </c>
      <c r="T113" s="45">
        <f t="shared" si="33"/>
        <v>2.1751412429378725E-2</v>
      </c>
      <c r="U113" s="30">
        <f t="shared" si="31"/>
        <v>1.0043258426966293</v>
      </c>
      <c r="V113" s="45" t="s">
        <v>149</v>
      </c>
    </row>
    <row r="114" spans="1:22" x14ac:dyDescent="0.25">
      <c r="A114" s="41" t="str">
        <f>'[1]14 Квартал Принятие ОС'!A117</f>
        <v>1.6</v>
      </c>
      <c r="B114" s="41" t="str">
        <f>'[1]14 Квартал Принятие ОС'!B117</f>
        <v>Приобретение бульдозера гусеничного-1 ед.</v>
      </c>
      <c r="C114" s="41" t="str">
        <f>'[1]14 Квартал Принятие ОС'!C117</f>
        <v>H_Che112</v>
      </c>
      <c r="D114" s="45">
        <f>'[1]14 Квартал Принятие ОС'!D117</f>
        <v>0</v>
      </c>
      <c r="E114" s="45">
        <f>'[1]14 Квартал Принятие ОС'!E117</f>
        <v>7.5395480225988702</v>
      </c>
      <c r="F114" s="45">
        <f>'[1]14 Квартал Принятие ОС'!F117</f>
        <v>0</v>
      </c>
      <c r="G114" s="45">
        <f>'[1]14 Квартал Принятие ОС'!G117</f>
        <v>0</v>
      </c>
      <c r="H114" s="45">
        <f>'[1]14 Квартал Принятие ОС'!H117</f>
        <v>0</v>
      </c>
      <c r="I114" s="45">
        <f>'[1]14 Квартал Принятие ОС'!I117</f>
        <v>0</v>
      </c>
      <c r="J114" s="45">
        <f>'[1]14 Квартал Принятие ОС'!J117</f>
        <v>1</v>
      </c>
      <c r="K114" s="45">
        <f>'[1]14 Квартал Принятие ОС'!AM117</f>
        <v>0</v>
      </c>
      <c r="L114" s="45">
        <f>'[1]14 Квартал Принятие ОС'!AN117</f>
        <v>7.54</v>
      </c>
      <c r="M114" s="45">
        <f>'[1]14 Квартал Принятие ОС'!AO117</f>
        <v>0</v>
      </c>
      <c r="N114" s="45">
        <f>'[1]14 Квартал Принятие ОС'!AP117</f>
        <v>0</v>
      </c>
      <c r="O114" s="45">
        <f>'[1]14 Квартал Принятие ОС'!AQ117</f>
        <v>0</v>
      </c>
      <c r="P114" s="45">
        <f>'[1]14 Квартал Принятие ОС'!AR117</f>
        <v>0</v>
      </c>
      <c r="Q114" s="45">
        <f>'[1]14 Квартал Принятие ОС'!AS117</f>
        <v>1</v>
      </c>
      <c r="R114" s="42">
        <f t="shared" si="32"/>
        <v>0</v>
      </c>
      <c r="S114" s="45" t="str">
        <f t="shared" si="30"/>
        <v>-</v>
      </c>
      <c r="T114" s="45">
        <f t="shared" si="33"/>
        <v>4.5197740112978835E-4</v>
      </c>
      <c r="U114" s="30">
        <f t="shared" si="31"/>
        <v>1.0000599475458973</v>
      </c>
      <c r="V114" s="45" t="s">
        <v>149</v>
      </c>
    </row>
    <row r="115" spans="1:22" ht="47.25" x14ac:dyDescent="0.25">
      <c r="A115" s="41" t="str">
        <f>'[1]14 Квартал Принятие ОС'!A118</f>
        <v>1.6</v>
      </c>
      <c r="B115" s="41" t="str">
        <f>'[1]14 Квартал Принятие ОС'!B118</f>
        <v>Приобретение передвижного дизельного генератора N=50кВт-1 ед.</v>
      </c>
      <c r="C115" s="41" t="str">
        <f>'[1]14 Квартал Принятие ОС'!C118</f>
        <v>H_Che113</v>
      </c>
      <c r="D115" s="45">
        <f>'[1]14 Квартал Принятие ОС'!D118</f>
        <v>0</v>
      </c>
      <c r="E115" s="45">
        <f>'[1]14 Квартал Принятие ОС'!E118</f>
        <v>0.82909604519774016</v>
      </c>
      <c r="F115" s="45">
        <f>'[1]14 Квартал Принятие ОС'!F118</f>
        <v>0</v>
      </c>
      <c r="G115" s="45">
        <f>'[1]14 Квартал Принятие ОС'!G118</f>
        <v>0</v>
      </c>
      <c r="H115" s="45">
        <f>'[1]14 Квартал Принятие ОС'!H118</f>
        <v>0</v>
      </c>
      <c r="I115" s="45">
        <f>'[1]14 Квартал Принятие ОС'!I118</f>
        <v>0</v>
      </c>
      <c r="J115" s="45">
        <f>'[1]14 Квартал Принятие ОС'!J118</f>
        <v>1</v>
      </c>
      <c r="K115" s="45">
        <f>'[1]14 Квартал Принятие ОС'!AM118</f>
        <v>0</v>
      </c>
      <c r="L115" s="45">
        <f>'[1]14 Квартал Принятие ОС'!AN118</f>
        <v>0.45458982999999997</v>
      </c>
      <c r="M115" s="45">
        <f>'[1]14 Квартал Принятие ОС'!AO118</f>
        <v>0</v>
      </c>
      <c r="N115" s="45">
        <f>'[1]14 Квартал Принятие ОС'!AP118</f>
        <v>0</v>
      </c>
      <c r="O115" s="45">
        <f>'[1]14 Квартал Принятие ОС'!AQ118</f>
        <v>0</v>
      </c>
      <c r="P115" s="45">
        <f>'[1]14 Квартал Принятие ОС'!AR118</f>
        <v>0</v>
      </c>
      <c r="Q115" s="45">
        <f>'[1]14 Квартал Принятие ОС'!AS118</f>
        <v>1</v>
      </c>
      <c r="R115" s="42">
        <f t="shared" si="32"/>
        <v>0</v>
      </c>
      <c r="S115" s="45" t="str">
        <f t="shared" si="30"/>
        <v>-</v>
      </c>
      <c r="T115" s="45">
        <f t="shared" si="33"/>
        <v>-0.37450621519774019</v>
      </c>
      <c r="U115" s="30">
        <f t="shared" si="31"/>
        <v>0.54829574044293006</v>
      </c>
      <c r="V115" s="45" t="str">
        <f>'[1]14 Квартал Принятие ОС'!BZ118</f>
        <v>Отклонение от плана произошло после проведения торгов</v>
      </c>
    </row>
    <row r="116" spans="1:22" ht="47.25" x14ac:dyDescent="0.25">
      <c r="A116" s="41" t="str">
        <f>'[1]14 Квартал Принятие ОС'!A119</f>
        <v>1.6</v>
      </c>
      <c r="B116" s="41" t="str">
        <f>'[1]14 Квартал Принятие ОС'!B119</f>
        <v>Приобретение передвижного дизельного компрессора-1 ед.</v>
      </c>
      <c r="C116" s="41" t="str">
        <f>'[1]14 Квартал Принятие ОС'!C119</f>
        <v>H_Che114</v>
      </c>
      <c r="D116" s="45">
        <f>'[1]14 Квартал Принятие ОС'!D119</f>
        <v>0</v>
      </c>
      <c r="E116" s="45">
        <f>'[1]14 Квартал Принятие ОС'!E119</f>
        <v>0.82259887005649723</v>
      </c>
      <c r="F116" s="45">
        <f>'[1]14 Квартал Принятие ОС'!F119</f>
        <v>0</v>
      </c>
      <c r="G116" s="45">
        <f>'[1]14 Квартал Принятие ОС'!G119</f>
        <v>0</v>
      </c>
      <c r="H116" s="45">
        <f>'[1]14 Квартал Принятие ОС'!H119</f>
        <v>0</v>
      </c>
      <c r="I116" s="45">
        <f>'[1]14 Квартал Принятие ОС'!I119</f>
        <v>0</v>
      </c>
      <c r="J116" s="45">
        <f>'[1]14 Квартал Принятие ОС'!J119</f>
        <v>1</v>
      </c>
      <c r="K116" s="45">
        <f>'[1]14 Квартал Принятие ОС'!AM119</f>
        <v>0</v>
      </c>
      <c r="L116" s="45">
        <f>'[1]14 Квартал Принятие ОС'!AN119</f>
        <v>0.73855932000000002</v>
      </c>
      <c r="M116" s="45">
        <f>'[1]14 Квартал Принятие ОС'!AO119</f>
        <v>0</v>
      </c>
      <c r="N116" s="45">
        <f>'[1]14 Квартал Принятие ОС'!AP119</f>
        <v>0</v>
      </c>
      <c r="O116" s="45">
        <f>'[1]14 Квартал Принятие ОС'!AQ119</f>
        <v>0</v>
      </c>
      <c r="P116" s="45">
        <f>'[1]14 Квартал Принятие ОС'!AR119</f>
        <v>0</v>
      </c>
      <c r="Q116" s="45">
        <f>'[1]14 Квартал Принятие ОС'!AS119</f>
        <v>1</v>
      </c>
      <c r="R116" s="42">
        <f t="shared" si="32"/>
        <v>0</v>
      </c>
      <c r="S116" s="45" t="str">
        <f t="shared" si="30"/>
        <v>-</v>
      </c>
      <c r="T116" s="45">
        <f t="shared" si="33"/>
        <v>-8.4039550056497214E-2</v>
      </c>
      <c r="U116" s="30">
        <f t="shared" si="31"/>
        <v>0.89783653598901092</v>
      </c>
      <c r="V116" s="45" t="str">
        <f>'[1]14 Квартал Принятие ОС'!BZ119</f>
        <v>Отклонение от плана произошло после проведения торгов</v>
      </c>
    </row>
    <row r="117" spans="1:22" ht="78.75" x14ac:dyDescent="0.25">
      <c r="A117" s="41" t="str">
        <f>'[1]14 Квартал Принятие ОС'!A120</f>
        <v>1.6</v>
      </c>
      <c r="B117" s="41" t="str">
        <f>'[1]14 Квартал Принятие ОС'!B120</f>
        <v>Приобретение автоцистерны 10м3-1 ед.</v>
      </c>
      <c r="C117" s="41" t="str">
        <f>'[1]14 Квартал Принятие ОС'!C120</f>
        <v>H_Che115</v>
      </c>
      <c r="D117" s="45">
        <f>'[1]14 Квартал Принятие ОС'!D120</f>
        <v>0</v>
      </c>
      <c r="E117" s="45">
        <f>'[1]14 Квартал Принятие ОС'!E120</f>
        <v>4.602838983050848</v>
      </c>
      <c r="F117" s="45">
        <f>'[1]14 Квартал Принятие ОС'!F120</f>
        <v>0</v>
      </c>
      <c r="G117" s="45">
        <f>'[1]14 Квартал Принятие ОС'!G120</f>
        <v>0</v>
      </c>
      <c r="H117" s="45">
        <f>'[1]14 Квартал Принятие ОС'!H120</f>
        <v>0</v>
      </c>
      <c r="I117" s="45">
        <f>'[1]14 Квартал Принятие ОС'!I120</f>
        <v>0</v>
      </c>
      <c r="J117" s="45">
        <f>'[1]14 Квартал Принятие ОС'!J120</f>
        <v>1</v>
      </c>
      <c r="K117" s="45">
        <f>'[1]14 Квартал Принятие ОС'!AM120</f>
        <v>0</v>
      </c>
      <c r="L117" s="45">
        <f>'[1]14 Квартал Принятие ОС'!AN120</f>
        <v>0</v>
      </c>
      <c r="M117" s="45">
        <f>'[1]14 Квартал Принятие ОС'!AO120</f>
        <v>0</v>
      </c>
      <c r="N117" s="45">
        <f>'[1]14 Квартал Принятие ОС'!AP120</f>
        <v>0</v>
      </c>
      <c r="O117" s="45">
        <f>'[1]14 Квартал Принятие ОС'!AQ120</f>
        <v>0</v>
      </c>
      <c r="P117" s="45">
        <f>'[1]14 Квартал Принятие ОС'!AR120</f>
        <v>0</v>
      </c>
      <c r="Q117" s="45">
        <f>'[1]14 Квартал Принятие ОС'!AS120</f>
        <v>0</v>
      </c>
      <c r="R117" s="42">
        <f t="shared" si="32"/>
        <v>0</v>
      </c>
      <c r="S117" s="45" t="str">
        <f t="shared" si="30"/>
        <v>-</v>
      </c>
      <c r="T117" s="45">
        <f t="shared" si="33"/>
        <v>-4.602838983050848</v>
      </c>
      <c r="U117" s="30">
        <f t="shared" si="31"/>
        <v>0</v>
      </c>
      <c r="V117" s="45" t="str">
        <f>'[1]14 Квартал Принятие ОС'!BZ120</f>
        <v>Позднее проведение торгово-закупочных мероприятий и заключения договоров поставки</v>
      </c>
    </row>
    <row r="118" spans="1:22" ht="78.75" x14ac:dyDescent="0.25">
      <c r="A118" s="41" t="str">
        <f>'[1]14 Квартал Принятие ОС'!A121</f>
        <v>1.6</v>
      </c>
      <c r="B118" s="41" t="str">
        <f>'[1]14 Квартал Принятие ОС'!B121</f>
        <v>Приобретение опоровоза на шасси КАМАЗ-65224-3971-43-1ед.</v>
      </c>
      <c r="C118" s="41" t="str">
        <f>'[1]14 Квартал Принятие ОС'!C121</f>
        <v>H_Che116</v>
      </c>
      <c r="D118" s="45">
        <f>'[1]14 Квартал Принятие ОС'!D121</f>
        <v>0</v>
      </c>
      <c r="E118" s="45">
        <f>'[1]14 Квартал Принятие ОС'!E121</f>
        <v>8.3192090395480225</v>
      </c>
      <c r="F118" s="45">
        <f>'[1]14 Квартал Принятие ОС'!F121</f>
        <v>0</v>
      </c>
      <c r="G118" s="45">
        <f>'[1]14 Квартал Принятие ОС'!G121</f>
        <v>0</v>
      </c>
      <c r="H118" s="45">
        <f>'[1]14 Квартал Принятие ОС'!H121</f>
        <v>0</v>
      </c>
      <c r="I118" s="45">
        <f>'[1]14 Квартал Принятие ОС'!I121</f>
        <v>0</v>
      </c>
      <c r="J118" s="45">
        <f>'[1]14 Квартал Принятие ОС'!J121</f>
        <v>1</v>
      </c>
      <c r="K118" s="45">
        <f>'[1]14 Квартал Принятие ОС'!AM121</f>
        <v>0</v>
      </c>
      <c r="L118" s="45">
        <f>'[1]14 Квартал Принятие ОС'!AN121</f>
        <v>0</v>
      </c>
      <c r="M118" s="45">
        <f>'[1]14 Квартал Принятие ОС'!AO121</f>
        <v>0</v>
      </c>
      <c r="N118" s="45">
        <f>'[1]14 Квартал Принятие ОС'!AP121</f>
        <v>0</v>
      </c>
      <c r="O118" s="45">
        <f>'[1]14 Квартал Принятие ОС'!AQ121</f>
        <v>0</v>
      </c>
      <c r="P118" s="45">
        <f>'[1]14 Квартал Принятие ОС'!AR121</f>
        <v>0</v>
      </c>
      <c r="Q118" s="45">
        <f>'[1]14 Квартал Принятие ОС'!AS121</f>
        <v>0</v>
      </c>
      <c r="R118" s="42">
        <f t="shared" si="32"/>
        <v>0</v>
      </c>
      <c r="S118" s="45" t="str">
        <f t="shared" si="30"/>
        <v>-</v>
      </c>
      <c r="T118" s="45">
        <f t="shared" si="33"/>
        <v>-8.3192090395480225</v>
      </c>
      <c r="U118" s="30">
        <f t="shared" si="31"/>
        <v>0</v>
      </c>
      <c r="V118" s="45" t="str">
        <f>'[1]14 Квартал Принятие ОС'!BZ121</f>
        <v>Позднее проведение торгово-закупочных мероприятий и заключения договоров поставки</v>
      </c>
    </row>
    <row r="119" spans="1:22" ht="78.75" x14ac:dyDescent="0.25">
      <c r="A119" s="41" t="str">
        <f>'[1]14 Квартал Принятие ОС'!A122</f>
        <v>1.6</v>
      </c>
      <c r="B119" s="41" t="str">
        <f>'[1]14 Квартал Принятие ОС'!B122</f>
        <v>Приобретение тягача с краново-манипуляторной установкой-1 ед.</v>
      </c>
      <c r="C119" s="41" t="str">
        <f>'[1]14 Квартал Принятие ОС'!C122</f>
        <v>H_Che117</v>
      </c>
      <c r="D119" s="45">
        <f>'[1]14 Квартал Принятие ОС'!D122</f>
        <v>0</v>
      </c>
      <c r="E119" s="45">
        <f>'[1]14 Квартал Принятие ОС'!E122</f>
        <v>7.6045197740113011</v>
      </c>
      <c r="F119" s="45">
        <f>'[1]14 Квартал Принятие ОС'!F122</f>
        <v>0</v>
      </c>
      <c r="G119" s="45">
        <f>'[1]14 Квартал Принятие ОС'!G122</f>
        <v>0</v>
      </c>
      <c r="H119" s="45">
        <f>'[1]14 Квартал Принятие ОС'!H122</f>
        <v>0</v>
      </c>
      <c r="I119" s="45">
        <f>'[1]14 Квартал Принятие ОС'!I122</f>
        <v>0</v>
      </c>
      <c r="J119" s="45">
        <f>'[1]14 Квартал Принятие ОС'!J122</f>
        <v>1</v>
      </c>
      <c r="K119" s="45">
        <f>'[1]14 Квартал Принятие ОС'!AM122</f>
        <v>0</v>
      </c>
      <c r="L119" s="45">
        <f>'[1]14 Квартал Принятие ОС'!AN122</f>
        <v>0</v>
      </c>
      <c r="M119" s="45">
        <f>'[1]14 Квартал Принятие ОС'!AO122</f>
        <v>0</v>
      </c>
      <c r="N119" s="45">
        <f>'[1]14 Квартал Принятие ОС'!AP122</f>
        <v>0</v>
      </c>
      <c r="O119" s="45">
        <f>'[1]14 Квартал Принятие ОС'!AQ122</f>
        <v>0</v>
      </c>
      <c r="P119" s="45">
        <f>'[1]14 Квартал Принятие ОС'!AR122</f>
        <v>0</v>
      </c>
      <c r="Q119" s="45">
        <f>'[1]14 Квартал Принятие ОС'!AS122</f>
        <v>0</v>
      </c>
      <c r="R119" s="42">
        <f t="shared" si="32"/>
        <v>0</v>
      </c>
      <c r="S119" s="45" t="str">
        <f t="shared" si="30"/>
        <v>-</v>
      </c>
      <c r="T119" s="45">
        <f>IF(E119="нд","нд",L119-E119)</f>
        <v>-7.6045197740113011</v>
      </c>
      <c r="U119" s="30">
        <f t="shared" si="31"/>
        <v>0</v>
      </c>
      <c r="V119" s="45" t="str">
        <f>'[1]14 Квартал Принятие ОС'!BZ122</f>
        <v>Позднее проведение торгово-закупочных мероприятий и заключения договоров поставки</v>
      </c>
    </row>
    <row r="120" spans="1:22" ht="31.5" x14ac:dyDescent="0.25">
      <c r="A120" s="41" t="str">
        <f>'[1]14 Квартал Принятие ОС'!A123</f>
        <v>1.6</v>
      </c>
      <c r="B120" s="41" t="str">
        <f>'[1]14 Квартал Принятие ОС'!B123</f>
        <v>Приобретение полноприводного бортового автомобиля с краново-манипуляторной установкой-1 ед.</v>
      </c>
      <c r="C120" s="41" t="str">
        <f>'[1]14 Квартал Принятие ОС'!C123</f>
        <v>H_Che118</v>
      </c>
      <c r="D120" s="45">
        <f>'[1]14 Квартал Принятие ОС'!D123</f>
        <v>0</v>
      </c>
      <c r="E120" s="45">
        <f>'[1]14 Квартал Принятие ОС'!E123</f>
        <v>6.2259887005649723</v>
      </c>
      <c r="F120" s="45">
        <f>'[1]14 Квартал Принятие ОС'!F123</f>
        <v>0</v>
      </c>
      <c r="G120" s="45">
        <f>'[1]14 Квартал Принятие ОС'!G123</f>
        <v>0</v>
      </c>
      <c r="H120" s="45">
        <f>'[1]14 Квартал Принятие ОС'!H123</f>
        <v>0</v>
      </c>
      <c r="I120" s="45">
        <f>'[1]14 Квартал Принятие ОС'!I123</f>
        <v>0</v>
      </c>
      <c r="J120" s="45">
        <f>'[1]14 Квартал Принятие ОС'!J123</f>
        <v>1</v>
      </c>
      <c r="K120" s="45">
        <f>'[1]14 Квартал Принятие ОС'!AM123</f>
        <v>0</v>
      </c>
      <c r="L120" s="45">
        <f>'[1]14 Квартал Принятие ОС'!AN123</f>
        <v>6.23</v>
      </c>
      <c r="M120" s="45">
        <f>'[1]14 Квартал Принятие ОС'!AO123</f>
        <v>0</v>
      </c>
      <c r="N120" s="45">
        <f>'[1]14 Квартал Принятие ОС'!AP123</f>
        <v>0</v>
      </c>
      <c r="O120" s="45">
        <f>'[1]14 Квартал Принятие ОС'!AQ123</f>
        <v>0</v>
      </c>
      <c r="P120" s="45">
        <f>'[1]14 Квартал Принятие ОС'!AR123</f>
        <v>0</v>
      </c>
      <c r="Q120" s="45">
        <f>'[1]14 Квартал Принятие ОС'!AS123</f>
        <v>1</v>
      </c>
      <c r="R120" s="42">
        <f t="shared" si="32"/>
        <v>0</v>
      </c>
      <c r="S120" s="45" t="str">
        <f t="shared" si="30"/>
        <v>-</v>
      </c>
      <c r="T120" s="45">
        <f t="shared" si="33"/>
        <v>4.0112994350280928E-3</v>
      </c>
      <c r="U120" s="30">
        <f t="shared" si="31"/>
        <v>1.0006442831215971</v>
      </c>
      <c r="V120" s="45" t="s">
        <v>149</v>
      </c>
    </row>
    <row r="121" spans="1:22" ht="78.75" x14ac:dyDescent="0.25">
      <c r="A121" s="41" t="str">
        <f>'[1]14 Квартал Принятие ОС'!A124</f>
        <v>1.6</v>
      </c>
      <c r="B121" s="41" t="str">
        <f>'[1]14 Квартал Принятие ОС'!B124</f>
        <v>Приобретение бортового автомобиля с краново-манипуляторной установкой-1 ед.</v>
      </c>
      <c r="C121" s="41" t="str">
        <f>'[1]14 Квартал Принятие ОС'!C124</f>
        <v>H_Che119</v>
      </c>
      <c r="D121" s="45">
        <f>'[1]14 Квартал Принятие ОС'!D124</f>
        <v>0</v>
      </c>
      <c r="E121" s="45">
        <f>'[1]14 Квартал Принятие ОС'!E124</f>
        <v>6.2259887005649723</v>
      </c>
      <c r="F121" s="45">
        <f>'[1]14 Квартал Принятие ОС'!F124</f>
        <v>0</v>
      </c>
      <c r="G121" s="45">
        <f>'[1]14 Квартал Принятие ОС'!G124</f>
        <v>0</v>
      </c>
      <c r="H121" s="45">
        <f>'[1]14 Квартал Принятие ОС'!H124</f>
        <v>0</v>
      </c>
      <c r="I121" s="45">
        <f>'[1]14 Квартал Принятие ОС'!I124</f>
        <v>0</v>
      </c>
      <c r="J121" s="45">
        <f>'[1]14 Квартал Принятие ОС'!J124</f>
        <v>1</v>
      </c>
      <c r="K121" s="45">
        <f>'[1]14 Квартал Принятие ОС'!AM124</f>
        <v>0</v>
      </c>
      <c r="L121" s="45">
        <f>'[1]14 Квартал Принятие ОС'!AN124</f>
        <v>0</v>
      </c>
      <c r="M121" s="45">
        <f>'[1]14 Квартал Принятие ОС'!AO124</f>
        <v>0</v>
      </c>
      <c r="N121" s="45">
        <f>'[1]14 Квартал Принятие ОС'!AP124</f>
        <v>0</v>
      </c>
      <c r="O121" s="45">
        <f>'[1]14 Квартал Принятие ОС'!AQ124</f>
        <v>0</v>
      </c>
      <c r="P121" s="45">
        <f>'[1]14 Квартал Принятие ОС'!AR124</f>
        <v>0</v>
      </c>
      <c r="Q121" s="45">
        <f>'[1]14 Квартал Принятие ОС'!AS124</f>
        <v>0</v>
      </c>
      <c r="R121" s="42">
        <f t="shared" si="32"/>
        <v>0</v>
      </c>
      <c r="S121" s="45" t="str">
        <f t="shared" si="30"/>
        <v>-</v>
      </c>
      <c r="T121" s="45">
        <f t="shared" si="33"/>
        <v>-6.2259887005649723</v>
      </c>
      <c r="U121" s="30">
        <f t="shared" si="31"/>
        <v>0</v>
      </c>
      <c r="V121" s="45" t="str">
        <f>'[1]14 Квартал Принятие ОС'!BZ124</f>
        <v>Позднее проведение торгово-закупочных мероприятий и заключения договоров поставки</v>
      </c>
    </row>
    <row r="122" spans="1:22" ht="78.75" x14ac:dyDescent="0.25">
      <c r="A122" s="41" t="str">
        <f>'[1]14 Квартал Принятие ОС'!A125</f>
        <v>1.6</v>
      </c>
      <c r="B122" s="41" t="str">
        <f>'[1]14 Квартал Принятие ОС'!B125</f>
        <v>Приобретение измельчителя-2 ед.</v>
      </c>
      <c r="C122" s="41" t="str">
        <f>'[1]14 Квартал Принятие ОС'!C125</f>
        <v>H_Che120</v>
      </c>
      <c r="D122" s="45">
        <f>'[1]14 Квартал Принятие ОС'!D125</f>
        <v>0</v>
      </c>
      <c r="E122" s="45">
        <f>'[1]14 Квартал Принятие ОС'!E125</f>
        <v>1.4915254237288136</v>
      </c>
      <c r="F122" s="45">
        <f>'[1]14 Квартал Принятие ОС'!F125</f>
        <v>0</v>
      </c>
      <c r="G122" s="45">
        <f>'[1]14 Квартал Принятие ОС'!G125</f>
        <v>0</v>
      </c>
      <c r="H122" s="45">
        <f>'[1]14 Квартал Принятие ОС'!H125</f>
        <v>0</v>
      </c>
      <c r="I122" s="45">
        <f>'[1]14 Квартал Принятие ОС'!I125</f>
        <v>0</v>
      </c>
      <c r="J122" s="45">
        <f>'[1]14 Квартал Принятие ОС'!J125</f>
        <v>2</v>
      </c>
      <c r="K122" s="45">
        <f>'[1]14 Квартал Принятие ОС'!AM125</f>
        <v>0</v>
      </c>
      <c r="L122" s="45">
        <f>'[1]14 Квартал Принятие ОС'!AN125</f>
        <v>0</v>
      </c>
      <c r="M122" s="45">
        <f>'[1]14 Квартал Принятие ОС'!AO125</f>
        <v>0</v>
      </c>
      <c r="N122" s="45">
        <f>'[1]14 Квартал Принятие ОС'!AP125</f>
        <v>0</v>
      </c>
      <c r="O122" s="45">
        <f>'[1]14 Квартал Принятие ОС'!AQ125</f>
        <v>0</v>
      </c>
      <c r="P122" s="45">
        <f>'[1]14 Квартал Принятие ОС'!AR125</f>
        <v>0</v>
      </c>
      <c r="Q122" s="45">
        <f>'[1]14 Квартал Принятие ОС'!AS125</f>
        <v>0</v>
      </c>
      <c r="R122" s="42">
        <f t="shared" si="32"/>
        <v>0</v>
      </c>
      <c r="S122" s="45" t="str">
        <f t="shared" si="30"/>
        <v>-</v>
      </c>
      <c r="T122" s="45">
        <f t="shared" si="33"/>
        <v>-1.4915254237288136</v>
      </c>
      <c r="U122" s="30">
        <f t="shared" si="31"/>
        <v>0</v>
      </c>
      <c r="V122" s="45" t="str">
        <f>'[1]14 Квартал Принятие ОС'!BZ125</f>
        <v>Позднее проведение торгово-закупочных мероприятий и заключения договоров поставки</v>
      </c>
    </row>
    <row r="123" spans="1:22" x14ac:dyDescent="0.25">
      <c r="A123" s="41" t="str">
        <f>'[1]14 Квартал Принятие ОС'!A126</f>
        <v>1.6</v>
      </c>
      <c r="B123" s="41" t="str">
        <f>'[1]14 Квартал Принятие ОС'!B126</f>
        <v>Приобретение установки цеолитовой-маслонагревателя-3 ед.</v>
      </c>
      <c r="C123" s="41" t="str">
        <f>'[1]14 Квартал Принятие ОС'!C126</f>
        <v>H_Che121</v>
      </c>
      <c r="D123" s="45">
        <f>'[1]14 Квартал Принятие ОС'!D126</f>
        <v>0</v>
      </c>
      <c r="E123" s="45">
        <f>'[1]14 Квартал Принятие ОС'!E126</f>
        <v>1.2711864406779663</v>
      </c>
      <c r="F123" s="45">
        <f>'[1]14 Квартал Принятие ОС'!F126</f>
        <v>0</v>
      </c>
      <c r="G123" s="45">
        <f>'[1]14 Квартал Принятие ОС'!G126</f>
        <v>0</v>
      </c>
      <c r="H123" s="45">
        <f>'[1]14 Квартал Принятие ОС'!H126</f>
        <v>0</v>
      </c>
      <c r="I123" s="45">
        <f>'[1]14 Квартал Принятие ОС'!I126</f>
        <v>0</v>
      </c>
      <c r="J123" s="45">
        <f>'[1]14 Квартал Принятие ОС'!J126</f>
        <v>3</v>
      </c>
      <c r="K123" s="45">
        <f>'[1]14 Квартал Принятие ОС'!AM126</f>
        <v>0</v>
      </c>
      <c r="L123" s="45">
        <f>'[1]14 Квартал Принятие ОС'!AN126</f>
        <v>1.2629999999999999</v>
      </c>
      <c r="M123" s="45">
        <f>'[1]14 Квартал Принятие ОС'!AO126</f>
        <v>0</v>
      </c>
      <c r="N123" s="45">
        <f>'[1]14 Квартал Принятие ОС'!AP126</f>
        <v>0</v>
      </c>
      <c r="O123" s="45">
        <f>'[1]14 Квартал Принятие ОС'!AQ126</f>
        <v>0</v>
      </c>
      <c r="P123" s="45">
        <f>'[1]14 Квартал Принятие ОС'!AR126</f>
        <v>0</v>
      </c>
      <c r="Q123" s="45">
        <f>'[1]14 Квартал Принятие ОС'!AS126</f>
        <v>3</v>
      </c>
      <c r="R123" s="42">
        <f t="shared" si="32"/>
        <v>0</v>
      </c>
      <c r="S123" s="45" t="str">
        <f t="shared" si="30"/>
        <v>-</v>
      </c>
      <c r="T123" s="45">
        <f t="shared" si="33"/>
        <v>-8.1864406779663668E-3</v>
      </c>
      <c r="U123" s="30">
        <f t="shared" si="31"/>
        <v>0.99355999999999978</v>
      </c>
      <c r="V123" s="45" t="s">
        <v>149</v>
      </c>
    </row>
    <row r="124" spans="1:22" ht="31.5" x14ac:dyDescent="0.25">
      <c r="A124" s="41" t="str">
        <f>'[1]14 Квартал Принятие ОС'!A127</f>
        <v>1.6</v>
      </c>
      <c r="B124" s="41" t="str">
        <f>'[1]14 Квартал Принятие ОС'!B127</f>
        <v>Приобретение мобильной установки для регенерации отработанного трансформаторного масла-1 ед.</v>
      </c>
      <c r="C124" s="41" t="str">
        <f>'[1]14 Квартал Принятие ОС'!C127</f>
        <v>H_Che122</v>
      </c>
      <c r="D124" s="45">
        <f>'[1]14 Квартал Принятие ОС'!D127</f>
        <v>0</v>
      </c>
      <c r="E124" s="45">
        <f>'[1]14 Квартал Принятие ОС'!E127</f>
        <v>1.3532768361581922</v>
      </c>
      <c r="F124" s="45">
        <f>'[1]14 Квартал Принятие ОС'!F127</f>
        <v>0</v>
      </c>
      <c r="G124" s="45">
        <f>'[1]14 Квартал Принятие ОС'!G127</f>
        <v>0</v>
      </c>
      <c r="H124" s="45">
        <f>'[1]14 Квартал Принятие ОС'!H127</f>
        <v>0</v>
      </c>
      <c r="I124" s="45">
        <f>'[1]14 Квартал Принятие ОС'!I127</f>
        <v>0</v>
      </c>
      <c r="J124" s="45">
        <f>'[1]14 Квартал Принятие ОС'!J127</f>
        <v>1</v>
      </c>
      <c r="K124" s="45">
        <f>'[1]14 Квартал Принятие ОС'!AM127</f>
        <v>0</v>
      </c>
      <c r="L124" s="45">
        <f>'[1]14 Квартал Принятие ОС'!AN127</f>
        <v>1.35</v>
      </c>
      <c r="M124" s="45">
        <f>'[1]14 Квартал Принятие ОС'!AO127</f>
        <v>0</v>
      </c>
      <c r="N124" s="45">
        <f>'[1]14 Квартал Принятие ОС'!AP127</f>
        <v>0</v>
      </c>
      <c r="O124" s="45">
        <f>'[1]14 Квартал Принятие ОС'!AQ127</f>
        <v>0</v>
      </c>
      <c r="P124" s="45">
        <f>'[1]14 Квартал Принятие ОС'!AR127</f>
        <v>0</v>
      </c>
      <c r="Q124" s="45">
        <f>'[1]14 Квартал Принятие ОС'!AS127</f>
        <v>1</v>
      </c>
      <c r="R124" s="42">
        <f t="shared" si="32"/>
        <v>0</v>
      </c>
      <c r="S124" s="45" t="str">
        <f t="shared" si="30"/>
        <v>-</v>
      </c>
      <c r="T124" s="45">
        <f t="shared" si="33"/>
        <v>-3.2768361581920757E-3</v>
      </c>
      <c r="U124" s="30">
        <f t="shared" si="31"/>
        <v>0.9975785914081744</v>
      </c>
      <c r="V124" s="45" t="s">
        <v>149</v>
      </c>
    </row>
    <row r="125" spans="1:22" ht="63" x14ac:dyDescent="0.25">
      <c r="A125" s="41" t="str">
        <f>'[1]14 Квартал Принятие ОС'!A128</f>
        <v>1.6</v>
      </c>
      <c r="B125" s="41" t="str">
        <f>'[1]14 Квартал Принятие ОС'!B128</f>
        <v>База Наурских РЭС</v>
      </c>
      <c r="C125" s="41" t="str">
        <f>'[1]14 Квартал Принятие ОС'!C128</f>
        <v>D_Che91_17</v>
      </c>
      <c r="D125" s="45">
        <f>'[1]14 Квартал Принятие ОС'!D128</f>
        <v>0</v>
      </c>
      <c r="E125" s="45" t="str">
        <f>'[1]14 Квартал Принятие ОС'!E128</f>
        <v>нд</v>
      </c>
      <c r="F125" s="45" t="str">
        <f>'[1]14 Квартал Принятие ОС'!F128</f>
        <v>нд</v>
      </c>
      <c r="G125" s="45" t="str">
        <f>'[1]14 Квартал Принятие ОС'!G128</f>
        <v>нд</v>
      </c>
      <c r="H125" s="45" t="str">
        <f>'[1]14 Квартал Принятие ОС'!H128</f>
        <v>нд</v>
      </c>
      <c r="I125" s="45" t="str">
        <f>'[1]14 Квартал Принятие ОС'!I128</f>
        <v>нд</v>
      </c>
      <c r="J125" s="45" t="str">
        <f>'[1]14 Квартал Принятие ОС'!J128</f>
        <v>нд</v>
      </c>
      <c r="K125" s="45">
        <f>'[1]14 Квартал Принятие ОС'!AM128</f>
        <v>0</v>
      </c>
      <c r="L125" s="45">
        <f>'[1]14 Квартал Принятие ОС'!AN128</f>
        <v>3.8957799999999998</v>
      </c>
      <c r="M125" s="45">
        <f>'[1]14 Квартал Принятие ОС'!AO128</f>
        <v>0</v>
      </c>
      <c r="N125" s="45">
        <f>'[1]14 Квартал Принятие ОС'!AP128</f>
        <v>0</v>
      </c>
      <c r="O125" s="45">
        <f>'[1]14 Квартал Принятие ОС'!AQ128</f>
        <v>0</v>
      </c>
      <c r="P125" s="45">
        <f>'[1]14 Квартал Принятие ОС'!AR128</f>
        <v>0</v>
      </c>
      <c r="Q125" s="45">
        <f>'[1]14 Квартал Принятие ОС'!AS128</f>
        <v>0</v>
      </c>
      <c r="R125" s="42">
        <f t="shared" si="32"/>
        <v>0</v>
      </c>
      <c r="S125" s="45" t="str">
        <f t="shared" si="30"/>
        <v>-</v>
      </c>
      <c r="T125" s="45" t="str">
        <f t="shared" si="33"/>
        <v>нд</v>
      </c>
      <c r="U125" s="30" t="str">
        <f t="shared" si="31"/>
        <v>нд</v>
      </c>
      <c r="V125" s="45" t="str">
        <f>'[1]14 Квартал Принятие ОС'!BZ128</f>
        <v>Ввод объекта незавершенного строительства прошлых лет</v>
      </c>
    </row>
  </sheetData>
  <autoFilter ref="A21:AY125"/>
  <mergeCells count="20">
    <mergeCell ref="A6:V6"/>
    <mergeCell ref="A4:V4"/>
    <mergeCell ref="A16:A20"/>
    <mergeCell ref="B16:B20"/>
    <mergeCell ref="C16:C20"/>
    <mergeCell ref="V16:V20"/>
    <mergeCell ref="A7:V7"/>
    <mergeCell ref="A9:V9"/>
    <mergeCell ref="A12:V12"/>
    <mergeCell ref="A13:V13"/>
    <mergeCell ref="A10:V10"/>
    <mergeCell ref="A15:V15"/>
    <mergeCell ref="R19:S19"/>
    <mergeCell ref="D16:U16"/>
    <mergeCell ref="T19:U19"/>
    <mergeCell ref="R17:U18"/>
    <mergeCell ref="E19:J19"/>
    <mergeCell ref="D17:J18"/>
    <mergeCell ref="K17:Q18"/>
    <mergeCell ref="L19:Q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O124"/>
  <sheetViews>
    <sheetView view="pageBreakPreview" zoomScale="65" zoomScaleNormal="100" zoomScaleSheetLayoutView="65" workbookViewId="0">
      <selection activeCell="U27" sqref="U27"/>
    </sheetView>
  </sheetViews>
  <sheetFormatPr defaultRowHeight="15.75" x14ac:dyDescent="0.25"/>
  <cols>
    <col min="1" max="1" width="7.25" style="6" customWidth="1"/>
    <col min="2" max="2" width="34" style="6" customWidth="1"/>
    <col min="3" max="3" width="14.625" style="6" customWidth="1"/>
    <col min="4" max="4" width="29.875" style="6" customWidth="1"/>
    <col min="5" max="14" width="10.125" style="6" customWidth="1"/>
    <col min="15" max="15" width="7.5" style="6" customWidth="1"/>
    <col min="16" max="16" width="6.875" style="6" customWidth="1"/>
    <col min="17" max="17" width="9" style="6"/>
    <col min="18" max="18" width="8.875" style="6" customWidth="1"/>
    <col min="19" max="16384" width="9" style="6"/>
  </cols>
  <sheetData>
    <row r="1" spans="1:41" ht="18.75" x14ac:dyDescent="0.25">
      <c r="Q1" s="8"/>
      <c r="R1" s="47" t="s">
        <v>105</v>
      </c>
      <c r="T1" s="8"/>
      <c r="V1" s="8"/>
    </row>
    <row r="2" spans="1:41" ht="18.75" x14ac:dyDescent="0.3">
      <c r="Q2" s="8"/>
      <c r="R2" s="48" t="s">
        <v>0</v>
      </c>
      <c r="T2" s="8"/>
      <c r="V2" s="8"/>
    </row>
    <row r="3" spans="1:41" ht="18.75" x14ac:dyDescent="0.3">
      <c r="Q3" s="8"/>
      <c r="R3" s="48" t="s">
        <v>62</v>
      </c>
      <c r="T3" s="8"/>
      <c r="V3" s="8"/>
    </row>
    <row r="4" spans="1:41" ht="18.75" x14ac:dyDescent="0.3">
      <c r="A4" s="97" t="str">
        <f>'1 Год финансирование'!A4:X4</f>
        <v>Год раскрытия информации: 2018 год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T4" s="8"/>
      <c r="V4" s="8"/>
    </row>
    <row r="5" spans="1:41" ht="18.75" x14ac:dyDescent="0.3">
      <c r="Q5" s="8"/>
      <c r="R5" s="48"/>
      <c r="T5" s="8"/>
      <c r="V5" s="8"/>
    </row>
    <row r="6" spans="1:41" ht="18.75" x14ac:dyDescent="0.3">
      <c r="A6" s="98" t="str">
        <f>'2 Год освоение'!A6:T6</f>
        <v>Отчет за 2017 год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T6" s="8"/>
      <c r="V6" s="8"/>
    </row>
    <row r="7" spans="1:41" ht="18.75" x14ac:dyDescent="0.3">
      <c r="A7" s="98" t="s">
        <v>52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T7" s="8"/>
      <c r="V7" s="8"/>
    </row>
    <row r="8" spans="1:41" ht="18.75" x14ac:dyDescent="0.3">
      <c r="Q8" s="8"/>
      <c r="R8" s="48"/>
      <c r="T8" s="8"/>
      <c r="V8" s="8"/>
    </row>
    <row r="9" spans="1:41" ht="18.75" x14ac:dyDescent="0.25">
      <c r="A9" s="123" t="str">
        <f>'1 Год финансирование'!A9:X9</f>
        <v>АО «Чеченэнерго»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T9" s="8"/>
      <c r="V9" s="8"/>
    </row>
    <row r="10" spans="1:41" x14ac:dyDescent="0.25">
      <c r="A10" s="119" t="s">
        <v>24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T10" s="8"/>
      <c r="V10" s="8"/>
    </row>
    <row r="11" spans="1:41" ht="18.75" x14ac:dyDescent="0.3">
      <c r="Q11" s="8"/>
      <c r="R11" s="48"/>
      <c r="T11" s="8"/>
      <c r="V11" s="8"/>
    </row>
    <row r="12" spans="1:41" ht="18.75" x14ac:dyDescent="0.25">
      <c r="A12" s="123" t="str">
        <f>'2 Год освоение'!A12:T12</f>
        <v>на период                            2017 год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T12" s="8"/>
      <c r="V12" s="8"/>
    </row>
    <row r="13" spans="1:41" x14ac:dyDescent="0.25">
      <c r="A13" s="119" t="s">
        <v>49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T13" s="8"/>
      <c r="V13" s="8"/>
    </row>
    <row r="14" spans="1:41" x14ac:dyDescent="0.25">
      <c r="A14" s="141" t="s">
        <v>56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59"/>
      <c r="AK14" s="59"/>
      <c r="AL14" s="59"/>
      <c r="AM14" s="59"/>
      <c r="AN14" s="59"/>
      <c r="AO14" s="59"/>
    </row>
    <row r="15" spans="1:41" x14ac:dyDescent="0.25">
      <c r="A15" s="130" t="s">
        <v>38</v>
      </c>
      <c r="B15" s="135" t="s">
        <v>37</v>
      </c>
      <c r="C15" s="135" t="s">
        <v>2</v>
      </c>
      <c r="D15" s="151" t="s">
        <v>92</v>
      </c>
      <c r="E15" s="160" t="s">
        <v>57</v>
      </c>
      <c r="F15" s="161"/>
      <c r="G15" s="161"/>
      <c r="H15" s="161"/>
      <c r="I15" s="161"/>
      <c r="J15" s="161"/>
      <c r="K15" s="161"/>
      <c r="L15" s="161"/>
      <c r="M15" s="161"/>
      <c r="N15" s="162"/>
      <c r="O15" s="142" t="s">
        <v>18</v>
      </c>
      <c r="P15" s="143"/>
      <c r="Q15" s="143"/>
      <c r="R15" s="144"/>
    </row>
    <row r="16" spans="1:41" x14ac:dyDescent="0.25">
      <c r="A16" s="130"/>
      <c r="B16" s="135"/>
      <c r="C16" s="135"/>
      <c r="D16" s="152"/>
      <c r="E16" s="163"/>
      <c r="F16" s="164"/>
      <c r="G16" s="164"/>
      <c r="H16" s="164"/>
      <c r="I16" s="164"/>
      <c r="J16" s="164"/>
      <c r="K16" s="164"/>
      <c r="L16" s="164"/>
      <c r="M16" s="164"/>
      <c r="N16" s="165"/>
      <c r="O16" s="145"/>
      <c r="P16" s="146"/>
      <c r="Q16" s="146"/>
      <c r="R16" s="147"/>
    </row>
    <row r="17" spans="1:24" x14ac:dyDescent="0.25">
      <c r="A17" s="130"/>
      <c r="B17" s="135"/>
      <c r="C17" s="135"/>
      <c r="D17" s="152"/>
      <c r="E17" s="154" t="s">
        <v>19</v>
      </c>
      <c r="F17" s="155"/>
      <c r="G17" s="155"/>
      <c r="H17" s="155"/>
      <c r="I17" s="156"/>
      <c r="J17" s="157" t="s">
        <v>20</v>
      </c>
      <c r="K17" s="158"/>
      <c r="L17" s="158"/>
      <c r="M17" s="158"/>
      <c r="N17" s="159"/>
      <c r="O17" s="145"/>
      <c r="P17" s="146"/>
      <c r="Q17" s="146"/>
      <c r="R17" s="147"/>
    </row>
    <row r="18" spans="1:24" ht="45.75" x14ac:dyDescent="0.25">
      <c r="A18" s="130"/>
      <c r="B18" s="135"/>
      <c r="C18" s="135"/>
      <c r="D18" s="153"/>
      <c r="E18" s="39" t="s">
        <v>3</v>
      </c>
      <c r="F18" s="39" t="s">
        <v>4</v>
      </c>
      <c r="G18" s="20" t="s">
        <v>91</v>
      </c>
      <c r="H18" s="39" t="s">
        <v>1</v>
      </c>
      <c r="I18" s="39" t="s">
        <v>23</v>
      </c>
      <c r="J18" s="39" t="s">
        <v>3</v>
      </c>
      <c r="K18" s="39" t="s">
        <v>4</v>
      </c>
      <c r="L18" s="20" t="s">
        <v>91</v>
      </c>
      <c r="M18" s="39" t="s">
        <v>1</v>
      </c>
      <c r="N18" s="39" t="s">
        <v>23</v>
      </c>
      <c r="O18" s="148"/>
      <c r="P18" s="149"/>
      <c r="Q18" s="149"/>
      <c r="R18" s="150"/>
    </row>
    <row r="19" spans="1:24" x14ac:dyDescent="0.25">
      <c r="A19" s="37">
        <v>1</v>
      </c>
      <c r="B19" s="37">
        <f t="shared" ref="B19:N19" si="0">A19+1</f>
        <v>2</v>
      </c>
      <c r="C19" s="37">
        <f t="shared" si="0"/>
        <v>3</v>
      </c>
      <c r="D19" s="37">
        <f t="shared" si="0"/>
        <v>4</v>
      </c>
      <c r="E19" s="75">
        <f t="shared" si="0"/>
        <v>5</v>
      </c>
      <c r="F19" s="75">
        <f t="shared" si="0"/>
        <v>6</v>
      </c>
      <c r="G19" s="75">
        <f t="shared" si="0"/>
        <v>7</v>
      </c>
      <c r="H19" s="75">
        <f t="shared" si="0"/>
        <v>8</v>
      </c>
      <c r="I19" s="75">
        <f t="shared" si="0"/>
        <v>9</v>
      </c>
      <c r="J19" s="75">
        <f t="shared" si="0"/>
        <v>10</v>
      </c>
      <c r="K19" s="75">
        <f t="shared" si="0"/>
        <v>11</v>
      </c>
      <c r="L19" s="75">
        <f t="shared" si="0"/>
        <v>12</v>
      </c>
      <c r="M19" s="75">
        <f t="shared" si="0"/>
        <v>13</v>
      </c>
      <c r="N19" s="75">
        <f t="shared" si="0"/>
        <v>14</v>
      </c>
      <c r="O19" s="138">
        <v>15</v>
      </c>
      <c r="P19" s="138"/>
      <c r="Q19" s="138"/>
      <c r="R19" s="138"/>
    </row>
    <row r="20" spans="1:24" s="57" customFormat="1" x14ac:dyDescent="0.25">
      <c r="A20" s="19" t="str">
        <f>'[1]15 Квартал постановка под напр'!A25</f>
        <v>1</v>
      </c>
      <c r="B20" s="19" t="str">
        <f>'[1]15 Квартал постановка под напр'!B25</f>
        <v>Чеченская Республика</v>
      </c>
      <c r="C20" s="19" t="str">
        <f>'[1]15 Квартал постановка под напр'!C25</f>
        <v>Г</v>
      </c>
      <c r="D20" s="19" t="s">
        <v>149</v>
      </c>
      <c r="E20" s="51">
        <f t="shared" ref="E20" si="1">SUM(E21,E49,E78,E82,E84,E85)</f>
        <v>132</v>
      </c>
      <c r="F20" s="51">
        <f t="shared" ref="F20:N20" si="2">SUM(F21,F49,F78,F82,F84,F85)</f>
        <v>0</v>
      </c>
      <c r="G20" s="51">
        <f t="shared" si="2"/>
        <v>129.24599999999998</v>
      </c>
      <c r="H20" s="51">
        <f t="shared" si="2"/>
        <v>0</v>
      </c>
      <c r="I20" s="51">
        <f t="shared" si="2"/>
        <v>103</v>
      </c>
      <c r="J20" s="51">
        <f t="shared" si="2"/>
        <v>132</v>
      </c>
      <c r="K20" s="51">
        <f t="shared" si="2"/>
        <v>0</v>
      </c>
      <c r="L20" s="51">
        <f t="shared" si="2"/>
        <v>145.70400000000001</v>
      </c>
      <c r="M20" s="51">
        <f t="shared" si="2"/>
        <v>0</v>
      </c>
      <c r="N20" s="51">
        <f t="shared" si="2"/>
        <v>95</v>
      </c>
      <c r="O20" s="139" t="s">
        <v>149</v>
      </c>
      <c r="P20" s="140"/>
      <c r="Q20" s="140"/>
      <c r="R20" s="140"/>
      <c r="S20" s="14"/>
      <c r="T20" s="14"/>
      <c r="U20" s="14"/>
      <c r="V20" s="14"/>
      <c r="W20" s="14"/>
      <c r="X20" s="14"/>
    </row>
    <row r="21" spans="1:24" s="57" customFormat="1" ht="31.5" x14ac:dyDescent="0.25">
      <c r="A21" s="19" t="str">
        <f>'[1]15 Квартал постановка под напр'!A26</f>
        <v>1.1</v>
      </c>
      <c r="B21" s="19" t="str">
        <f>'[1]15 Квартал постановка под напр'!B26</f>
        <v>Технологическое присоединение, всего, в том числе:</v>
      </c>
      <c r="C21" s="19" t="str">
        <f>'[1]15 Квартал постановка под напр'!C26</f>
        <v>Г</v>
      </c>
      <c r="D21" s="19" t="s">
        <v>149</v>
      </c>
      <c r="E21" s="51">
        <f>E22+E32+E35+E44</f>
        <v>82</v>
      </c>
      <c r="F21" s="51">
        <f>F22+F32+F35+F44</f>
        <v>0</v>
      </c>
      <c r="G21" s="51">
        <f t="shared" ref="G21:N21" si="3">G22+G32+G35+G44</f>
        <v>12.355</v>
      </c>
      <c r="H21" s="51">
        <f t="shared" si="3"/>
        <v>0</v>
      </c>
      <c r="I21" s="51">
        <f t="shared" si="3"/>
        <v>2</v>
      </c>
      <c r="J21" s="51">
        <f t="shared" si="3"/>
        <v>82</v>
      </c>
      <c r="K21" s="51">
        <f t="shared" si="3"/>
        <v>0</v>
      </c>
      <c r="L21" s="51">
        <f t="shared" si="3"/>
        <v>24.048000000000002</v>
      </c>
      <c r="M21" s="51">
        <f t="shared" si="3"/>
        <v>0</v>
      </c>
      <c r="N21" s="51">
        <f t="shared" si="3"/>
        <v>0</v>
      </c>
      <c r="O21" s="139" t="s">
        <v>149</v>
      </c>
      <c r="P21" s="140"/>
      <c r="Q21" s="140"/>
      <c r="R21" s="140"/>
      <c r="S21" s="14"/>
      <c r="T21" s="14"/>
      <c r="U21" s="14"/>
      <c r="V21" s="14"/>
      <c r="W21" s="14"/>
      <c r="X21" s="14"/>
    </row>
    <row r="22" spans="1:24" s="57" customFormat="1" ht="47.25" x14ac:dyDescent="0.25">
      <c r="A22" s="19" t="str">
        <f>'[1]15 Квартал постановка под напр'!A27</f>
        <v>1.1.1</v>
      </c>
      <c r="B22" s="19" t="str">
        <f>'[1]15 Квартал постановка под напр'!B27</f>
        <v>Технологическое присоединение энергопринимающих устройств потребителей, всего, в том числе:</v>
      </c>
      <c r="C22" s="19" t="str">
        <f>'[1]15 Квартал постановка под напр'!C27</f>
        <v>Г</v>
      </c>
      <c r="D22" s="19" t="s">
        <v>149</v>
      </c>
      <c r="E22" s="51">
        <f>SUM(E23,E24,E25)</f>
        <v>82</v>
      </c>
      <c r="F22" s="51">
        <f t="shared" ref="F22:N22" si="4">SUM(F23,F24,F25)</f>
        <v>0</v>
      </c>
      <c r="G22" s="51">
        <f t="shared" si="4"/>
        <v>12.355</v>
      </c>
      <c r="H22" s="51">
        <f t="shared" si="4"/>
        <v>0</v>
      </c>
      <c r="I22" s="51">
        <f t="shared" si="4"/>
        <v>0</v>
      </c>
      <c r="J22" s="51">
        <f t="shared" si="4"/>
        <v>82</v>
      </c>
      <c r="K22" s="51">
        <f t="shared" si="4"/>
        <v>0</v>
      </c>
      <c r="L22" s="51">
        <f t="shared" si="4"/>
        <v>24.048000000000002</v>
      </c>
      <c r="M22" s="51">
        <f t="shared" si="4"/>
        <v>0</v>
      </c>
      <c r="N22" s="51">
        <f t="shared" si="4"/>
        <v>0</v>
      </c>
      <c r="O22" s="139" t="s">
        <v>149</v>
      </c>
      <c r="P22" s="140"/>
      <c r="Q22" s="140"/>
      <c r="R22" s="140"/>
      <c r="S22" s="14"/>
      <c r="T22" s="14"/>
      <c r="U22" s="14"/>
      <c r="V22" s="14"/>
      <c r="W22" s="14"/>
      <c r="X22" s="14"/>
    </row>
    <row r="23" spans="1:24" s="57" customFormat="1" ht="78.75" x14ac:dyDescent="0.25">
      <c r="A23" s="41" t="str">
        <f>'[1]15 Квартал постановка под напр'!A28</f>
        <v>1.1.1.1</v>
      </c>
      <c r="B23" s="41" t="str">
        <f>'[1]15 Квартал постановка под напр'!B28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3" s="41" t="str">
        <f>'[1]15 Квартал постановка под напр'!C28</f>
        <v>Г</v>
      </c>
      <c r="D23" s="41" t="s">
        <v>149</v>
      </c>
      <c r="E23" s="45">
        <f>'[1]15 Квартал постановка под напр'!D28</f>
        <v>0</v>
      </c>
      <c r="F23" s="45">
        <f>'[1]15 Квартал постановка под напр'!E28</f>
        <v>0</v>
      </c>
      <c r="G23" s="45">
        <f>'[1]15 Квартал постановка под напр'!F28</f>
        <v>8.6300000000000008</v>
      </c>
      <c r="H23" s="45">
        <f>'[1]15 Квартал постановка под напр'!G28</f>
        <v>0</v>
      </c>
      <c r="I23" s="45">
        <f>'[1]15 Квартал постановка под напр'!H28</f>
        <v>0</v>
      </c>
      <c r="J23" s="45">
        <f>'[1]15 Квартал постановка под напр'!AC28</f>
        <v>0</v>
      </c>
      <c r="K23" s="45">
        <f>'[1]15 Квартал постановка под напр'!AD28</f>
        <v>0</v>
      </c>
      <c r="L23" s="45">
        <f>'[1]15 Квартал постановка под напр'!AE28</f>
        <v>8.7000000000000011</v>
      </c>
      <c r="M23" s="45">
        <f>'[1]15 Квартал постановка под напр'!AF28</f>
        <v>0</v>
      </c>
      <c r="N23" s="45">
        <f>'[1]15 Квартал постановка под напр'!AG28</f>
        <v>0</v>
      </c>
      <c r="O23" s="139" t="s">
        <v>149</v>
      </c>
      <c r="P23" s="140"/>
      <c r="Q23" s="140"/>
      <c r="R23" s="140"/>
      <c r="S23" s="14"/>
      <c r="T23" s="58"/>
      <c r="U23" s="58"/>
      <c r="V23" s="58"/>
      <c r="W23" s="58"/>
      <c r="X23" s="58"/>
    </row>
    <row r="24" spans="1:24" s="57" customFormat="1" ht="78.75" x14ac:dyDescent="0.25">
      <c r="A24" s="41" t="str">
        <f>'[1]15 Квартал постановка под напр'!A29</f>
        <v>1.1.1.2</v>
      </c>
      <c r="B24" s="41" t="str">
        <f>'[1]15 Квартал постановка под напр'!B29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4" s="41" t="str">
        <f>'[1]15 Квартал постановка под напр'!C29</f>
        <v>Г</v>
      </c>
      <c r="D24" s="41" t="s">
        <v>149</v>
      </c>
      <c r="E24" s="45">
        <f>'[1]15 Квартал постановка под напр'!D29</f>
        <v>0</v>
      </c>
      <c r="F24" s="45">
        <f>'[1]15 Квартал постановка под напр'!E29</f>
        <v>0</v>
      </c>
      <c r="G24" s="45">
        <f>'[1]15 Квартал постановка под напр'!F29</f>
        <v>0.12000000000000001</v>
      </c>
      <c r="H24" s="45">
        <f>'[1]15 Квартал постановка под напр'!G29</f>
        <v>0</v>
      </c>
      <c r="I24" s="45">
        <f>'[1]15 Квартал постановка под напр'!H29</f>
        <v>0</v>
      </c>
      <c r="J24" s="45">
        <f>'[1]15 Квартал постановка под напр'!AC29</f>
        <v>0</v>
      </c>
      <c r="K24" s="45">
        <f>'[1]15 Квартал постановка под напр'!AD29</f>
        <v>0</v>
      </c>
      <c r="L24" s="45">
        <f>'[1]15 Квартал постановка под напр'!AE29</f>
        <v>0</v>
      </c>
      <c r="M24" s="45">
        <f>'[1]15 Квартал постановка под напр'!AF29</f>
        <v>0</v>
      </c>
      <c r="N24" s="45">
        <f>'[1]15 Квартал постановка под напр'!AG29</f>
        <v>0</v>
      </c>
      <c r="O24" s="139" t="s">
        <v>149</v>
      </c>
      <c r="P24" s="140"/>
      <c r="Q24" s="140"/>
      <c r="R24" s="140"/>
      <c r="S24" s="14"/>
      <c r="T24" s="58"/>
      <c r="U24" s="58"/>
      <c r="V24" s="58"/>
      <c r="W24" s="58"/>
      <c r="X24" s="58"/>
    </row>
    <row r="25" spans="1:24" s="57" customFormat="1" ht="63" x14ac:dyDescent="0.25">
      <c r="A25" s="19" t="str">
        <f>'[1]15 Квартал постановка под напр'!A30</f>
        <v>1.1.1.3</v>
      </c>
      <c r="B25" s="19" t="str">
        <f>'[1]15 Квартал постановка под напр'!B30</f>
        <v>Технологическое присоединение энергопринимающих устройств потребителей свыше 150 кВт, всего, в том числе:</v>
      </c>
      <c r="C25" s="19" t="str">
        <f>'[1]15 Квартал постановка под напр'!C30</f>
        <v>Г</v>
      </c>
      <c r="D25" s="19" t="s">
        <v>149</v>
      </c>
      <c r="E25" s="51">
        <f t="shared" ref="E25:N25" si="5">SUM(E26:E31)</f>
        <v>82</v>
      </c>
      <c r="F25" s="51">
        <f t="shared" si="5"/>
        <v>0</v>
      </c>
      <c r="G25" s="51">
        <f t="shared" si="5"/>
        <v>3.605</v>
      </c>
      <c r="H25" s="51">
        <f t="shared" si="5"/>
        <v>0</v>
      </c>
      <c r="I25" s="51">
        <f t="shared" si="5"/>
        <v>0</v>
      </c>
      <c r="J25" s="51">
        <f t="shared" si="5"/>
        <v>82</v>
      </c>
      <c r="K25" s="51">
        <f t="shared" si="5"/>
        <v>0</v>
      </c>
      <c r="L25" s="51">
        <f t="shared" si="5"/>
        <v>15.347999999999999</v>
      </c>
      <c r="M25" s="51">
        <f t="shared" si="5"/>
        <v>0</v>
      </c>
      <c r="N25" s="51">
        <f t="shared" si="5"/>
        <v>0</v>
      </c>
      <c r="O25" s="139" t="s">
        <v>149</v>
      </c>
      <c r="P25" s="140"/>
      <c r="Q25" s="140"/>
      <c r="R25" s="140"/>
      <c r="S25" s="14"/>
      <c r="T25" s="58"/>
      <c r="U25" s="58"/>
      <c r="V25" s="58"/>
      <c r="W25" s="58"/>
      <c r="X25" s="58"/>
    </row>
    <row r="26" spans="1:24" s="57" customFormat="1" ht="94.5" x14ac:dyDescent="0.25">
      <c r="A26" s="41" t="str">
        <f>'[1]15 Квартал постановка под напр'!A31</f>
        <v>1.1.1.3</v>
      </c>
      <c r="B26" s="41" t="str">
        <f>'[1]15 Квартал постановка под напр'!B31</f>
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</c>
      <c r="C26" s="41" t="str">
        <f>'[1]15 Квартал постановка под напр'!C31</f>
        <v>G_prj_109108_50015</v>
      </c>
      <c r="D26" s="41" t="s">
        <v>149</v>
      </c>
      <c r="E26" s="45">
        <f>'[1]15 Квартал постановка под напр'!D31</f>
        <v>0</v>
      </c>
      <c r="F26" s="45">
        <f>'[1]15 Квартал постановка под напр'!E31</f>
        <v>0</v>
      </c>
      <c r="G26" s="45">
        <f>'[1]15 Квартал постановка под напр'!F31</f>
        <v>0.113</v>
      </c>
      <c r="H26" s="45">
        <f>'[1]15 Квартал постановка под напр'!G31</f>
        <v>0</v>
      </c>
      <c r="I26" s="45">
        <f>'[1]15 Квартал постановка под напр'!H31</f>
        <v>0</v>
      </c>
      <c r="J26" s="45">
        <f>'[1]15 Квартал постановка под напр'!AC31</f>
        <v>0</v>
      </c>
      <c r="K26" s="45">
        <f>'[1]15 Квартал постановка под напр'!AD31</f>
        <v>0</v>
      </c>
      <c r="L26" s="45">
        <f>'[1]15 Квартал постановка под напр'!AE31</f>
        <v>0.113</v>
      </c>
      <c r="M26" s="45">
        <f>'[1]15 Квартал постановка под напр'!AF31</f>
        <v>0</v>
      </c>
      <c r="N26" s="45">
        <f>'[1]15 Квартал постановка под напр'!AG31</f>
        <v>0</v>
      </c>
      <c r="O26" s="139" t="s">
        <v>149</v>
      </c>
      <c r="P26" s="140"/>
      <c r="Q26" s="140"/>
      <c r="R26" s="140"/>
      <c r="S26" s="14"/>
      <c r="T26" s="58"/>
      <c r="U26" s="58"/>
      <c r="V26" s="58"/>
      <c r="W26" s="58"/>
      <c r="X26" s="58"/>
    </row>
    <row r="27" spans="1:24" s="57" customFormat="1" ht="126" x14ac:dyDescent="0.25">
      <c r="A27" s="41" t="str">
        <f>'[1]15 Квартал постановка под напр'!A32</f>
        <v>1.1.1.3</v>
      </c>
      <c r="B27" s="41" t="str">
        <f>'[1]15 Квартал постановка под напр'!B32</f>
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</c>
      <c r="C27" s="41" t="str">
        <f>'[1]15 Квартал постановка под напр'!C32</f>
        <v>G_Che21</v>
      </c>
      <c r="D27" s="41" t="s">
        <v>149</v>
      </c>
      <c r="E27" s="45">
        <f>'[1]15 Квартал постановка под напр'!D32</f>
        <v>50</v>
      </c>
      <c r="F27" s="45">
        <f>'[1]15 Квартал постановка под напр'!E32</f>
        <v>0</v>
      </c>
      <c r="G27" s="45">
        <f>'[1]15 Квартал постановка под напр'!F32</f>
        <v>0.3</v>
      </c>
      <c r="H27" s="45">
        <f>'[1]15 Квартал постановка под напр'!G32</f>
        <v>0</v>
      </c>
      <c r="I27" s="45">
        <f>'[1]15 Квартал постановка под напр'!H32</f>
        <v>0</v>
      </c>
      <c r="J27" s="45">
        <f>'[1]15 Квартал постановка под напр'!AC32</f>
        <v>50</v>
      </c>
      <c r="K27" s="45">
        <f>'[1]15 Квартал постановка под напр'!AD32</f>
        <v>0</v>
      </c>
      <c r="L27" s="45">
        <f>'[1]15 Квартал постановка под напр'!AE32</f>
        <v>6.48</v>
      </c>
      <c r="M27" s="45">
        <f>'[1]15 Квартал постановка под напр'!AF32</f>
        <v>0</v>
      </c>
      <c r="N27" s="45">
        <f>'[1]15 Квартал постановка под напр'!AG32</f>
        <v>0</v>
      </c>
      <c r="O27" s="139" t="s">
        <v>149</v>
      </c>
      <c r="P27" s="140"/>
      <c r="Q27" s="140"/>
      <c r="R27" s="140"/>
      <c r="S27" s="14"/>
      <c r="T27" s="58"/>
      <c r="U27" s="58"/>
      <c r="V27" s="58"/>
      <c r="W27" s="58"/>
      <c r="X27" s="58"/>
    </row>
    <row r="28" spans="1:24" s="57" customFormat="1" ht="204.75" x14ac:dyDescent="0.25">
      <c r="A28" s="41" t="str">
        <f>'[1]15 Квартал постановка под напр'!A33</f>
        <v>1.1.1.3</v>
      </c>
      <c r="B28" s="41" t="str">
        <f>'[1]15 Квартал постановка под напр'!B33</f>
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</c>
      <c r="C28" s="41" t="str">
        <f>'[1]15 Квартал постановка под напр'!C33</f>
        <v>G_Che22</v>
      </c>
      <c r="D28" s="41" t="s">
        <v>149</v>
      </c>
      <c r="E28" s="45">
        <f>'[1]15 Квартал постановка под напр'!D33</f>
        <v>32</v>
      </c>
      <c r="F28" s="45">
        <f>'[1]15 Квартал постановка под напр'!E33</f>
        <v>0</v>
      </c>
      <c r="G28" s="45">
        <f>'[1]15 Квартал постановка под напр'!F33</f>
        <v>3.1920000000000002</v>
      </c>
      <c r="H28" s="45">
        <f>'[1]15 Квартал постановка под напр'!G33</f>
        <v>0</v>
      </c>
      <c r="I28" s="45">
        <f>'[1]15 Квартал постановка под напр'!H33</f>
        <v>0</v>
      </c>
      <c r="J28" s="45">
        <f>'[1]15 Квартал постановка под напр'!AC33</f>
        <v>32</v>
      </c>
      <c r="K28" s="45">
        <f>'[1]15 Квартал постановка под напр'!AD33</f>
        <v>0</v>
      </c>
      <c r="L28" s="45">
        <f>'[1]15 Квартал постановка под напр'!AE33</f>
        <v>3.1920000000000002</v>
      </c>
      <c r="M28" s="45">
        <f>'[1]15 Квартал постановка под напр'!AF33</f>
        <v>0</v>
      </c>
      <c r="N28" s="45">
        <f>'[1]15 Квартал постановка под напр'!AG33</f>
        <v>0</v>
      </c>
      <c r="O28" s="139" t="s">
        <v>149</v>
      </c>
      <c r="P28" s="140"/>
      <c r="Q28" s="140"/>
      <c r="R28" s="140"/>
      <c r="S28" s="14"/>
      <c r="T28" s="58"/>
      <c r="U28" s="58"/>
      <c r="V28" s="58"/>
      <c r="W28" s="58"/>
      <c r="X28" s="58"/>
    </row>
    <row r="29" spans="1:24" s="57" customFormat="1" ht="126" x14ac:dyDescent="0.25">
      <c r="A29" s="41" t="str">
        <f>'[1]15 Квартал постановка под напр'!A34</f>
        <v>1.1.1.3</v>
      </c>
      <c r="B29" s="41" t="str">
        <f>'[1]15 Квартал постановка под напр'!B34</f>
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</c>
      <c r="C29" s="41" t="str">
        <f>'[1]15 Квартал постановка под напр'!C34</f>
        <v>G_Che81</v>
      </c>
      <c r="D29" s="41" t="s">
        <v>149</v>
      </c>
      <c r="E29" s="45" t="str">
        <f>'[1]15 Квартал постановка под напр'!D34</f>
        <v>нд</v>
      </c>
      <c r="F29" s="45" t="str">
        <f>'[1]15 Квартал постановка под напр'!E34</f>
        <v>нд</v>
      </c>
      <c r="G29" s="45" t="str">
        <f>'[1]15 Квартал постановка под напр'!F34</f>
        <v>нд</v>
      </c>
      <c r="H29" s="45" t="str">
        <f>'[1]15 Квартал постановка под напр'!G34</f>
        <v>нд</v>
      </c>
      <c r="I29" s="45" t="str">
        <f>'[1]15 Квартал постановка под напр'!H34</f>
        <v>нд</v>
      </c>
      <c r="J29" s="45">
        <f>'[1]15 Квартал постановка под напр'!AC34</f>
        <v>0</v>
      </c>
      <c r="K29" s="45">
        <f>'[1]15 Квартал постановка под напр'!AD34</f>
        <v>0</v>
      </c>
      <c r="L29" s="45">
        <f>'[1]15 Квартал постановка под напр'!AE34</f>
        <v>4.51</v>
      </c>
      <c r="M29" s="45">
        <f>'[1]15 Квартал постановка под напр'!AF34</f>
        <v>0</v>
      </c>
      <c r="N29" s="45">
        <f>'[1]15 Квартал постановка под напр'!AG34</f>
        <v>0</v>
      </c>
      <c r="O29" s="139" t="s">
        <v>149</v>
      </c>
      <c r="P29" s="140"/>
      <c r="Q29" s="140"/>
      <c r="R29" s="140"/>
      <c r="S29" s="14"/>
      <c r="T29" s="58"/>
      <c r="U29" s="58"/>
      <c r="V29" s="58"/>
      <c r="W29" s="58"/>
      <c r="X29" s="58"/>
    </row>
    <row r="30" spans="1:24" s="57" customFormat="1" ht="126" x14ac:dyDescent="0.25">
      <c r="A30" s="41" t="str">
        <f>'[1]15 Квартал постановка под напр'!A35</f>
        <v>1.1.1.3</v>
      </c>
      <c r="B30" s="41" t="str">
        <f>'[1]15 Квартал постановка под напр'!B35</f>
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</c>
      <c r="C30" s="41" t="str">
        <f>'[1]15 Квартал постановка под напр'!C35</f>
        <v>F_prj_109108_47931</v>
      </c>
      <c r="D30" s="41" t="s">
        <v>149</v>
      </c>
      <c r="E30" s="45">
        <f>'[1]15 Квартал постановка под напр'!D35</f>
        <v>0</v>
      </c>
      <c r="F30" s="45">
        <f>'[1]15 Квартал постановка под напр'!E35</f>
        <v>0</v>
      </c>
      <c r="G30" s="45">
        <f>'[1]15 Квартал постановка под напр'!F35</f>
        <v>0</v>
      </c>
      <c r="H30" s="45">
        <f>'[1]15 Квартал постановка под напр'!G35</f>
        <v>0</v>
      </c>
      <c r="I30" s="45">
        <f>'[1]15 Квартал постановка под напр'!H35</f>
        <v>0</v>
      </c>
      <c r="J30" s="45">
        <f>'[1]15 Квартал постановка под напр'!AC35</f>
        <v>0</v>
      </c>
      <c r="K30" s="45">
        <f>'[1]15 Квартал постановка под напр'!AD35</f>
        <v>0</v>
      </c>
      <c r="L30" s="45">
        <f>'[1]15 Квартал постановка под напр'!AE35</f>
        <v>0.52300000000000002</v>
      </c>
      <c r="M30" s="45">
        <f>'[1]15 Квартал постановка под напр'!AF35</f>
        <v>0</v>
      </c>
      <c r="N30" s="45">
        <f>'[1]15 Квартал постановка под напр'!AG35</f>
        <v>0</v>
      </c>
      <c r="O30" s="139" t="s">
        <v>149</v>
      </c>
      <c r="P30" s="140"/>
      <c r="Q30" s="140"/>
      <c r="R30" s="140"/>
      <c r="S30" s="14"/>
      <c r="T30" s="58"/>
      <c r="U30" s="58"/>
      <c r="V30" s="58"/>
      <c r="W30" s="58"/>
      <c r="X30" s="58"/>
    </row>
    <row r="31" spans="1:24" s="57" customFormat="1" ht="110.25" x14ac:dyDescent="0.25">
      <c r="A31" s="41" t="str">
        <f>'[1]15 Квартал постановка под напр'!A36</f>
        <v>1.1.1.3</v>
      </c>
      <c r="B31" s="41" t="str">
        <f>'[1]15 Квартал постановка под напр'!B36</f>
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</c>
      <c r="C31" s="41" t="str">
        <f>'[1]15 Квартал постановка под напр'!C36</f>
        <v>F_prj_109108_47932</v>
      </c>
      <c r="D31" s="41" t="s">
        <v>149</v>
      </c>
      <c r="E31" s="45">
        <f>'[1]15 Квартал постановка под напр'!D36</f>
        <v>0</v>
      </c>
      <c r="F31" s="45">
        <f>'[1]15 Квартал постановка под напр'!E36</f>
        <v>0</v>
      </c>
      <c r="G31" s="45">
        <f>'[1]15 Квартал постановка под напр'!F36</f>
        <v>0</v>
      </c>
      <c r="H31" s="45">
        <f>'[1]15 Квартал постановка под напр'!G36</f>
        <v>0</v>
      </c>
      <c r="I31" s="45">
        <f>'[1]15 Квартал постановка под напр'!H36</f>
        <v>0</v>
      </c>
      <c r="J31" s="45">
        <f>'[1]15 Квартал постановка под напр'!AC36</f>
        <v>0</v>
      </c>
      <c r="K31" s="45">
        <f>'[1]15 Квартал постановка под напр'!AD36</f>
        <v>0</v>
      </c>
      <c r="L31" s="45">
        <f>'[1]15 Квартал постановка под напр'!AE36</f>
        <v>0.53</v>
      </c>
      <c r="M31" s="45">
        <f>'[1]15 Квартал постановка под напр'!AF36</f>
        <v>0</v>
      </c>
      <c r="N31" s="45">
        <f>'[1]15 Квартал постановка под напр'!AG36</f>
        <v>0</v>
      </c>
      <c r="O31" s="139" t="s">
        <v>149</v>
      </c>
      <c r="P31" s="140"/>
      <c r="Q31" s="140"/>
      <c r="R31" s="140"/>
      <c r="S31" s="14"/>
      <c r="T31" s="58"/>
      <c r="U31" s="58"/>
      <c r="V31" s="58"/>
      <c r="W31" s="58"/>
      <c r="X31" s="58"/>
    </row>
    <row r="32" spans="1:24" s="57" customFormat="1" ht="47.25" x14ac:dyDescent="0.25">
      <c r="A32" s="19" t="str">
        <f>'[1]15 Квартал постановка под напр'!A37</f>
        <v>1.1.2</v>
      </c>
      <c r="B32" s="19" t="str">
        <f>'[1]15 Квартал постановка под напр'!B37</f>
        <v>Технологическое присоединение объектов электросетевого хозяйства, всего, в том числе:</v>
      </c>
      <c r="C32" s="19" t="str">
        <f>'[1]15 Квартал постановка под напр'!C37</f>
        <v>Г</v>
      </c>
      <c r="D32" s="19" t="s">
        <v>149</v>
      </c>
      <c r="E32" s="51">
        <f t="shared" ref="E32:N32" si="6">SUM(E33,E34)</f>
        <v>0</v>
      </c>
      <c r="F32" s="51">
        <f t="shared" si="6"/>
        <v>0</v>
      </c>
      <c r="G32" s="51">
        <f t="shared" si="6"/>
        <v>0</v>
      </c>
      <c r="H32" s="51">
        <f t="shared" si="6"/>
        <v>0</v>
      </c>
      <c r="I32" s="51">
        <f t="shared" si="6"/>
        <v>0</v>
      </c>
      <c r="J32" s="51">
        <f t="shared" si="6"/>
        <v>0</v>
      </c>
      <c r="K32" s="51">
        <f t="shared" si="6"/>
        <v>0</v>
      </c>
      <c r="L32" s="51">
        <f t="shared" si="6"/>
        <v>0</v>
      </c>
      <c r="M32" s="51">
        <f t="shared" si="6"/>
        <v>0</v>
      </c>
      <c r="N32" s="51">
        <f t="shared" si="6"/>
        <v>0</v>
      </c>
      <c r="O32" s="139" t="s">
        <v>149</v>
      </c>
      <c r="P32" s="140"/>
      <c r="Q32" s="140"/>
      <c r="R32" s="140"/>
      <c r="S32" s="14"/>
      <c r="T32" s="58"/>
      <c r="U32" s="58"/>
      <c r="V32" s="58"/>
      <c r="W32" s="58"/>
      <c r="X32" s="58"/>
    </row>
    <row r="33" spans="1:24" s="57" customFormat="1" ht="78.75" x14ac:dyDescent="0.25">
      <c r="A33" s="19" t="str">
        <f>'[1]15 Квартал постановка под напр'!A38</f>
        <v>1.1.2.1</v>
      </c>
      <c r="B33" s="19" t="str">
        <f>'[1]15 Квартал постановка под напр'!B38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3" s="19" t="str">
        <f>'[1]15 Квартал постановка под напр'!C38</f>
        <v>Г</v>
      </c>
      <c r="D33" s="19" t="s">
        <v>149</v>
      </c>
      <c r="E33" s="51" t="s">
        <v>149</v>
      </c>
      <c r="F33" s="51" t="s">
        <v>149</v>
      </c>
      <c r="G33" s="51" t="s">
        <v>149</v>
      </c>
      <c r="H33" s="51" t="s">
        <v>149</v>
      </c>
      <c r="I33" s="51" t="s">
        <v>149</v>
      </c>
      <c r="J33" s="51" t="s">
        <v>149</v>
      </c>
      <c r="K33" s="51" t="s">
        <v>149</v>
      </c>
      <c r="L33" s="51" t="s">
        <v>149</v>
      </c>
      <c r="M33" s="51" t="s">
        <v>149</v>
      </c>
      <c r="N33" s="51" t="s">
        <v>149</v>
      </c>
      <c r="O33" s="139" t="s">
        <v>149</v>
      </c>
      <c r="P33" s="140"/>
      <c r="Q33" s="140"/>
      <c r="R33" s="140"/>
      <c r="S33" s="14"/>
      <c r="T33" s="58"/>
      <c r="U33" s="58"/>
      <c r="V33" s="58"/>
      <c r="W33" s="58"/>
      <c r="X33" s="58"/>
    </row>
    <row r="34" spans="1:24" s="57" customFormat="1" ht="63" x14ac:dyDescent="0.25">
      <c r="A34" s="19" t="str">
        <f>'[1]15 Квартал постановка под напр'!A39</f>
        <v>1.1.2.2</v>
      </c>
      <c r="B34" s="19" t="str">
        <f>'[1]15 Квартал постановка под напр'!B39</f>
        <v>Технологическое присоединение к электрическим сетям иных сетевых организаций, всего, в том числе:</v>
      </c>
      <c r="C34" s="19" t="str">
        <f>'[1]15 Квартал постановка под напр'!C39</f>
        <v>Г</v>
      </c>
      <c r="D34" s="19" t="s">
        <v>149</v>
      </c>
      <c r="E34" s="51" t="s">
        <v>149</v>
      </c>
      <c r="F34" s="51" t="s">
        <v>149</v>
      </c>
      <c r="G34" s="51" t="s">
        <v>149</v>
      </c>
      <c r="H34" s="51" t="s">
        <v>149</v>
      </c>
      <c r="I34" s="51" t="s">
        <v>149</v>
      </c>
      <c r="J34" s="51" t="s">
        <v>149</v>
      </c>
      <c r="K34" s="51" t="s">
        <v>149</v>
      </c>
      <c r="L34" s="51" t="s">
        <v>149</v>
      </c>
      <c r="M34" s="51" t="s">
        <v>149</v>
      </c>
      <c r="N34" s="51" t="s">
        <v>149</v>
      </c>
      <c r="O34" s="139" t="s">
        <v>149</v>
      </c>
      <c r="P34" s="140"/>
      <c r="Q34" s="140"/>
      <c r="R34" s="140"/>
      <c r="S34" s="14"/>
      <c r="T34" s="14"/>
      <c r="U34" s="14"/>
      <c r="V34" s="14"/>
      <c r="W34" s="14"/>
      <c r="X34" s="14"/>
    </row>
    <row r="35" spans="1:24" s="57" customFormat="1" ht="63" x14ac:dyDescent="0.25">
      <c r="A35" s="19" t="str">
        <f>'[1]15 Квартал постановка под напр'!A40</f>
        <v>1.1.3</v>
      </c>
      <c r="B35" s="19" t="str">
        <f>'[1]15 Квартал постановка под напр'!B40</f>
        <v xml:space="preserve">Технологическое присоединение объектов по производству электрической энергии всего, в том числе: </v>
      </c>
      <c r="C35" s="19" t="str">
        <f>'[1]15 Квартал постановка под напр'!C40</f>
        <v>Г</v>
      </c>
      <c r="D35" s="19" t="s">
        <v>149</v>
      </c>
      <c r="E35" s="51">
        <f t="shared" ref="E35:N35" si="7">E36+E40</f>
        <v>0</v>
      </c>
      <c r="F35" s="51">
        <f t="shared" si="7"/>
        <v>0</v>
      </c>
      <c r="G35" s="51">
        <f t="shared" si="7"/>
        <v>0</v>
      </c>
      <c r="H35" s="51">
        <f t="shared" si="7"/>
        <v>0</v>
      </c>
      <c r="I35" s="51">
        <f t="shared" si="7"/>
        <v>0</v>
      </c>
      <c r="J35" s="51">
        <f t="shared" si="7"/>
        <v>0</v>
      </c>
      <c r="K35" s="51">
        <f t="shared" si="7"/>
        <v>0</v>
      </c>
      <c r="L35" s="51">
        <f t="shared" si="7"/>
        <v>0</v>
      </c>
      <c r="M35" s="51">
        <f t="shared" si="7"/>
        <v>0</v>
      </c>
      <c r="N35" s="51">
        <f t="shared" si="7"/>
        <v>0</v>
      </c>
      <c r="O35" s="139" t="s">
        <v>149</v>
      </c>
      <c r="P35" s="140"/>
      <c r="Q35" s="140"/>
      <c r="R35" s="140"/>
      <c r="S35" s="14"/>
      <c r="T35" s="14"/>
      <c r="U35" s="14"/>
      <c r="V35" s="14"/>
      <c r="W35" s="14"/>
      <c r="X35" s="14"/>
    </row>
    <row r="36" spans="1:24" s="57" customFormat="1" ht="63" x14ac:dyDescent="0.25">
      <c r="A36" s="19" t="str">
        <f>'[1]15 Квартал постановка под напр'!A41</f>
        <v>1.1.3.1</v>
      </c>
      <c r="B36" s="19" t="str">
        <f>'[1]15 Квартал постановка под напр'!B41</f>
        <v>Наименование объекта по производству электрической энергии, всего, в том числе: Грозненская ТЭС</v>
      </c>
      <c r="C36" s="19" t="str">
        <f>'[1]15 Квартал постановка под напр'!C41</f>
        <v>Г</v>
      </c>
      <c r="D36" s="19" t="s">
        <v>149</v>
      </c>
      <c r="E36" s="51">
        <f t="shared" ref="E36:N36" si="8">SUM(E37,E38,E39)</f>
        <v>0</v>
      </c>
      <c r="F36" s="51">
        <f t="shared" si="8"/>
        <v>0</v>
      </c>
      <c r="G36" s="51">
        <f t="shared" si="8"/>
        <v>0</v>
      </c>
      <c r="H36" s="51">
        <f t="shared" si="8"/>
        <v>0</v>
      </c>
      <c r="I36" s="51">
        <f t="shared" si="8"/>
        <v>0</v>
      </c>
      <c r="J36" s="51">
        <f t="shared" si="8"/>
        <v>0</v>
      </c>
      <c r="K36" s="51">
        <f t="shared" si="8"/>
        <v>0</v>
      </c>
      <c r="L36" s="51">
        <f t="shared" si="8"/>
        <v>0</v>
      </c>
      <c r="M36" s="51">
        <f t="shared" si="8"/>
        <v>0</v>
      </c>
      <c r="N36" s="51">
        <f t="shared" si="8"/>
        <v>0</v>
      </c>
      <c r="O36" s="139" t="s">
        <v>149</v>
      </c>
      <c r="P36" s="140"/>
      <c r="Q36" s="140"/>
      <c r="R36" s="140"/>
      <c r="S36" s="14"/>
      <c r="T36" s="14"/>
      <c r="U36" s="14"/>
      <c r="V36" s="14"/>
      <c r="W36" s="14"/>
      <c r="X36" s="14"/>
    </row>
    <row r="37" spans="1:24" s="57" customFormat="1" ht="141.75" x14ac:dyDescent="0.25">
      <c r="A37" s="19" t="str">
        <f>'[1]15 Квартал постановка под напр'!A42</f>
        <v>1.1.3.1</v>
      </c>
      <c r="B37" s="19" t="str">
        <f>'[1]15 Квартал постановка под напр'!B42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19" t="str">
        <f>'[1]15 Квартал постановка под напр'!C42</f>
        <v>Г</v>
      </c>
      <c r="D37" s="19" t="s">
        <v>149</v>
      </c>
      <c r="E37" s="51" t="s">
        <v>149</v>
      </c>
      <c r="F37" s="51" t="s">
        <v>149</v>
      </c>
      <c r="G37" s="51" t="s">
        <v>149</v>
      </c>
      <c r="H37" s="51" t="s">
        <v>149</v>
      </c>
      <c r="I37" s="51" t="s">
        <v>149</v>
      </c>
      <c r="J37" s="51" t="s">
        <v>149</v>
      </c>
      <c r="K37" s="51" t="s">
        <v>149</v>
      </c>
      <c r="L37" s="51" t="s">
        <v>149</v>
      </c>
      <c r="M37" s="51" t="s">
        <v>149</v>
      </c>
      <c r="N37" s="51" t="s">
        <v>149</v>
      </c>
      <c r="O37" s="139" t="s">
        <v>149</v>
      </c>
      <c r="P37" s="140"/>
      <c r="Q37" s="140"/>
      <c r="R37" s="140"/>
      <c r="S37" s="14"/>
      <c r="T37" s="14"/>
      <c r="U37" s="14"/>
      <c r="V37" s="14"/>
      <c r="W37" s="14"/>
      <c r="X37" s="14"/>
    </row>
    <row r="38" spans="1:24" s="57" customFormat="1" ht="126" x14ac:dyDescent="0.25">
      <c r="A38" s="19" t="str">
        <f>'[1]15 Квартал постановка под напр'!A43</f>
        <v>1.1.3.1</v>
      </c>
      <c r="B38" s="19" t="str">
        <f>'[1]15 Квартал постановка под напр'!B43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19" t="str">
        <f>'[1]15 Квартал постановка под напр'!C43</f>
        <v>Г</v>
      </c>
      <c r="D38" s="19" t="s">
        <v>149</v>
      </c>
      <c r="E38" s="51" t="s">
        <v>149</v>
      </c>
      <c r="F38" s="51" t="s">
        <v>149</v>
      </c>
      <c r="G38" s="51" t="s">
        <v>149</v>
      </c>
      <c r="H38" s="51" t="s">
        <v>149</v>
      </c>
      <c r="I38" s="51" t="s">
        <v>149</v>
      </c>
      <c r="J38" s="51" t="s">
        <v>149</v>
      </c>
      <c r="K38" s="51" t="s">
        <v>149</v>
      </c>
      <c r="L38" s="51" t="s">
        <v>149</v>
      </c>
      <c r="M38" s="51" t="s">
        <v>149</v>
      </c>
      <c r="N38" s="51" t="s">
        <v>149</v>
      </c>
      <c r="O38" s="139" t="s">
        <v>149</v>
      </c>
      <c r="P38" s="140"/>
      <c r="Q38" s="140"/>
      <c r="R38" s="140"/>
      <c r="S38" s="14"/>
      <c r="T38" s="14"/>
      <c r="U38" s="14"/>
      <c r="V38" s="14"/>
      <c r="W38" s="14"/>
      <c r="X38" s="14"/>
    </row>
    <row r="39" spans="1:24" s="57" customFormat="1" ht="126" x14ac:dyDescent="0.25">
      <c r="A39" s="19" t="str">
        <f>'[1]15 Квартал постановка под напр'!A44</f>
        <v>1.1.3.1</v>
      </c>
      <c r="B39" s="19" t="str">
        <f>'[1]15 Квартал постановка под напр'!B44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9" s="19" t="str">
        <f>'[1]15 Квартал постановка под напр'!C44</f>
        <v>Г</v>
      </c>
      <c r="D39" s="19" t="s">
        <v>149</v>
      </c>
      <c r="E39" s="51" t="s">
        <v>149</v>
      </c>
      <c r="F39" s="51" t="s">
        <v>149</v>
      </c>
      <c r="G39" s="51" t="s">
        <v>149</v>
      </c>
      <c r="H39" s="51" t="s">
        <v>149</v>
      </c>
      <c r="I39" s="51" t="s">
        <v>149</v>
      </c>
      <c r="J39" s="51" t="s">
        <v>149</v>
      </c>
      <c r="K39" s="51" t="s">
        <v>149</v>
      </c>
      <c r="L39" s="51" t="s">
        <v>149</v>
      </c>
      <c r="M39" s="51" t="s">
        <v>149</v>
      </c>
      <c r="N39" s="51" t="s">
        <v>149</v>
      </c>
      <c r="O39" s="139" t="s">
        <v>149</v>
      </c>
      <c r="P39" s="140"/>
      <c r="Q39" s="140"/>
      <c r="R39" s="140"/>
      <c r="S39" s="14"/>
      <c r="T39" s="14"/>
      <c r="U39" s="14"/>
      <c r="V39" s="14"/>
      <c r="W39" s="14"/>
      <c r="X39" s="14"/>
    </row>
    <row r="40" spans="1:24" s="57" customFormat="1" ht="47.25" x14ac:dyDescent="0.25">
      <c r="A40" s="19" t="str">
        <f>'[1]15 Квартал постановка под напр'!A45</f>
        <v>1.1.3.2</v>
      </c>
      <c r="B40" s="19" t="str">
        <f>'[1]15 Квартал постановка под напр'!B45</f>
        <v>Наименование объекта по производству электрической энергии, всего, в том числе:</v>
      </c>
      <c r="C40" s="19" t="str">
        <f>'[1]15 Квартал постановка под напр'!C45</f>
        <v>Г</v>
      </c>
      <c r="D40" s="19" t="s">
        <v>149</v>
      </c>
      <c r="E40" s="51">
        <f t="shared" ref="E40:N40" si="9">SUM(E41,E42,E43)</f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  <c r="L40" s="51">
        <f t="shared" si="9"/>
        <v>0</v>
      </c>
      <c r="M40" s="51">
        <f t="shared" si="9"/>
        <v>0</v>
      </c>
      <c r="N40" s="51">
        <f t="shared" si="9"/>
        <v>0</v>
      </c>
      <c r="O40" s="139" t="s">
        <v>149</v>
      </c>
      <c r="P40" s="140"/>
      <c r="Q40" s="140"/>
      <c r="R40" s="140"/>
      <c r="S40" s="14"/>
      <c r="T40" s="14"/>
      <c r="U40" s="14"/>
      <c r="V40" s="14"/>
      <c r="W40" s="14"/>
      <c r="X40" s="14"/>
    </row>
    <row r="41" spans="1:24" s="57" customFormat="1" ht="141.75" x14ac:dyDescent="0.25">
      <c r="A41" s="19" t="str">
        <f>'[1]15 Квартал постановка под напр'!A46</f>
        <v>1.1.3.2</v>
      </c>
      <c r="B41" s="19" t="str">
        <f>'[1]15 Квартал постановка под напр'!B46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1" s="19" t="str">
        <f>'[1]15 Квартал постановка под напр'!C46</f>
        <v>Г</v>
      </c>
      <c r="D41" s="19" t="s">
        <v>149</v>
      </c>
      <c r="E41" s="51" t="s">
        <v>149</v>
      </c>
      <c r="F41" s="51" t="s">
        <v>149</v>
      </c>
      <c r="G41" s="51" t="s">
        <v>149</v>
      </c>
      <c r="H41" s="51" t="s">
        <v>149</v>
      </c>
      <c r="I41" s="51" t="s">
        <v>149</v>
      </c>
      <c r="J41" s="51" t="s">
        <v>149</v>
      </c>
      <c r="K41" s="51" t="s">
        <v>149</v>
      </c>
      <c r="L41" s="51" t="s">
        <v>149</v>
      </c>
      <c r="M41" s="51" t="s">
        <v>149</v>
      </c>
      <c r="N41" s="51" t="s">
        <v>149</v>
      </c>
      <c r="O41" s="139" t="s">
        <v>149</v>
      </c>
      <c r="P41" s="140"/>
      <c r="Q41" s="140"/>
      <c r="R41" s="140"/>
      <c r="S41" s="14"/>
      <c r="T41" s="14"/>
      <c r="U41" s="14"/>
      <c r="V41" s="14"/>
      <c r="W41" s="14"/>
      <c r="X41" s="14"/>
    </row>
    <row r="42" spans="1:24" s="57" customFormat="1" ht="126" x14ac:dyDescent="0.25">
      <c r="A42" s="19" t="str">
        <f>'[1]15 Квартал постановка под напр'!A47</f>
        <v>1.1.3.2</v>
      </c>
      <c r="B42" s="19" t="str">
        <f>'[1]15 Квартал постановка под напр'!B47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19" t="str">
        <f>'[1]15 Квартал постановка под напр'!C47</f>
        <v>Г</v>
      </c>
      <c r="D42" s="19" t="s">
        <v>149</v>
      </c>
      <c r="E42" s="51" t="s">
        <v>149</v>
      </c>
      <c r="F42" s="51" t="s">
        <v>149</v>
      </c>
      <c r="G42" s="51" t="s">
        <v>149</v>
      </c>
      <c r="H42" s="51" t="s">
        <v>149</v>
      </c>
      <c r="I42" s="51" t="s">
        <v>149</v>
      </c>
      <c r="J42" s="51" t="s">
        <v>149</v>
      </c>
      <c r="K42" s="51" t="s">
        <v>149</v>
      </c>
      <c r="L42" s="51" t="s">
        <v>149</v>
      </c>
      <c r="M42" s="51" t="s">
        <v>149</v>
      </c>
      <c r="N42" s="51" t="s">
        <v>149</v>
      </c>
      <c r="O42" s="139" t="s">
        <v>149</v>
      </c>
      <c r="P42" s="140"/>
      <c r="Q42" s="140"/>
      <c r="R42" s="140"/>
      <c r="S42" s="14"/>
      <c r="T42" s="14"/>
      <c r="U42" s="14"/>
      <c r="V42" s="14"/>
      <c r="W42" s="14"/>
      <c r="X42" s="14"/>
    </row>
    <row r="43" spans="1:24" s="57" customFormat="1" ht="126" x14ac:dyDescent="0.25">
      <c r="A43" s="19" t="str">
        <f>'[1]15 Квартал постановка под напр'!A48</f>
        <v>1.1.3.2</v>
      </c>
      <c r="B43" s="19" t="str">
        <f>'[1]15 Квартал постановка под напр'!B48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19" t="str">
        <f>'[1]15 Квартал постановка под напр'!C48</f>
        <v>Г</v>
      </c>
      <c r="D43" s="19" t="s">
        <v>149</v>
      </c>
      <c r="E43" s="51" t="s">
        <v>149</v>
      </c>
      <c r="F43" s="51" t="s">
        <v>149</v>
      </c>
      <c r="G43" s="51" t="s">
        <v>149</v>
      </c>
      <c r="H43" s="51" t="s">
        <v>149</v>
      </c>
      <c r="I43" s="51" t="s">
        <v>149</v>
      </c>
      <c r="J43" s="51" t="s">
        <v>149</v>
      </c>
      <c r="K43" s="51" t="s">
        <v>149</v>
      </c>
      <c r="L43" s="51" t="s">
        <v>149</v>
      </c>
      <c r="M43" s="51" t="s">
        <v>149</v>
      </c>
      <c r="N43" s="51" t="s">
        <v>149</v>
      </c>
      <c r="O43" s="139" t="s">
        <v>149</v>
      </c>
      <c r="P43" s="140"/>
      <c r="Q43" s="140"/>
      <c r="R43" s="140"/>
      <c r="S43" s="14"/>
      <c r="T43" s="14"/>
      <c r="U43" s="14"/>
      <c r="V43" s="14"/>
      <c r="W43" s="14"/>
      <c r="X43" s="14"/>
    </row>
    <row r="44" spans="1:24" s="57" customFormat="1" ht="110.25" x14ac:dyDescent="0.25">
      <c r="A44" s="19" t="str">
        <f>'[1]15 Квартал постановка под напр'!A49</f>
        <v>1.1.4</v>
      </c>
      <c r="B44" s="19" t="str">
        <f>'[1]15 Квартал постановка под напр'!B49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4" s="19" t="str">
        <f>'[1]15 Квартал постановка под напр'!C49</f>
        <v>Г</v>
      </c>
      <c r="D44" s="19" t="s">
        <v>149</v>
      </c>
      <c r="E44" s="51">
        <f t="shared" ref="E44:N44" si="10">SUM(E45,E46)</f>
        <v>0</v>
      </c>
      <c r="F44" s="51">
        <f t="shared" si="10"/>
        <v>0</v>
      </c>
      <c r="G44" s="51">
        <f t="shared" si="10"/>
        <v>0</v>
      </c>
      <c r="H44" s="51">
        <f t="shared" si="10"/>
        <v>0</v>
      </c>
      <c r="I44" s="51">
        <f t="shared" si="10"/>
        <v>2</v>
      </c>
      <c r="J44" s="51">
        <f t="shared" si="10"/>
        <v>0</v>
      </c>
      <c r="K44" s="51">
        <f t="shared" si="10"/>
        <v>0</v>
      </c>
      <c r="L44" s="51">
        <f t="shared" si="10"/>
        <v>0</v>
      </c>
      <c r="M44" s="51">
        <f t="shared" si="10"/>
        <v>0</v>
      </c>
      <c r="N44" s="51">
        <f t="shared" si="10"/>
        <v>0</v>
      </c>
      <c r="O44" s="139" t="s">
        <v>149</v>
      </c>
      <c r="P44" s="140"/>
      <c r="Q44" s="140"/>
      <c r="R44" s="140"/>
      <c r="S44" s="14"/>
      <c r="T44" s="14"/>
      <c r="U44" s="14"/>
      <c r="V44" s="14"/>
      <c r="W44" s="14"/>
      <c r="X44" s="14"/>
    </row>
    <row r="45" spans="1:24" s="57" customFormat="1" ht="94.5" x14ac:dyDescent="0.25">
      <c r="A45" s="19" t="str">
        <f>'[1]15 Квартал постановка под напр'!A50</f>
        <v>1.1.4.1</v>
      </c>
      <c r="B45" s="19" t="str">
        <f>'[1]15 Квартал постановка под напр'!B50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19" t="str">
        <f>'[1]15 Квартал постановка под напр'!C50</f>
        <v>Г</v>
      </c>
      <c r="D45" s="19" t="s">
        <v>149</v>
      </c>
      <c r="E45" s="51" t="s">
        <v>149</v>
      </c>
      <c r="F45" s="51" t="s">
        <v>149</v>
      </c>
      <c r="G45" s="51" t="s">
        <v>149</v>
      </c>
      <c r="H45" s="51" t="s">
        <v>149</v>
      </c>
      <c r="I45" s="51" t="s">
        <v>149</v>
      </c>
      <c r="J45" s="51" t="s">
        <v>149</v>
      </c>
      <c r="K45" s="51" t="s">
        <v>149</v>
      </c>
      <c r="L45" s="51" t="s">
        <v>149</v>
      </c>
      <c r="M45" s="51" t="s">
        <v>149</v>
      </c>
      <c r="N45" s="51" t="s">
        <v>149</v>
      </c>
      <c r="O45" s="139" t="s">
        <v>149</v>
      </c>
      <c r="P45" s="140"/>
      <c r="Q45" s="140"/>
      <c r="R45" s="140"/>
      <c r="S45" s="14"/>
      <c r="T45" s="14"/>
      <c r="U45" s="14"/>
      <c r="V45" s="14"/>
      <c r="W45" s="14"/>
      <c r="X45" s="14"/>
    </row>
    <row r="46" spans="1:24" s="57" customFormat="1" ht="94.5" x14ac:dyDescent="0.25">
      <c r="A46" s="19" t="str">
        <f>'[1]15 Квартал постановка под напр'!A51</f>
        <v>1.1.4.2</v>
      </c>
      <c r="B46" s="19" t="str">
        <f>'[1]15 Квартал постановка под напр'!B51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19" t="str">
        <f>'[1]15 Квартал постановка под напр'!C51</f>
        <v>Г</v>
      </c>
      <c r="D46" s="19" t="s">
        <v>149</v>
      </c>
      <c r="E46" s="51">
        <f t="shared" ref="E46:N46" si="11">SUM(E47:E48)</f>
        <v>0</v>
      </c>
      <c r="F46" s="51">
        <f t="shared" si="11"/>
        <v>0</v>
      </c>
      <c r="G46" s="51">
        <f t="shared" si="11"/>
        <v>0</v>
      </c>
      <c r="H46" s="51">
        <f t="shared" si="11"/>
        <v>0</v>
      </c>
      <c r="I46" s="51">
        <f t="shared" si="11"/>
        <v>2</v>
      </c>
      <c r="J46" s="51">
        <f t="shared" si="11"/>
        <v>0</v>
      </c>
      <c r="K46" s="51">
        <f t="shared" si="11"/>
        <v>0</v>
      </c>
      <c r="L46" s="51">
        <f t="shared" si="11"/>
        <v>0</v>
      </c>
      <c r="M46" s="51">
        <f t="shared" si="11"/>
        <v>0</v>
      </c>
      <c r="N46" s="51">
        <f t="shared" si="11"/>
        <v>0</v>
      </c>
      <c r="O46" s="139" t="s">
        <v>149</v>
      </c>
      <c r="P46" s="140"/>
      <c r="Q46" s="140"/>
      <c r="R46" s="140"/>
      <c r="S46" s="14"/>
      <c r="T46" s="14"/>
      <c r="U46" s="14"/>
      <c r="V46" s="14"/>
      <c r="W46" s="14"/>
      <c r="X46" s="14"/>
    </row>
    <row r="47" spans="1:24" s="57" customFormat="1" ht="126" x14ac:dyDescent="0.25">
      <c r="A47" s="41" t="str">
        <f>'[1]15 Квартал постановка под напр'!A52</f>
        <v>1.1.4.2</v>
      </c>
      <c r="B47" s="41" t="str">
        <f>'[1]15 Квартал постановка под напр'!B52</f>
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</c>
      <c r="C47" s="41" t="str">
        <f>'[1]15 Квартал постановка под напр'!C52</f>
        <v>F_prj_109108_47928</v>
      </c>
      <c r="D47" s="41" t="s">
        <v>149</v>
      </c>
      <c r="E47" s="45">
        <f>'[1]15 Квартал постановка под напр'!D52</f>
        <v>0</v>
      </c>
      <c r="F47" s="45">
        <f>'[1]15 Квартал постановка под напр'!E52</f>
        <v>0</v>
      </c>
      <c r="G47" s="45">
        <f>'[1]15 Квартал постановка под напр'!F52</f>
        <v>0</v>
      </c>
      <c r="H47" s="45">
        <f>'[1]15 Квартал постановка под напр'!G52</f>
        <v>0</v>
      </c>
      <c r="I47" s="45">
        <f>'[1]15 Квартал постановка под напр'!H52</f>
        <v>1</v>
      </c>
      <c r="J47" s="45">
        <f>'[1]15 Квартал постановка под напр'!AC52</f>
        <v>0</v>
      </c>
      <c r="K47" s="45">
        <f>'[1]15 Квартал постановка под напр'!AD52</f>
        <v>0</v>
      </c>
      <c r="L47" s="45">
        <f>'[1]15 Квартал постановка под напр'!AE52</f>
        <v>0</v>
      </c>
      <c r="M47" s="45">
        <f>'[1]15 Квартал постановка под напр'!AF52</f>
        <v>0</v>
      </c>
      <c r="N47" s="45">
        <f>'[1]15 Квартал постановка под напр'!AG52</f>
        <v>0</v>
      </c>
      <c r="O47" s="139" t="s">
        <v>149</v>
      </c>
      <c r="P47" s="140"/>
      <c r="Q47" s="140"/>
      <c r="R47" s="140"/>
      <c r="S47" s="14"/>
      <c r="T47" s="58"/>
      <c r="U47" s="58"/>
      <c r="V47" s="58"/>
      <c r="W47" s="58"/>
      <c r="X47" s="58"/>
    </row>
    <row r="48" spans="1:24" s="57" customFormat="1" ht="110.25" x14ac:dyDescent="0.25">
      <c r="A48" s="41" t="str">
        <f>'[1]15 Квартал постановка под напр'!A53</f>
        <v>1.1.4.2</v>
      </c>
      <c r="B48" s="41" t="str">
        <f>'[1]15 Квартал постановка под напр'!B53</f>
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</c>
      <c r="C48" s="41" t="str">
        <f>'[1]15 Квартал постановка под напр'!C53</f>
        <v>F_prj_109108_47930</v>
      </c>
      <c r="D48" s="41" t="s">
        <v>149</v>
      </c>
      <c r="E48" s="45">
        <f>'[1]15 Квартал постановка под напр'!D53</f>
        <v>0</v>
      </c>
      <c r="F48" s="45">
        <f>'[1]15 Квартал постановка под напр'!E53</f>
        <v>0</v>
      </c>
      <c r="G48" s="45">
        <f>'[1]15 Квартал постановка под напр'!F53</f>
        <v>0</v>
      </c>
      <c r="H48" s="45">
        <f>'[1]15 Квартал постановка под напр'!G53</f>
        <v>0</v>
      </c>
      <c r="I48" s="45">
        <f>'[1]15 Квартал постановка под напр'!H53</f>
        <v>1</v>
      </c>
      <c r="J48" s="45">
        <f>'[1]15 Квартал постановка под напр'!AC53</f>
        <v>0</v>
      </c>
      <c r="K48" s="45">
        <f>'[1]15 Квартал постановка под напр'!AD53</f>
        <v>0</v>
      </c>
      <c r="L48" s="45">
        <f>'[1]15 Квартал постановка под напр'!AE53</f>
        <v>0</v>
      </c>
      <c r="M48" s="45">
        <f>'[1]15 Квартал постановка под напр'!AF53</f>
        <v>0</v>
      </c>
      <c r="N48" s="45">
        <f>'[1]15 Квартал постановка под напр'!AG53</f>
        <v>0</v>
      </c>
      <c r="O48" s="139" t="s">
        <v>149</v>
      </c>
      <c r="P48" s="140"/>
      <c r="Q48" s="140"/>
      <c r="R48" s="140"/>
      <c r="S48" s="14"/>
      <c r="T48" s="58"/>
      <c r="U48" s="58"/>
      <c r="V48" s="58"/>
      <c r="W48" s="58"/>
      <c r="X48" s="58"/>
    </row>
    <row r="49" spans="1:24" s="57" customFormat="1" ht="47.25" x14ac:dyDescent="0.25">
      <c r="A49" s="19" t="str">
        <f>'[1]15 Квартал постановка под напр'!A54</f>
        <v>1.2</v>
      </c>
      <c r="B49" s="19" t="str">
        <f>'[1]15 Квартал постановка под напр'!B54</f>
        <v>Реконструкция, модернизация, техническое перевооружение всего, в том числе:</v>
      </c>
      <c r="C49" s="19" t="str">
        <f>'[1]15 Квартал постановка под напр'!C54</f>
        <v>Г</v>
      </c>
      <c r="D49" s="19" t="s">
        <v>149</v>
      </c>
      <c r="E49" s="51">
        <f t="shared" ref="E49" si="12">E50+E55+E62+E72</f>
        <v>0</v>
      </c>
      <c r="F49" s="51">
        <f t="shared" ref="F49:N49" si="13">F50+F55+F62+F72</f>
        <v>0</v>
      </c>
      <c r="G49" s="51">
        <f t="shared" si="13"/>
        <v>20.68</v>
      </c>
      <c r="H49" s="51">
        <f t="shared" si="13"/>
        <v>0</v>
      </c>
      <c r="I49" s="51">
        <f t="shared" si="13"/>
        <v>5</v>
      </c>
      <c r="J49" s="51">
        <f t="shared" si="13"/>
        <v>0</v>
      </c>
      <c r="K49" s="51">
        <f t="shared" si="13"/>
        <v>0</v>
      </c>
      <c r="L49" s="51">
        <f t="shared" si="13"/>
        <v>26.195999999999998</v>
      </c>
      <c r="M49" s="51">
        <f t="shared" si="13"/>
        <v>0</v>
      </c>
      <c r="N49" s="51">
        <f t="shared" si="13"/>
        <v>5</v>
      </c>
      <c r="O49" s="139" t="s">
        <v>149</v>
      </c>
      <c r="P49" s="140"/>
      <c r="Q49" s="140"/>
      <c r="R49" s="140"/>
      <c r="S49" s="14"/>
      <c r="T49" s="58"/>
      <c r="U49" s="58"/>
      <c r="V49" s="58"/>
      <c r="W49" s="58"/>
      <c r="X49" s="58"/>
    </row>
    <row r="50" spans="1:24" s="57" customFormat="1" ht="78.75" x14ac:dyDescent="0.25">
      <c r="A50" s="19" t="str">
        <f>'[1]15 Квартал постановка под напр'!A55</f>
        <v>1.2.1</v>
      </c>
      <c r="B50" s="19" t="str">
        <f>'[1]15 Квартал постановка под напр'!B55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50" s="19" t="str">
        <f>'[1]15 Квартал постановка под напр'!C55</f>
        <v>Г</v>
      </c>
      <c r="D50" s="19" t="s">
        <v>149</v>
      </c>
      <c r="E50" s="51">
        <f t="shared" ref="E50" si="14">SUM(E51,E52)</f>
        <v>0</v>
      </c>
      <c r="F50" s="51">
        <f t="shared" ref="F50:N50" si="15">SUM(F51,F52)</f>
        <v>0</v>
      </c>
      <c r="G50" s="51">
        <f t="shared" si="15"/>
        <v>0</v>
      </c>
      <c r="H50" s="51">
        <f t="shared" si="15"/>
        <v>0</v>
      </c>
      <c r="I50" s="51">
        <f t="shared" si="15"/>
        <v>2</v>
      </c>
      <c r="J50" s="51">
        <f t="shared" si="15"/>
        <v>0</v>
      </c>
      <c r="K50" s="51">
        <f t="shared" si="15"/>
        <v>0</v>
      </c>
      <c r="L50" s="51">
        <f t="shared" si="15"/>
        <v>0</v>
      </c>
      <c r="M50" s="51">
        <f t="shared" si="15"/>
        <v>0</v>
      </c>
      <c r="N50" s="51">
        <f t="shared" si="15"/>
        <v>2</v>
      </c>
      <c r="O50" s="139" t="s">
        <v>149</v>
      </c>
      <c r="P50" s="140"/>
      <c r="Q50" s="140"/>
      <c r="R50" s="140"/>
      <c r="S50" s="14"/>
      <c r="T50" s="58"/>
      <c r="U50" s="58"/>
      <c r="V50" s="58"/>
      <c r="W50" s="58"/>
      <c r="X50" s="58"/>
    </row>
    <row r="51" spans="1:24" s="57" customFormat="1" ht="47.25" x14ac:dyDescent="0.25">
      <c r="A51" s="19" t="str">
        <f>'[1]15 Квартал постановка под напр'!A56</f>
        <v>1.2.1.1</v>
      </c>
      <c r="B51" s="19" t="str">
        <f>'[1]15 Квартал постановка под напр'!B56</f>
        <v>Реконструкция трансформаторных и иных подстанций, всего, в том числе:</v>
      </c>
      <c r="C51" s="19" t="str">
        <f>'[1]15 Квартал постановка под напр'!C56</f>
        <v>Г</v>
      </c>
      <c r="D51" s="19" t="s">
        <v>149</v>
      </c>
      <c r="E51" s="51" t="s">
        <v>149</v>
      </c>
      <c r="F51" s="51" t="s">
        <v>149</v>
      </c>
      <c r="G51" s="51" t="s">
        <v>149</v>
      </c>
      <c r="H51" s="51" t="s">
        <v>149</v>
      </c>
      <c r="I51" s="51" t="s">
        <v>149</v>
      </c>
      <c r="J51" s="51" t="s">
        <v>149</v>
      </c>
      <c r="K51" s="51" t="s">
        <v>149</v>
      </c>
      <c r="L51" s="51" t="s">
        <v>149</v>
      </c>
      <c r="M51" s="51" t="s">
        <v>149</v>
      </c>
      <c r="N51" s="51" t="s">
        <v>149</v>
      </c>
      <c r="O51" s="139" t="s">
        <v>149</v>
      </c>
      <c r="P51" s="140"/>
      <c r="Q51" s="140"/>
      <c r="R51" s="140"/>
      <c r="S51" s="14"/>
      <c r="T51" s="58"/>
      <c r="U51" s="58"/>
      <c r="V51" s="58"/>
      <c r="W51" s="58"/>
      <c r="X51" s="58"/>
    </row>
    <row r="52" spans="1:24" s="57" customFormat="1" ht="78.75" x14ac:dyDescent="0.25">
      <c r="A52" s="19" t="str">
        <f>'[1]15 Квартал постановка под напр'!A57</f>
        <v>1.2.1.2</v>
      </c>
      <c r="B52" s="19" t="str">
        <f>'[1]15 Квартал постановка под напр'!B57</f>
        <v>Модернизация, техническое перевооружение трансформаторных и иных подстанций, распределительных пунктов, всего, в том числе:</v>
      </c>
      <c r="C52" s="19" t="str">
        <f>'[1]15 Квартал постановка под напр'!C57</f>
        <v>Г</v>
      </c>
      <c r="D52" s="19" t="s">
        <v>149</v>
      </c>
      <c r="E52" s="51">
        <f t="shared" ref="E52:N52" si="16">SUM(E53:E54)</f>
        <v>0</v>
      </c>
      <c r="F52" s="51">
        <f t="shared" si="16"/>
        <v>0</v>
      </c>
      <c r="G52" s="51">
        <f t="shared" si="16"/>
        <v>0</v>
      </c>
      <c r="H52" s="51">
        <f t="shared" si="16"/>
        <v>0</v>
      </c>
      <c r="I52" s="51">
        <f t="shared" si="16"/>
        <v>2</v>
      </c>
      <c r="J52" s="51">
        <f t="shared" si="16"/>
        <v>0</v>
      </c>
      <c r="K52" s="51">
        <f t="shared" si="16"/>
        <v>0</v>
      </c>
      <c r="L52" s="51">
        <f t="shared" si="16"/>
        <v>0</v>
      </c>
      <c r="M52" s="51">
        <f t="shared" si="16"/>
        <v>0</v>
      </c>
      <c r="N52" s="51">
        <f t="shared" si="16"/>
        <v>2</v>
      </c>
      <c r="O52" s="139" t="s">
        <v>149</v>
      </c>
      <c r="P52" s="140"/>
      <c r="Q52" s="140"/>
      <c r="R52" s="140"/>
      <c r="S52" s="14"/>
      <c r="T52" s="14"/>
      <c r="U52" s="14"/>
      <c r="V52" s="14"/>
      <c r="W52" s="14"/>
      <c r="X52" s="14"/>
    </row>
    <row r="53" spans="1:24" s="57" customFormat="1" ht="47.25" x14ac:dyDescent="0.25">
      <c r="A53" s="41" t="str">
        <f>'[1]15 Квартал постановка под напр'!A58</f>
        <v>1.2.1.2</v>
      </c>
      <c r="B53" s="41" t="str">
        <f>'[1]15 Квартал постановка под напр'!B58</f>
        <v>Оснащение устройствами автоматической частотной разгрузки на ПС 110/35/10 кВ "Самашки"</v>
      </c>
      <c r="C53" s="41" t="str">
        <f>'[1]15 Квартал постановка под напр'!C58</f>
        <v>F_prj_109108_48226</v>
      </c>
      <c r="D53" s="41" t="s">
        <v>149</v>
      </c>
      <c r="E53" s="45">
        <f>'[1]15 Квартал постановка под напр'!D58</f>
        <v>0</v>
      </c>
      <c r="F53" s="45">
        <f>'[1]15 Квартал постановка под напр'!E58</f>
        <v>0</v>
      </c>
      <c r="G53" s="45">
        <f>'[1]15 Квартал постановка под напр'!F58</f>
        <v>0</v>
      </c>
      <c r="H53" s="45">
        <f>'[1]15 Квартал постановка под напр'!G58</f>
        <v>0</v>
      </c>
      <c r="I53" s="45">
        <f>'[1]15 Квартал постановка под напр'!H58</f>
        <v>1</v>
      </c>
      <c r="J53" s="45">
        <f>'[1]15 Квартал постановка под напр'!AC58</f>
        <v>0</v>
      </c>
      <c r="K53" s="45">
        <f>'[1]15 Квартал постановка под напр'!AD58</f>
        <v>0</v>
      </c>
      <c r="L53" s="45">
        <f>'[1]15 Квартал постановка под напр'!AE58</f>
        <v>0</v>
      </c>
      <c r="M53" s="45">
        <f>'[1]15 Квартал постановка под напр'!AF58</f>
        <v>0</v>
      </c>
      <c r="N53" s="45">
        <f>'[1]15 Квартал постановка под напр'!AG58</f>
        <v>1</v>
      </c>
      <c r="O53" s="139" t="s">
        <v>149</v>
      </c>
      <c r="P53" s="140"/>
      <c r="Q53" s="140"/>
      <c r="R53" s="140"/>
      <c r="S53" s="14"/>
      <c r="T53" s="58"/>
      <c r="U53" s="58"/>
      <c r="V53" s="58"/>
      <c r="W53" s="58"/>
      <c r="X53" s="58"/>
    </row>
    <row r="54" spans="1:24" s="57" customFormat="1" ht="47.25" x14ac:dyDescent="0.25">
      <c r="A54" s="41" t="str">
        <f>'[1]15 Квартал постановка под напр'!A59</f>
        <v>1.2.1.2</v>
      </c>
      <c r="B54" s="41" t="str">
        <f>'[1]15 Квартал постановка под напр'!B59</f>
        <v>Оснащение устройствами автоматической частотной разгрузки на ПС 110/35/6 кВ "Гудермес"</v>
      </c>
      <c r="C54" s="41" t="str">
        <f>'[1]15 Квартал постановка под напр'!C59</f>
        <v>F_prj_109108_48227</v>
      </c>
      <c r="D54" s="41" t="s">
        <v>149</v>
      </c>
      <c r="E54" s="45">
        <f>'[1]15 Квартал постановка под напр'!D59</f>
        <v>0</v>
      </c>
      <c r="F54" s="45">
        <f>'[1]15 Квартал постановка под напр'!E59</f>
        <v>0</v>
      </c>
      <c r="G54" s="45">
        <f>'[1]15 Квартал постановка под напр'!F59</f>
        <v>0</v>
      </c>
      <c r="H54" s="45">
        <f>'[1]15 Квартал постановка под напр'!G59</f>
        <v>0</v>
      </c>
      <c r="I54" s="45">
        <f>'[1]15 Квартал постановка под напр'!H59</f>
        <v>1</v>
      </c>
      <c r="J54" s="45">
        <f>'[1]15 Квартал постановка под напр'!AC59</f>
        <v>0</v>
      </c>
      <c r="K54" s="45">
        <f>'[1]15 Квартал постановка под напр'!AD59</f>
        <v>0</v>
      </c>
      <c r="L54" s="45">
        <f>'[1]15 Квартал постановка под напр'!AE59</f>
        <v>0</v>
      </c>
      <c r="M54" s="45">
        <f>'[1]15 Квартал постановка под напр'!AF59</f>
        <v>0</v>
      </c>
      <c r="N54" s="45">
        <f>'[1]15 Квартал постановка под напр'!AG59</f>
        <v>1</v>
      </c>
      <c r="O54" s="139" t="s">
        <v>149</v>
      </c>
      <c r="P54" s="140"/>
      <c r="Q54" s="140"/>
      <c r="R54" s="140"/>
      <c r="S54" s="14"/>
      <c r="T54" s="58"/>
      <c r="U54" s="58"/>
      <c r="V54" s="58"/>
      <c r="W54" s="58"/>
      <c r="X54" s="58"/>
    </row>
    <row r="55" spans="1:24" s="57" customFormat="1" ht="63" x14ac:dyDescent="0.25">
      <c r="A55" s="19" t="str">
        <f>'[1]15 Квартал постановка под напр'!A60</f>
        <v>1.2.2</v>
      </c>
      <c r="B55" s="19" t="str">
        <f>'[1]15 Квартал постановка под напр'!B60</f>
        <v>Реконструкция, модернизация, техническое перевооружение линий электропередачи, всего, в том числе:</v>
      </c>
      <c r="C55" s="19" t="str">
        <f>'[1]15 Квартал постановка под напр'!C60</f>
        <v>Г</v>
      </c>
      <c r="D55" s="19" t="s">
        <v>149</v>
      </c>
      <c r="E55" s="51">
        <f t="shared" ref="E55:N55" si="17">SUM(E56,E57)</f>
        <v>0</v>
      </c>
      <c r="F55" s="51">
        <f t="shared" si="17"/>
        <v>0</v>
      </c>
      <c r="G55" s="51">
        <f t="shared" si="17"/>
        <v>20.68</v>
      </c>
      <c r="H55" s="51">
        <f t="shared" si="17"/>
        <v>0</v>
      </c>
      <c r="I55" s="51">
        <f t="shared" si="17"/>
        <v>0</v>
      </c>
      <c r="J55" s="51">
        <f t="shared" si="17"/>
        <v>0</v>
      </c>
      <c r="K55" s="51">
        <f t="shared" si="17"/>
        <v>0</v>
      </c>
      <c r="L55" s="51">
        <f t="shared" si="17"/>
        <v>26.195999999999998</v>
      </c>
      <c r="M55" s="51">
        <f t="shared" si="17"/>
        <v>0</v>
      </c>
      <c r="N55" s="51">
        <f t="shared" si="17"/>
        <v>0</v>
      </c>
      <c r="O55" s="139" t="s">
        <v>149</v>
      </c>
      <c r="P55" s="140"/>
      <c r="Q55" s="140"/>
      <c r="R55" s="140"/>
      <c r="S55" s="14"/>
      <c r="T55" s="14"/>
      <c r="U55" s="14"/>
      <c r="V55" s="14"/>
      <c r="W55" s="14"/>
      <c r="X55" s="14"/>
    </row>
    <row r="56" spans="1:24" s="57" customFormat="1" ht="47.25" x14ac:dyDescent="0.25">
      <c r="A56" s="19" t="str">
        <f>'[1]15 Квартал постановка под напр'!A61</f>
        <v>1.2.2.1</v>
      </c>
      <c r="B56" s="19" t="str">
        <f>'[1]15 Квартал постановка под напр'!B61</f>
        <v>Реконструкция линий электропередачи, всего, в том числе:</v>
      </c>
      <c r="C56" s="19" t="str">
        <f>'[1]15 Квартал постановка под напр'!C61</f>
        <v>Г</v>
      </c>
      <c r="D56" s="19" t="s">
        <v>149</v>
      </c>
      <c r="E56" s="51" t="s">
        <v>149</v>
      </c>
      <c r="F56" s="51" t="s">
        <v>149</v>
      </c>
      <c r="G56" s="51" t="s">
        <v>149</v>
      </c>
      <c r="H56" s="51" t="s">
        <v>149</v>
      </c>
      <c r="I56" s="51" t="s">
        <v>149</v>
      </c>
      <c r="J56" s="51" t="s">
        <v>149</v>
      </c>
      <c r="K56" s="51" t="s">
        <v>149</v>
      </c>
      <c r="L56" s="51" t="s">
        <v>149</v>
      </c>
      <c r="M56" s="51" t="s">
        <v>149</v>
      </c>
      <c r="N56" s="51" t="s">
        <v>149</v>
      </c>
      <c r="O56" s="139" t="s">
        <v>149</v>
      </c>
      <c r="P56" s="140"/>
      <c r="Q56" s="140"/>
      <c r="R56" s="140"/>
      <c r="S56" s="14"/>
      <c r="T56" s="14"/>
      <c r="U56" s="14"/>
      <c r="V56" s="14"/>
      <c r="W56" s="14"/>
      <c r="X56" s="14"/>
    </row>
    <row r="57" spans="1:24" s="57" customFormat="1" ht="63" x14ac:dyDescent="0.25">
      <c r="A57" s="19" t="str">
        <f>'[1]15 Квартал постановка под напр'!A62</f>
        <v>1.2.2.2</v>
      </c>
      <c r="B57" s="19" t="str">
        <f>'[1]15 Квартал постановка под напр'!B62</f>
        <v>Модернизация, техническое перевооружение линий электропередачи, всего, в том числе:</v>
      </c>
      <c r="C57" s="19" t="str">
        <f>'[1]15 Квартал постановка под напр'!C62</f>
        <v>Г</v>
      </c>
      <c r="D57" s="19" t="s">
        <v>149</v>
      </c>
      <c r="E57" s="51">
        <f t="shared" ref="E57:N57" si="18">SUM(E58:E61)</f>
        <v>0</v>
      </c>
      <c r="F57" s="51">
        <f t="shared" si="18"/>
        <v>0</v>
      </c>
      <c r="G57" s="51">
        <f t="shared" si="18"/>
        <v>20.68</v>
      </c>
      <c r="H57" s="51">
        <f t="shared" si="18"/>
        <v>0</v>
      </c>
      <c r="I57" s="51">
        <f t="shared" si="18"/>
        <v>0</v>
      </c>
      <c r="J57" s="51">
        <f t="shared" si="18"/>
        <v>0</v>
      </c>
      <c r="K57" s="51">
        <f t="shared" si="18"/>
        <v>0</v>
      </c>
      <c r="L57" s="51">
        <f t="shared" si="18"/>
        <v>26.195999999999998</v>
      </c>
      <c r="M57" s="51">
        <f t="shared" si="18"/>
        <v>0</v>
      </c>
      <c r="N57" s="51">
        <f t="shared" si="18"/>
        <v>0</v>
      </c>
      <c r="O57" s="139" t="s">
        <v>149</v>
      </c>
      <c r="P57" s="140"/>
      <c r="Q57" s="140"/>
      <c r="R57" s="140"/>
      <c r="S57" s="14"/>
      <c r="T57" s="14"/>
      <c r="U57" s="14"/>
      <c r="V57" s="14"/>
      <c r="W57" s="14"/>
      <c r="X57" s="14"/>
    </row>
    <row r="58" spans="1:24" s="57" customFormat="1" ht="47.25" x14ac:dyDescent="0.25">
      <c r="A58" s="41" t="str">
        <f>'[1]15 Квартал постановка под напр'!A63</f>
        <v>1.2.2.2</v>
      </c>
      <c r="B58" s="41" t="str">
        <f>'[1]15 Квартал постановка под напр'!B63</f>
        <v>Техническое перевооружение ВЛ-0,4 кВ, Ф-3, ПС «№ 84» с монтажом опор и подвеской провода</v>
      </c>
      <c r="C58" s="41" t="str">
        <f>'[1]15 Квартал постановка под напр'!C63</f>
        <v>F_prj_109108_48373</v>
      </c>
      <c r="D58" s="41" t="s">
        <v>149</v>
      </c>
      <c r="E58" s="45">
        <f>'[1]15 Квартал постановка под напр'!D63</f>
        <v>0</v>
      </c>
      <c r="F58" s="45">
        <f>'[1]15 Квартал постановка под напр'!E63</f>
        <v>0</v>
      </c>
      <c r="G58" s="45">
        <f>'[1]15 Квартал постановка под напр'!F63</f>
        <v>5.14</v>
      </c>
      <c r="H58" s="45">
        <f>'[1]15 Квартал постановка под напр'!G63</f>
        <v>0</v>
      </c>
      <c r="I58" s="45">
        <f>'[1]15 Квартал постановка под напр'!H63</f>
        <v>0</v>
      </c>
      <c r="J58" s="45">
        <f>'[1]15 Квартал постановка под напр'!AC63</f>
        <v>0</v>
      </c>
      <c r="K58" s="45">
        <f>'[1]15 Квартал постановка под напр'!AD63</f>
        <v>0</v>
      </c>
      <c r="L58" s="45">
        <f>'[1]15 Квартал постановка под напр'!AE63</f>
        <v>6.1630000000000003</v>
      </c>
      <c r="M58" s="45">
        <f>'[1]15 Квартал постановка под напр'!AF63</f>
        <v>0</v>
      </c>
      <c r="N58" s="45">
        <f>'[1]15 Квартал постановка под напр'!AG63</f>
        <v>0</v>
      </c>
      <c r="O58" s="139" t="s">
        <v>149</v>
      </c>
      <c r="P58" s="140"/>
      <c r="Q58" s="140"/>
      <c r="R58" s="140"/>
      <c r="S58" s="14"/>
      <c r="T58" s="58"/>
      <c r="U58" s="58"/>
      <c r="V58" s="58"/>
      <c r="W58" s="58"/>
      <c r="X58" s="58"/>
    </row>
    <row r="59" spans="1:24" s="57" customFormat="1" ht="47.25" x14ac:dyDescent="0.25">
      <c r="A59" s="41" t="str">
        <f>'[1]15 Квартал постановка под напр'!A64</f>
        <v>1.2.2.2</v>
      </c>
      <c r="B59" s="41" t="str">
        <f>'[1]15 Квартал постановка под напр'!B64</f>
        <v>Техническое перевооружение ВЛ-0,4кВ Ф-6, ПС «Холодильник» с монтажом опор и подвеской провода</v>
      </c>
      <c r="C59" s="41" t="str">
        <f>'[1]15 Квартал постановка под напр'!C64</f>
        <v>F_prj_109108_48374</v>
      </c>
      <c r="D59" s="41" t="s">
        <v>149</v>
      </c>
      <c r="E59" s="45">
        <f>'[1]15 Квартал постановка под напр'!D64</f>
        <v>0</v>
      </c>
      <c r="F59" s="45">
        <f>'[1]15 Квартал постановка под напр'!E64</f>
        <v>0</v>
      </c>
      <c r="G59" s="45">
        <f>'[1]15 Квартал постановка под напр'!F64</f>
        <v>4.82</v>
      </c>
      <c r="H59" s="45">
        <f>'[1]15 Квартал постановка под напр'!G64</f>
        <v>0</v>
      </c>
      <c r="I59" s="45">
        <f>'[1]15 Квартал постановка под напр'!H64</f>
        <v>0</v>
      </c>
      <c r="J59" s="45">
        <f>'[1]15 Квартал постановка под напр'!AC64</f>
        <v>0</v>
      </c>
      <c r="K59" s="45">
        <f>'[1]15 Квартал постановка под напр'!AD64</f>
        <v>0</v>
      </c>
      <c r="L59" s="45">
        <f>'[1]15 Квартал постановка под напр'!AE64</f>
        <v>6.52</v>
      </c>
      <c r="M59" s="45">
        <f>'[1]15 Квартал постановка под напр'!AF64</f>
        <v>0</v>
      </c>
      <c r="N59" s="45">
        <f>'[1]15 Квартал постановка под напр'!AG64</f>
        <v>0</v>
      </c>
      <c r="O59" s="139" t="s">
        <v>149</v>
      </c>
      <c r="P59" s="140"/>
      <c r="Q59" s="140"/>
      <c r="R59" s="140"/>
      <c r="S59" s="14"/>
      <c r="T59" s="58"/>
      <c r="U59" s="58"/>
      <c r="V59" s="58"/>
      <c r="W59" s="58"/>
      <c r="X59" s="58"/>
    </row>
    <row r="60" spans="1:24" s="57" customFormat="1" ht="47.25" x14ac:dyDescent="0.25">
      <c r="A60" s="41" t="str">
        <f>'[1]15 Квартал постановка под напр'!A65</f>
        <v>1.2.2.2</v>
      </c>
      <c r="B60" s="41" t="str">
        <f>'[1]15 Квартал постановка под напр'!B65</f>
        <v>Техническое перевооружение ВЛ-0,4 кВ, Ф-19, ПС «Горец» с монтажом опор и подвеской провода</v>
      </c>
      <c r="C60" s="41" t="str">
        <f>'[1]15 Квартал постановка под напр'!C65</f>
        <v>F_prj_109108_48375</v>
      </c>
      <c r="D60" s="41" t="s">
        <v>149</v>
      </c>
      <c r="E60" s="45">
        <f>'[1]15 Квартал постановка под напр'!D65</f>
        <v>0</v>
      </c>
      <c r="F60" s="45">
        <f>'[1]15 Квартал постановка под напр'!E65</f>
        <v>0</v>
      </c>
      <c r="G60" s="45">
        <f>'[1]15 Квартал постановка под напр'!F65</f>
        <v>5.26</v>
      </c>
      <c r="H60" s="45">
        <f>'[1]15 Квартал постановка под напр'!G65</f>
        <v>0</v>
      </c>
      <c r="I60" s="45">
        <f>'[1]15 Квартал постановка под напр'!H65</f>
        <v>0</v>
      </c>
      <c r="J60" s="45">
        <f>'[1]15 Квартал постановка под напр'!AC65</f>
        <v>0</v>
      </c>
      <c r="K60" s="45">
        <f>'[1]15 Квартал постановка под напр'!AD65</f>
        <v>0</v>
      </c>
      <c r="L60" s="45">
        <f>'[1]15 Квартал постановка под напр'!AE65</f>
        <v>5.29</v>
      </c>
      <c r="M60" s="45">
        <f>'[1]15 Квартал постановка под напр'!AF65</f>
        <v>0</v>
      </c>
      <c r="N60" s="45">
        <f>'[1]15 Квартал постановка под напр'!AG65</f>
        <v>0</v>
      </c>
      <c r="O60" s="139" t="s">
        <v>149</v>
      </c>
      <c r="P60" s="140"/>
      <c r="Q60" s="140"/>
      <c r="R60" s="140"/>
      <c r="S60" s="14"/>
      <c r="T60" s="58"/>
      <c r="U60" s="58"/>
      <c r="V60" s="58"/>
      <c r="W60" s="58"/>
      <c r="X60" s="58"/>
    </row>
    <row r="61" spans="1:24" s="57" customFormat="1" ht="47.25" x14ac:dyDescent="0.25">
      <c r="A61" s="41" t="str">
        <f>'[1]15 Квартал постановка под напр'!A66</f>
        <v>1.2.2.2</v>
      </c>
      <c r="B61" s="41" t="str">
        <f>'[1]15 Квартал постановка под напр'!B66</f>
        <v>Техническое перевооружение ВЛ-0,4 кВ, Ф-1 ПС Красноармейская с монтажом опор и подвеской провода</v>
      </c>
      <c r="C61" s="41" t="str">
        <f>'[1]15 Квартал постановка под напр'!C66</f>
        <v>F_prj_109108_48376</v>
      </c>
      <c r="D61" s="41" t="s">
        <v>149</v>
      </c>
      <c r="E61" s="45">
        <f>'[1]15 Квартал постановка под напр'!D66</f>
        <v>0</v>
      </c>
      <c r="F61" s="45">
        <f>'[1]15 Квартал постановка под напр'!E66</f>
        <v>0</v>
      </c>
      <c r="G61" s="45">
        <f>'[1]15 Квартал постановка под напр'!F66</f>
        <v>5.46</v>
      </c>
      <c r="H61" s="45">
        <f>'[1]15 Квартал постановка под напр'!G66</f>
        <v>0</v>
      </c>
      <c r="I61" s="45">
        <f>'[1]15 Квартал постановка под напр'!H66</f>
        <v>0</v>
      </c>
      <c r="J61" s="45">
        <f>'[1]15 Квартал постановка под напр'!AC66</f>
        <v>0</v>
      </c>
      <c r="K61" s="45">
        <f>'[1]15 Квартал постановка под напр'!AD66</f>
        <v>0</v>
      </c>
      <c r="L61" s="45">
        <f>'[1]15 Квартал постановка под напр'!AE66</f>
        <v>8.2230000000000008</v>
      </c>
      <c r="M61" s="45">
        <f>'[1]15 Квартал постановка под напр'!AF66</f>
        <v>0</v>
      </c>
      <c r="N61" s="45">
        <f>'[1]15 Квартал постановка под напр'!AG66</f>
        <v>0</v>
      </c>
      <c r="O61" s="139" t="s">
        <v>149</v>
      </c>
      <c r="P61" s="140"/>
      <c r="Q61" s="140"/>
      <c r="R61" s="140"/>
      <c r="S61" s="14"/>
      <c r="T61" s="58"/>
      <c r="U61" s="58"/>
      <c r="V61" s="58"/>
      <c r="W61" s="58"/>
      <c r="X61" s="58"/>
    </row>
    <row r="62" spans="1:24" s="57" customFormat="1" ht="47.25" x14ac:dyDescent="0.25">
      <c r="A62" s="19" t="str">
        <f>'[1]15 Квартал постановка под напр'!A67</f>
        <v>1.2.3</v>
      </c>
      <c r="B62" s="19" t="str">
        <f>'[1]15 Квартал постановка под напр'!B67</f>
        <v>Развитие и модернизация учета электрической энергии (мощности), всего, в том числе:</v>
      </c>
      <c r="C62" s="19" t="str">
        <f>'[1]15 Квартал постановка под напр'!C67</f>
        <v>Г</v>
      </c>
      <c r="D62" s="19" t="s">
        <v>149</v>
      </c>
      <c r="E62" s="51">
        <f t="shared" ref="E62:N62" si="19">SUM(E63,E65,E66,E67,E68,E69,E70,E71)</f>
        <v>0</v>
      </c>
      <c r="F62" s="51">
        <f t="shared" si="19"/>
        <v>0</v>
      </c>
      <c r="G62" s="51">
        <f t="shared" si="19"/>
        <v>0</v>
      </c>
      <c r="H62" s="51">
        <f t="shared" si="19"/>
        <v>0</v>
      </c>
      <c r="I62" s="51">
        <f t="shared" si="19"/>
        <v>0</v>
      </c>
      <c r="J62" s="51">
        <f t="shared" si="19"/>
        <v>0</v>
      </c>
      <c r="K62" s="51">
        <f t="shared" si="19"/>
        <v>0</v>
      </c>
      <c r="L62" s="51">
        <f t="shared" si="19"/>
        <v>0</v>
      </c>
      <c r="M62" s="51">
        <f t="shared" si="19"/>
        <v>0</v>
      </c>
      <c r="N62" s="51">
        <f t="shared" si="19"/>
        <v>0</v>
      </c>
      <c r="O62" s="139" t="s">
        <v>149</v>
      </c>
      <c r="P62" s="140"/>
      <c r="Q62" s="140"/>
      <c r="R62" s="140"/>
      <c r="S62" s="14"/>
      <c r="T62" s="58"/>
      <c r="U62" s="58"/>
      <c r="V62" s="58"/>
      <c r="W62" s="58"/>
      <c r="X62" s="58"/>
    </row>
    <row r="63" spans="1:24" s="57" customFormat="1" ht="47.25" x14ac:dyDescent="0.25">
      <c r="A63" s="19" t="str">
        <f>'[1]15 Квартал постановка под напр'!A68</f>
        <v>1.2.3.1</v>
      </c>
      <c r="B63" s="19" t="str">
        <f>'[1]15 Квартал постановка под напр'!B68</f>
        <v>«Установка приборов учета, класс напряжения 0,22 (0,4) кВ, всего, в том числе:»</v>
      </c>
      <c r="C63" s="19" t="str">
        <f>'[1]15 Квартал постановка под напр'!C68</f>
        <v>Г</v>
      </c>
      <c r="D63" s="19" t="s">
        <v>149</v>
      </c>
      <c r="E63" s="51">
        <f t="shared" ref="E63:N63" si="20">E64</f>
        <v>0</v>
      </c>
      <c r="F63" s="51">
        <f t="shared" si="20"/>
        <v>0</v>
      </c>
      <c r="G63" s="51">
        <f t="shared" si="20"/>
        <v>0</v>
      </c>
      <c r="H63" s="51">
        <f t="shared" si="20"/>
        <v>0</v>
      </c>
      <c r="I63" s="51">
        <f t="shared" si="20"/>
        <v>0</v>
      </c>
      <c r="J63" s="51">
        <f t="shared" si="20"/>
        <v>0</v>
      </c>
      <c r="K63" s="51">
        <f t="shared" si="20"/>
        <v>0</v>
      </c>
      <c r="L63" s="51">
        <f t="shared" si="20"/>
        <v>0</v>
      </c>
      <c r="M63" s="51">
        <f t="shared" si="20"/>
        <v>0</v>
      </c>
      <c r="N63" s="51">
        <f t="shared" si="20"/>
        <v>0</v>
      </c>
      <c r="O63" s="139" t="s">
        <v>149</v>
      </c>
      <c r="P63" s="140"/>
      <c r="Q63" s="140"/>
      <c r="R63" s="140"/>
      <c r="S63" s="14"/>
      <c r="T63" s="58"/>
      <c r="U63" s="58"/>
      <c r="V63" s="58"/>
      <c r="W63" s="58"/>
      <c r="X63" s="58"/>
    </row>
    <row r="64" spans="1:24" s="57" customFormat="1" ht="31.5" x14ac:dyDescent="0.25">
      <c r="A64" s="41" t="str">
        <f>'[1]15 Квартал постановка под напр'!A69</f>
        <v>1.2.3.1</v>
      </c>
      <c r="B64" s="41" t="str">
        <f>'[1]15 Квартал постановка под напр'!B69</f>
        <v>АИИСКУЭ ОРЭ для ОАО "Чеченэнерго" (погашение КЗ)</v>
      </c>
      <c r="C64" s="41" t="str">
        <f>'[1]15 Квартал постановка под напр'!C69</f>
        <v>F_prj_109108_48000</v>
      </c>
      <c r="D64" s="41" t="s">
        <v>149</v>
      </c>
      <c r="E64" s="45">
        <f>'[1]15 Квартал постановка под напр'!D69</f>
        <v>0</v>
      </c>
      <c r="F64" s="45">
        <f>'[1]15 Квартал постановка под напр'!E69</f>
        <v>0</v>
      </c>
      <c r="G64" s="45">
        <f>'[1]15 Квартал постановка под напр'!F69</f>
        <v>0</v>
      </c>
      <c r="H64" s="45">
        <f>'[1]15 Квартал постановка под напр'!G69</f>
        <v>0</v>
      </c>
      <c r="I64" s="45">
        <f>'[1]15 Квартал постановка под напр'!H69</f>
        <v>0</v>
      </c>
      <c r="J64" s="45">
        <f>'[1]15 Квартал постановка под напр'!AC69</f>
        <v>0</v>
      </c>
      <c r="K64" s="45">
        <f>'[1]15 Квартал постановка под напр'!AD69</f>
        <v>0</v>
      </c>
      <c r="L64" s="45">
        <f>'[1]15 Квартал постановка под напр'!AE69</f>
        <v>0</v>
      </c>
      <c r="M64" s="45">
        <f>'[1]15 Квартал постановка под напр'!AF69</f>
        <v>0</v>
      </c>
      <c r="N64" s="45">
        <f>'[1]15 Квартал постановка под напр'!AG69</f>
        <v>0</v>
      </c>
      <c r="O64" s="139" t="s">
        <v>149</v>
      </c>
      <c r="P64" s="140"/>
      <c r="Q64" s="140"/>
      <c r="R64" s="140"/>
      <c r="S64" s="14"/>
      <c r="T64" s="58"/>
      <c r="U64" s="58"/>
      <c r="V64" s="58"/>
      <c r="W64" s="58"/>
      <c r="X64" s="58"/>
    </row>
    <row r="65" spans="1:24" s="57" customFormat="1" ht="47.25" x14ac:dyDescent="0.25">
      <c r="A65" s="19" t="str">
        <f>'[1]15 Квартал постановка под напр'!A70</f>
        <v>1.2.3.2</v>
      </c>
      <c r="B65" s="19" t="str">
        <f>'[1]15 Квартал постановка под напр'!B70</f>
        <v>«Установка приборов учета, класс напряжения 6 (10) кВ, всего, в том числе:»</v>
      </c>
      <c r="C65" s="19" t="str">
        <f>'[1]15 Квартал постановка под напр'!C70</f>
        <v>Г</v>
      </c>
      <c r="D65" s="19" t="s">
        <v>149</v>
      </c>
      <c r="E65" s="51" t="s">
        <v>149</v>
      </c>
      <c r="F65" s="51" t="s">
        <v>149</v>
      </c>
      <c r="G65" s="51" t="s">
        <v>149</v>
      </c>
      <c r="H65" s="51" t="s">
        <v>149</v>
      </c>
      <c r="I65" s="51" t="s">
        <v>149</v>
      </c>
      <c r="J65" s="51" t="s">
        <v>149</v>
      </c>
      <c r="K65" s="51" t="s">
        <v>149</v>
      </c>
      <c r="L65" s="51" t="s">
        <v>149</v>
      </c>
      <c r="M65" s="51" t="s">
        <v>149</v>
      </c>
      <c r="N65" s="51" t="s">
        <v>149</v>
      </c>
      <c r="O65" s="139" t="s">
        <v>149</v>
      </c>
      <c r="P65" s="140"/>
      <c r="Q65" s="140"/>
      <c r="R65" s="140"/>
      <c r="S65" s="14"/>
      <c r="T65" s="58"/>
      <c r="U65" s="58"/>
      <c r="V65" s="58"/>
      <c r="W65" s="58"/>
      <c r="X65" s="58"/>
    </row>
    <row r="66" spans="1:24" s="57" customFormat="1" ht="47.25" x14ac:dyDescent="0.25">
      <c r="A66" s="19" t="str">
        <f>'[1]15 Квартал постановка под напр'!A71</f>
        <v>1.2.3.3</v>
      </c>
      <c r="B66" s="19" t="str">
        <f>'[1]15 Квартал постановка под напр'!B71</f>
        <v>«Установка приборов учета, класс напряжения 35 кВ, всего, в том числе:»</v>
      </c>
      <c r="C66" s="19" t="str">
        <f>'[1]15 Квартал постановка под напр'!C71</f>
        <v>Г</v>
      </c>
      <c r="D66" s="19" t="s">
        <v>149</v>
      </c>
      <c r="E66" s="51" t="s">
        <v>149</v>
      </c>
      <c r="F66" s="51" t="s">
        <v>149</v>
      </c>
      <c r="G66" s="51" t="s">
        <v>149</v>
      </c>
      <c r="H66" s="51" t="s">
        <v>149</v>
      </c>
      <c r="I66" s="51" t="s">
        <v>149</v>
      </c>
      <c r="J66" s="51" t="s">
        <v>149</v>
      </c>
      <c r="K66" s="51" t="s">
        <v>149</v>
      </c>
      <c r="L66" s="51" t="s">
        <v>149</v>
      </c>
      <c r="M66" s="51" t="s">
        <v>149</v>
      </c>
      <c r="N66" s="51" t="s">
        <v>149</v>
      </c>
      <c r="O66" s="139" t="s">
        <v>149</v>
      </c>
      <c r="P66" s="140"/>
      <c r="Q66" s="140"/>
      <c r="R66" s="140"/>
      <c r="S66" s="14"/>
      <c r="T66" s="14"/>
      <c r="U66" s="14"/>
      <c r="V66" s="14"/>
      <c r="W66" s="14"/>
      <c r="X66" s="14"/>
    </row>
    <row r="67" spans="1:24" s="57" customFormat="1" ht="47.25" x14ac:dyDescent="0.25">
      <c r="A67" s="19" t="str">
        <f>'[1]15 Квартал постановка под напр'!A72</f>
        <v>1.2.3.4</v>
      </c>
      <c r="B67" s="19" t="str">
        <f>'[1]15 Квартал постановка под напр'!B72</f>
        <v>«Установка приборов учета, класс напряжения 110 кВ и выше, всего, в том числе:»</v>
      </c>
      <c r="C67" s="19" t="str">
        <f>'[1]15 Квартал постановка под напр'!C72</f>
        <v>Г</v>
      </c>
      <c r="D67" s="19" t="s">
        <v>149</v>
      </c>
      <c r="E67" s="51" t="s">
        <v>149</v>
      </c>
      <c r="F67" s="51" t="s">
        <v>149</v>
      </c>
      <c r="G67" s="51" t="s">
        <v>149</v>
      </c>
      <c r="H67" s="51" t="s">
        <v>149</v>
      </c>
      <c r="I67" s="51" t="s">
        <v>149</v>
      </c>
      <c r="J67" s="51" t="s">
        <v>149</v>
      </c>
      <c r="K67" s="51" t="s">
        <v>149</v>
      </c>
      <c r="L67" s="51" t="s">
        <v>149</v>
      </c>
      <c r="M67" s="51" t="s">
        <v>149</v>
      </c>
      <c r="N67" s="51" t="s">
        <v>149</v>
      </c>
      <c r="O67" s="139" t="s">
        <v>149</v>
      </c>
      <c r="P67" s="140"/>
      <c r="Q67" s="140"/>
      <c r="R67" s="140"/>
      <c r="S67" s="14"/>
      <c r="T67" s="14"/>
      <c r="U67" s="14"/>
      <c r="V67" s="14"/>
      <c r="W67" s="14"/>
      <c r="X67" s="14"/>
    </row>
    <row r="68" spans="1:24" s="57" customFormat="1" ht="63" x14ac:dyDescent="0.25">
      <c r="A68" s="19" t="str">
        <f>'[1]15 Квартал постановка под напр'!A73</f>
        <v>1.2.3.5</v>
      </c>
      <c r="B68" s="19" t="str">
        <f>'[1]15 Квартал постановка под напр'!B73</f>
        <v>«Включение приборов учета в систему сбора и передачи данных, класс напряжения 0,22 (0,4) кВ, всего, в том числе:»</v>
      </c>
      <c r="C68" s="19" t="str">
        <f>'[1]15 Квартал постановка под напр'!C73</f>
        <v>Г</v>
      </c>
      <c r="D68" s="19" t="s">
        <v>149</v>
      </c>
      <c r="E68" s="51" t="s">
        <v>149</v>
      </c>
      <c r="F68" s="51" t="s">
        <v>149</v>
      </c>
      <c r="G68" s="51" t="s">
        <v>149</v>
      </c>
      <c r="H68" s="51" t="s">
        <v>149</v>
      </c>
      <c r="I68" s="51" t="s">
        <v>149</v>
      </c>
      <c r="J68" s="51" t="s">
        <v>149</v>
      </c>
      <c r="K68" s="51" t="s">
        <v>149</v>
      </c>
      <c r="L68" s="51" t="s">
        <v>149</v>
      </c>
      <c r="M68" s="51" t="s">
        <v>149</v>
      </c>
      <c r="N68" s="51" t="s">
        <v>149</v>
      </c>
      <c r="O68" s="139" t="s">
        <v>149</v>
      </c>
      <c r="P68" s="140"/>
      <c r="Q68" s="140"/>
      <c r="R68" s="140"/>
      <c r="S68" s="14"/>
      <c r="T68" s="14"/>
      <c r="U68" s="14"/>
      <c r="V68" s="14"/>
      <c r="W68" s="14"/>
      <c r="X68" s="14"/>
    </row>
    <row r="69" spans="1:24" s="57" customFormat="1" ht="63" x14ac:dyDescent="0.25">
      <c r="A69" s="19" t="str">
        <f>'[1]15 Квартал постановка под напр'!A74</f>
        <v>1.2.3.6</v>
      </c>
      <c r="B69" s="19" t="str">
        <f>'[1]15 Квартал постановка под напр'!B74</f>
        <v>«Включение приборов учета в систему сбора и передачи данных, класс напряжения 6 (10) кВ, всего, в том числе:»</v>
      </c>
      <c r="C69" s="19" t="str">
        <f>'[1]15 Квартал постановка под напр'!C74</f>
        <v>Г</v>
      </c>
      <c r="D69" s="19" t="s">
        <v>149</v>
      </c>
      <c r="E69" s="51" t="s">
        <v>149</v>
      </c>
      <c r="F69" s="51" t="s">
        <v>149</v>
      </c>
      <c r="G69" s="51" t="s">
        <v>149</v>
      </c>
      <c r="H69" s="51" t="s">
        <v>149</v>
      </c>
      <c r="I69" s="51" t="s">
        <v>149</v>
      </c>
      <c r="J69" s="51" t="s">
        <v>149</v>
      </c>
      <c r="K69" s="51" t="s">
        <v>149</v>
      </c>
      <c r="L69" s="51" t="s">
        <v>149</v>
      </c>
      <c r="M69" s="51" t="s">
        <v>149</v>
      </c>
      <c r="N69" s="51" t="s">
        <v>149</v>
      </c>
      <c r="O69" s="139" t="s">
        <v>149</v>
      </c>
      <c r="P69" s="140"/>
      <c r="Q69" s="140"/>
      <c r="R69" s="140"/>
      <c r="S69" s="14"/>
      <c r="T69" s="58"/>
      <c r="U69" s="58"/>
      <c r="V69" s="58"/>
      <c r="W69" s="58"/>
      <c r="X69" s="58"/>
    </row>
    <row r="70" spans="1:24" s="57" customFormat="1" ht="63" x14ac:dyDescent="0.25">
      <c r="A70" s="19" t="str">
        <f>'[1]15 Квартал постановка под напр'!A75</f>
        <v>1.2.3.7</v>
      </c>
      <c r="B70" s="19" t="str">
        <f>'[1]15 Квартал постановка под напр'!B75</f>
        <v>«Включение приборов учета в систему сбора и передачи данных, класс напряжения 35 кВ, всего, в том числе:»</v>
      </c>
      <c r="C70" s="19" t="str">
        <f>'[1]15 Квартал постановка под напр'!C75</f>
        <v>Г</v>
      </c>
      <c r="D70" s="19" t="s">
        <v>149</v>
      </c>
      <c r="E70" s="51" t="s">
        <v>149</v>
      </c>
      <c r="F70" s="51" t="s">
        <v>149</v>
      </c>
      <c r="G70" s="51" t="s">
        <v>149</v>
      </c>
      <c r="H70" s="51" t="s">
        <v>149</v>
      </c>
      <c r="I70" s="51" t="s">
        <v>149</v>
      </c>
      <c r="J70" s="51" t="s">
        <v>149</v>
      </c>
      <c r="K70" s="51" t="s">
        <v>149</v>
      </c>
      <c r="L70" s="51" t="s">
        <v>149</v>
      </c>
      <c r="M70" s="51" t="s">
        <v>149</v>
      </c>
      <c r="N70" s="51" t="s">
        <v>149</v>
      </c>
      <c r="O70" s="139" t="s">
        <v>149</v>
      </c>
      <c r="P70" s="140"/>
      <c r="Q70" s="140"/>
      <c r="R70" s="140"/>
      <c r="S70" s="14"/>
      <c r="T70" s="14"/>
      <c r="U70" s="14"/>
      <c r="V70" s="14"/>
      <c r="W70" s="14"/>
      <c r="X70" s="14"/>
    </row>
    <row r="71" spans="1:24" s="57" customFormat="1" ht="63" x14ac:dyDescent="0.25">
      <c r="A71" s="19" t="str">
        <f>'[1]15 Квартал постановка под напр'!A76</f>
        <v>1.2.3.8</v>
      </c>
      <c r="B71" s="19" t="str">
        <f>'[1]15 Квартал постановка под напр'!B76</f>
        <v>«Включение приборов учета в систему сбора и передачи данных, класс напряжения 110 кВ и выше, всего, в том числе:»</v>
      </c>
      <c r="C71" s="19" t="str">
        <f>'[1]15 Квартал постановка под напр'!C76</f>
        <v>Г</v>
      </c>
      <c r="D71" s="19" t="s">
        <v>149</v>
      </c>
      <c r="E71" s="51" t="s">
        <v>149</v>
      </c>
      <c r="F71" s="51" t="s">
        <v>149</v>
      </c>
      <c r="G71" s="51" t="s">
        <v>149</v>
      </c>
      <c r="H71" s="51" t="s">
        <v>149</v>
      </c>
      <c r="I71" s="51" t="s">
        <v>149</v>
      </c>
      <c r="J71" s="51" t="s">
        <v>149</v>
      </c>
      <c r="K71" s="51" t="s">
        <v>149</v>
      </c>
      <c r="L71" s="51" t="s">
        <v>149</v>
      </c>
      <c r="M71" s="51" t="s">
        <v>149</v>
      </c>
      <c r="N71" s="51" t="s">
        <v>149</v>
      </c>
      <c r="O71" s="139" t="s">
        <v>149</v>
      </c>
      <c r="P71" s="140"/>
      <c r="Q71" s="140"/>
      <c r="R71" s="140"/>
      <c r="S71" s="14"/>
      <c r="T71" s="14"/>
      <c r="U71" s="14"/>
      <c r="V71" s="14"/>
      <c r="W71" s="14"/>
      <c r="X71" s="14"/>
    </row>
    <row r="72" spans="1:24" s="57" customFormat="1" ht="63" x14ac:dyDescent="0.25">
      <c r="A72" s="19" t="str">
        <f>'[1]15 Квартал постановка под напр'!A77</f>
        <v>1.2.4</v>
      </c>
      <c r="B72" s="19" t="str">
        <f>'[1]15 Квартал постановка под напр'!B77</f>
        <v>Реконструкция, модернизация, техническое перевооружение прочих объектов основных средств, всего, в том числе:</v>
      </c>
      <c r="C72" s="19" t="str">
        <f>'[1]15 Квартал постановка под напр'!C77</f>
        <v>Г</v>
      </c>
      <c r="D72" s="19" t="s">
        <v>149</v>
      </c>
      <c r="E72" s="51">
        <f t="shared" ref="E72:N72" si="21">SUM(E73,E74)</f>
        <v>0</v>
      </c>
      <c r="F72" s="51">
        <f t="shared" si="21"/>
        <v>0</v>
      </c>
      <c r="G72" s="51">
        <f t="shared" si="21"/>
        <v>0</v>
      </c>
      <c r="H72" s="51">
        <f t="shared" si="21"/>
        <v>0</v>
      </c>
      <c r="I72" s="51">
        <f t="shared" si="21"/>
        <v>3</v>
      </c>
      <c r="J72" s="51">
        <f t="shared" si="21"/>
        <v>0</v>
      </c>
      <c r="K72" s="51">
        <f t="shared" si="21"/>
        <v>0</v>
      </c>
      <c r="L72" s="51">
        <f t="shared" si="21"/>
        <v>0</v>
      </c>
      <c r="M72" s="51">
        <f t="shared" si="21"/>
        <v>0</v>
      </c>
      <c r="N72" s="51">
        <f t="shared" si="21"/>
        <v>3</v>
      </c>
      <c r="O72" s="139" t="s">
        <v>149</v>
      </c>
      <c r="P72" s="140"/>
      <c r="Q72" s="140"/>
      <c r="R72" s="140"/>
      <c r="S72" s="14"/>
      <c r="T72" s="14"/>
      <c r="U72" s="14"/>
      <c r="V72" s="14"/>
      <c r="W72" s="14"/>
      <c r="X72" s="14"/>
    </row>
    <row r="73" spans="1:24" s="57" customFormat="1" ht="47.25" x14ac:dyDescent="0.25">
      <c r="A73" s="19" t="str">
        <f>'[1]15 Квартал постановка под напр'!A78</f>
        <v>1.2.4.1</v>
      </c>
      <c r="B73" s="19" t="str">
        <f>'[1]15 Квартал постановка под напр'!B78</f>
        <v>Реконструкция прочих объектов основных средств, всего, в том числе:</v>
      </c>
      <c r="C73" s="19" t="str">
        <f>'[1]15 Квартал постановка под напр'!C78</f>
        <v>Г</v>
      </c>
      <c r="D73" s="19" t="s">
        <v>149</v>
      </c>
      <c r="E73" s="51" t="s">
        <v>149</v>
      </c>
      <c r="F73" s="51" t="s">
        <v>149</v>
      </c>
      <c r="G73" s="51" t="s">
        <v>149</v>
      </c>
      <c r="H73" s="51" t="s">
        <v>149</v>
      </c>
      <c r="I73" s="51" t="s">
        <v>149</v>
      </c>
      <c r="J73" s="51" t="s">
        <v>149</v>
      </c>
      <c r="K73" s="51" t="s">
        <v>149</v>
      </c>
      <c r="L73" s="51" t="s">
        <v>149</v>
      </c>
      <c r="M73" s="51" t="s">
        <v>149</v>
      </c>
      <c r="N73" s="51" t="s">
        <v>149</v>
      </c>
      <c r="O73" s="139" t="s">
        <v>149</v>
      </c>
      <c r="P73" s="140"/>
      <c r="Q73" s="140"/>
      <c r="R73" s="140"/>
      <c r="S73" s="14"/>
      <c r="T73" s="14"/>
      <c r="U73" s="14"/>
      <c r="V73" s="14"/>
      <c r="W73" s="14"/>
      <c r="X73" s="14"/>
    </row>
    <row r="74" spans="1:24" s="57" customFormat="1" ht="63" x14ac:dyDescent="0.25">
      <c r="A74" s="19" t="str">
        <f>'[1]15 Квартал постановка под напр'!A79</f>
        <v>1.2.4.2</v>
      </c>
      <c r="B74" s="19" t="str">
        <f>'[1]15 Квартал постановка под напр'!B79</f>
        <v>Модернизация, техническое перевооружение прочих объектов основных средств, всего, в том числе:</v>
      </c>
      <c r="C74" s="19" t="str">
        <f>'[1]15 Квартал постановка под напр'!C79</f>
        <v>Г</v>
      </c>
      <c r="D74" s="19" t="s">
        <v>149</v>
      </c>
      <c r="E74" s="51">
        <f t="shared" ref="E74:N74" si="22">SUM(E75:E77)</f>
        <v>0</v>
      </c>
      <c r="F74" s="51">
        <f t="shared" si="22"/>
        <v>0</v>
      </c>
      <c r="G74" s="51">
        <f t="shared" si="22"/>
        <v>0</v>
      </c>
      <c r="H74" s="51">
        <f t="shared" si="22"/>
        <v>0</v>
      </c>
      <c r="I74" s="51">
        <f t="shared" si="22"/>
        <v>3</v>
      </c>
      <c r="J74" s="51">
        <f t="shared" si="22"/>
        <v>0</v>
      </c>
      <c r="K74" s="51">
        <f t="shared" si="22"/>
        <v>0</v>
      </c>
      <c r="L74" s="51">
        <f t="shared" si="22"/>
        <v>0</v>
      </c>
      <c r="M74" s="51">
        <f t="shared" si="22"/>
        <v>0</v>
      </c>
      <c r="N74" s="51">
        <f t="shared" si="22"/>
        <v>3</v>
      </c>
      <c r="O74" s="139" t="s">
        <v>149</v>
      </c>
      <c r="P74" s="140"/>
      <c r="Q74" s="140"/>
      <c r="R74" s="140"/>
      <c r="S74" s="14"/>
      <c r="T74" s="14"/>
      <c r="U74" s="14"/>
      <c r="V74" s="14"/>
      <c r="W74" s="14"/>
      <c r="X74" s="14"/>
    </row>
    <row r="75" spans="1:24" s="57" customFormat="1" ht="63" x14ac:dyDescent="0.25">
      <c r="A75" s="41" t="str">
        <f>'[1]15 Квартал постановка под напр'!A80</f>
        <v>1.2.4.2</v>
      </c>
      <c r="B75" s="41" t="str">
        <f>'[1]15 Квартал постановка под напр'!B80</f>
        <v>Модернизация системы сбора и передачи информации 1-ая очередь АО "Чеченэнерго" на  ПС "Восточная"</v>
      </c>
      <c r="C75" s="41" t="str">
        <f>'[1]15 Квартал постановка под напр'!C80</f>
        <v>F_prj_109108_49013</v>
      </c>
      <c r="D75" s="41" t="s">
        <v>149</v>
      </c>
      <c r="E75" s="45">
        <f>'[1]15 Квартал постановка под напр'!D80</f>
        <v>0</v>
      </c>
      <c r="F75" s="45">
        <f>'[1]15 Квартал постановка под напр'!E80</f>
        <v>0</v>
      </c>
      <c r="G75" s="45">
        <f>'[1]15 Квартал постановка под напр'!F80</f>
        <v>0</v>
      </c>
      <c r="H75" s="45">
        <f>'[1]15 Квартал постановка под напр'!G80</f>
        <v>0</v>
      </c>
      <c r="I75" s="45">
        <f>'[1]15 Квартал постановка под напр'!H80</f>
        <v>1</v>
      </c>
      <c r="J75" s="45">
        <f>'[1]15 Квартал постановка под напр'!AC80</f>
        <v>0</v>
      </c>
      <c r="K75" s="45">
        <f>'[1]15 Квартал постановка под напр'!AD80</f>
        <v>0</v>
      </c>
      <c r="L75" s="45">
        <f>'[1]15 Квартал постановка под напр'!AE80</f>
        <v>0</v>
      </c>
      <c r="M75" s="45">
        <f>'[1]15 Квартал постановка под напр'!AF80</f>
        <v>0</v>
      </c>
      <c r="N75" s="45">
        <f>'[1]15 Квартал постановка под напр'!AG80</f>
        <v>1</v>
      </c>
      <c r="O75" s="139" t="s">
        <v>149</v>
      </c>
      <c r="P75" s="140"/>
      <c r="Q75" s="140"/>
      <c r="R75" s="140"/>
      <c r="S75" s="14"/>
      <c r="T75" s="58"/>
      <c r="U75" s="58"/>
      <c r="V75" s="58"/>
      <c r="W75" s="58"/>
      <c r="X75" s="58"/>
    </row>
    <row r="76" spans="1:24" s="57" customFormat="1" ht="63" x14ac:dyDescent="0.25">
      <c r="A76" s="41" t="str">
        <f>'[1]15 Квартал постановка под напр'!A81</f>
        <v>1.2.4.2</v>
      </c>
      <c r="B76" s="41" t="str">
        <f>'[1]15 Квартал постановка под напр'!B81</f>
        <v>Модернизация системы сбора и передачи информации 1-ая очередь АО "Чеченэнерго" на  ПС 110 кВ Гудермес-Тяговая</v>
      </c>
      <c r="C76" s="41" t="str">
        <f>'[1]15 Квартал постановка под напр'!C81</f>
        <v>G_Che4</v>
      </c>
      <c r="D76" s="41" t="s">
        <v>149</v>
      </c>
      <c r="E76" s="45">
        <f>'[1]15 Квартал постановка под напр'!D81</f>
        <v>0</v>
      </c>
      <c r="F76" s="45">
        <f>'[1]15 Квартал постановка под напр'!E81</f>
        <v>0</v>
      </c>
      <c r="G76" s="45">
        <f>'[1]15 Квартал постановка под напр'!F81</f>
        <v>0</v>
      </c>
      <c r="H76" s="45">
        <f>'[1]15 Квартал постановка под напр'!G81</f>
        <v>0</v>
      </c>
      <c r="I76" s="45">
        <f>'[1]15 Квартал постановка под напр'!H81</f>
        <v>1</v>
      </c>
      <c r="J76" s="45">
        <f>'[1]15 Квартал постановка под напр'!AC81</f>
        <v>0</v>
      </c>
      <c r="K76" s="45">
        <f>'[1]15 Квартал постановка под напр'!AD81</f>
        <v>0</v>
      </c>
      <c r="L76" s="45">
        <f>'[1]15 Квартал постановка под напр'!AE81</f>
        <v>0</v>
      </c>
      <c r="M76" s="45">
        <f>'[1]15 Квартал постановка под напр'!AF81</f>
        <v>0</v>
      </c>
      <c r="N76" s="45">
        <f>'[1]15 Квартал постановка под напр'!AG81</f>
        <v>1</v>
      </c>
      <c r="O76" s="139" t="s">
        <v>149</v>
      </c>
      <c r="P76" s="140"/>
      <c r="Q76" s="140"/>
      <c r="R76" s="140"/>
      <c r="S76" s="14"/>
      <c r="T76" s="58"/>
      <c r="U76" s="58"/>
      <c r="V76" s="58"/>
      <c r="W76" s="58"/>
      <c r="X76" s="58"/>
    </row>
    <row r="77" spans="1:24" s="57" customFormat="1" ht="63" x14ac:dyDescent="0.25">
      <c r="A77" s="41" t="str">
        <f>'[1]15 Квартал постановка под напр'!A82</f>
        <v>1.2.4.2</v>
      </c>
      <c r="B77" s="41" t="str">
        <f>'[1]15 Квартал постановка под напр'!B82</f>
        <v>Модернизация системы сбора и передачи информации 1-ая очередь АО "Чеченэнерго" на ПС 110 кВ Ойсунгур</v>
      </c>
      <c r="C77" s="41" t="str">
        <f>'[1]15 Квартал постановка под напр'!C82</f>
        <v>G_Che5</v>
      </c>
      <c r="D77" s="41" t="s">
        <v>149</v>
      </c>
      <c r="E77" s="45">
        <f>'[1]15 Квартал постановка под напр'!D82</f>
        <v>0</v>
      </c>
      <c r="F77" s="45">
        <f>'[1]15 Квартал постановка под напр'!E82</f>
        <v>0</v>
      </c>
      <c r="G77" s="45">
        <f>'[1]15 Квартал постановка под напр'!F82</f>
        <v>0</v>
      </c>
      <c r="H77" s="45">
        <f>'[1]15 Квартал постановка под напр'!G82</f>
        <v>0</v>
      </c>
      <c r="I77" s="45">
        <f>'[1]15 Квартал постановка под напр'!H82</f>
        <v>1</v>
      </c>
      <c r="J77" s="45">
        <f>'[1]15 Квартал постановка под напр'!AC82</f>
        <v>0</v>
      </c>
      <c r="K77" s="45">
        <f>'[1]15 Квартал постановка под напр'!AD82</f>
        <v>0</v>
      </c>
      <c r="L77" s="45">
        <f>'[1]15 Квартал постановка под напр'!AE82</f>
        <v>0</v>
      </c>
      <c r="M77" s="45">
        <f>'[1]15 Квартал постановка под напр'!AF82</f>
        <v>0</v>
      </c>
      <c r="N77" s="45">
        <f>'[1]15 Квартал постановка под напр'!AG82</f>
        <v>1</v>
      </c>
      <c r="O77" s="139" t="s">
        <v>149</v>
      </c>
      <c r="P77" s="140"/>
      <c r="Q77" s="140"/>
      <c r="R77" s="140"/>
      <c r="S77" s="14"/>
      <c r="T77" s="58"/>
      <c r="U77" s="58"/>
      <c r="V77" s="58"/>
      <c r="W77" s="58"/>
      <c r="X77" s="58"/>
    </row>
    <row r="78" spans="1:24" s="57" customFormat="1" ht="94.5" x14ac:dyDescent="0.25">
      <c r="A78" s="19" t="str">
        <f>'[1]15 Квартал постановка под напр'!A83</f>
        <v>1.3</v>
      </c>
      <c r="B78" s="19" t="str">
        <f>'[1]15 Квартал постановка под напр'!B83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8" s="19" t="str">
        <f>'[1]15 Квартал постановка под напр'!C83</f>
        <v>Г</v>
      </c>
      <c r="D78" s="19" t="s">
        <v>149</v>
      </c>
      <c r="E78" s="51">
        <f t="shared" ref="E78:N78" si="23">SUM(E79,E80)</f>
        <v>50</v>
      </c>
      <c r="F78" s="51">
        <f t="shared" si="23"/>
        <v>0</v>
      </c>
      <c r="G78" s="51">
        <f t="shared" si="23"/>
        <v>96.210999999999999</v>
      </c>
      <c r="H78" s="51">
        <f t="shared" si="23"/>
        <v>0</v>
      </c>
      <c r="I78" s="51">
        <f t="shared" si="23"/>
        <v>0</v>
      </c>
      <c r="J78" s="51">
        <f t="shared" si="23"/>
        <v>50</v>
      </c>
      <c r="K78" s="51">
        <f t="shared" si="23"/>
        <v>0</v>
      </c>
      <c r="L78" s="51">
        <f t="shared" si="23"/>
        <v>95.46</v>
      </c>
      <c r="M78" s="51">
        <f t="shared" si="23"/>
        <v>0</v>
      </c>
      <c r="N78" s="51">
        <f t="shared" si="23"/>
        <v>0</v>
      </c>
      <c r="O78" s="139" t="s">
        <v>149</v>
      </c>
      <c r="P78" s="140"/>
      <c r="Q78" s="140"/>
      <c r="R78" s="140"/>
      <c r="S78" s="14"/>
      <c r="T78" s="14"/>
      <c r="U78" s="14"/>
      <c r="V78" s="14"/>
      <c r="W78" s="14"/>
      <c r="X78" s="14"/>
    </row>
    <row r="79" spans="1:24" s="57" customFormat="1" ht="78.75" x14ac:dyDescent="0.25">
      <c r="A79" s="19" t="str">
        <f>'[1]15 Квартал постановка под напр'!A84</f>
        <v>1.3.1</v>
      </c>
      <c r="B79" s="19" t="str">
        <f>'[1]15 Квартал постановка под напр'!B84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9" s="19" t="str">
        <f>'[1]15 Квартал постановка под напр'!C84</f>
        <v>Г</v>
      </c>
      <c r="D79" s="19" t="s">
        <v>149</v>
      </c>
      <c r="E79" s="51" t="s">
        <v>149</v>
      </c>
      <c r="F79" s="51" t="s">
        <v>149</v>
      </c>
      <c r="G79" s="51" t="s">
        <v>149</v>
      </c>
      <c r="H79" s="51" t="s">
        <v>149</v>
      </c>
      <c r="I79" s="51" t="s">
        <v>149</v>
      </c>
      <c r="J79" s="51" t="s">
        <v>149</v>
      </c>
      <c r="K79" s="51" t="s">
        <v>149</v>
      </c>
      <c r="L79" s="51" t="s">
        <v>149</v>
      </c>
      <c r="M79" s="51" t="s">
        <v>149</v>
      </c>
      <c r="N79" s="51" t="s">
        <v>149</v>
      </c>
      <c r="O79" s="139" t="s">
        <v>149</v>
      </c>
      <c r="P79" s="140"/>
      <c r="Q79" s="140"/>
      <c r="R79" s="140"/>
      <c r="S79" s="14"/>
      <c r="T79" s="14"/>
      <c r="U79" s="14"/>
      <c r="V79" s="14"/>
      <c r="W79" s="14"/>
      <c r="X79" s="14"/>
    </row>
    <row r="80" spans="1:24" s="57" customFormat="1" ht="78.75" x14ac:dyDescent="0.25">
      <c r="A80" s="19" t="str">
        <f>'[1]15 Квартал постановка под напр'!A85</f>
        <v>1.3.2</v>
      </c>
      <c r="B80" s="19" t="str">
        <f>'[1]15 Квартал постановка под напр'!B85</f>
        <v>Инвестиционные проекты, предусмотренные схемой и программой развития субъекта Российской Федерации, всего, в том числе:</v>
      </c>
      <c r="C80" s="19" t="str">
        <f>'[1]15 Квартал постановка под напр'!C85</f>
        <v>Г</v>
      </c>
      <c r="D80" s="19" t="s">
        <v>149</v>
      </c>
      <c r="E80" s="51">
        <f t="shared" ref="E80:N80" si="24">SUM(E81)</f>
        <v>50</v>
      </c>
      <c r="F80" s="51">
        <f t="shared" si="24"/>
        <v>0</v>
      </c>
      <c r="G80" s="51">
        <f t="shared" si="24"/>
        <v>96.210999999999999</v>
      </c>
      <c r="H80" s="51">
        <f t="shared" si="24"/>
        <v>0</v>
      </c>
      <c r="I80" s="51">
        <f t="shared" si="24"/>
        <v>0</v>
      </c>
      <c r="J80" s="51">
        <f t="shared" si="24"/>
        <v>50</v>
      </c>
      <c r="K80" s="51">
        <f t="shared" si="24"/>
        <v>0</v>
      </c>
      <c r="L80" s="51">
        <f t="shared" si="24"/>
        <v>95.46</v>
      </c>
      <c r="M80" s="51">
        <f t="shared" si="24"/>
        <v>0</v>
      </c>
      <c r="N80" s="51">
        <f t="shared" si="24"/>
        <v>0</v>
      </c>
      <c r="O80" s="139" t="s">
        <v>149</v>
      </c>
      <c r="P80" s="140"/>
      <c r="Q80" s="140"/>
      <c r="R80" s="140"/>
      <c r="S80" s="14"/>
      <c r="T80" s="58"/>
      <c r="U80" s="58"/>
      <c r="V80" s="58"/>
      <c r="W80" s="58"/>
      <c r="X80" s="58"/>
    </row>
    <row r="81" spans="1:24" s="57" customFormat="1" ht="31.5" x14ac:dyDescent="0.25">
      <c r="A81" s="41" t="str">
        <f>'[1]15 Квартал постановка под напр'!A86</f>
        <v>1.3.2</v>
      </c>
      <c r="B81" s="41" t="str">
        <f>'[1]15 Квартал постановка под напр'!B86</f>
        <v xml:space="preserve">Строительство ПС 110/35/10 кВ "Курчалой 110 с заходами ВЛ 110 кВ </v>
      </c>
      <c r="C81" s="41" t="str">
        <f>'[1]15 Квартал постановка под напр'!C86</f>
        <v>G_Che2</v>
      </c>
      <c r="D81" s="41" t="s">
        <v>149</v>
      </c>
      <c r="E81" s="45">
        <f>'[1]15 Квартал постановка под напр'!D86</f>
        <v>50</v>
      </c>
      <c r="F81" s="45">
        <f>'[1]15 Квартал постановка под напр'!E86</f>
        <v>0</v>
      </c>
      <c r="G81" s="45">
        <f>'[1]15 Квартал постановка под напр'!F86</f>
        <v>96.210999999999999</v>
      </c>
      <c r="H81" s="45">
        <f>'[1]15 Квартал постановка под напр'!G86</f>
        <v>0</v>
      </c>
      <c r="I81" s="45">
        <f>'[1]15 Квартал постановка под напр'!H86</f>
        <v>0</v>
      </c>
      <c r="J81" s="45">
        <f>'[1]15 Квартал постановка под напр'!AC86</f>
        <v>50</v>
      </c>
      <c r="K81" s="45">
        <f>'[1]15 Квартал постановка под напр'!AD86</f>
        <v>0</v>
      </c>
      <c r="L81" s="45">
        <f>'[1]15 Квартал постановка под напр'!AE86</f>
        <v>95.46</v>
      </c>
      <c r="M81" s="45">
        <f>'[1]15 Квартал постановка под напр'!AF86</f>
        <v>0</v>
      </c>
      <c r="N81" s="45">
        <f>'[1]15 Квартал постановка под напр'!AG86</f>
        <v>0</v>
      </c>
      <c r="O81" s="139" t="s">
        <v>149</v>
      </c>
      <c r="P81" s="140"/>
      <c r="Q81" s="140"/>
      <c r="R81" s="140"/>
      <c r="S81" s="14"/>
      <c r="T81" s="58"/>
      <c r="U81" s="58"/>
      <c r="V81" s="58"/>
      <c r="W81" s="58"/>
      <c r="X81" s="58"/>
    </row>
    <row r="82" spans="1:24" s="57" customFormat="1" ht="47.25" x14ac:dyDescent="0.25">
      <c r="A82" s="19" t="str">
        <f>'[1]15 Квартал постановка под напр'!A87</f>
        <v>1.4</v>
      </c>
      <c r="B82" s="19" t="str">
        <f>'[1]15 Квартал постановка под напр'!B87</f>
        <v>Прочее новое строительство объектов электросетевого хозяйства, всего, в том числе:</v>
      </c>
      <c r="C82" s="19" t="str">
        <f>'[1]15 Квартал постановка под напр'!C87</f>
        <v>Г</v>
      </c>
      <c r="D82" s="19" t="s">
        <v>149</v>
      </c>
      <c r="E82" s="51">
        <f t="shared" ref="E82:N82" si="25">SUM(E83)</f>
        <v>0</v>
      </c>
      <c r="F82" s="51">
        <f t="shared" si="25"/>
        <v>0</v>
      </c>
      <c r="G82" s="51">
        <f t="shared" si="25"/>
        <v>0</v>
      </c>
      <c r="H82" s="51">
        <f t="shared" si="25"/>
        <v>0</v>
      </c>
      <c r="I82" s="51">
        <f t="shared" si="25"/>
        <v>0</v>
      </c>
      <c r="J82" s="51">
        <f t="shared" si="25"/>
        <v>0</v>
      </c>
      <c r="K82" s="51">
        <f t="shared" si="25"/>
        <v>0</v>
      </c>
      <c r="L82" s="51">
        <f t="shared" si="25"/>
        <v>0</v>
      </c>
      <c r="M82" s="51">
        <f t="shared" si="25"/>
        <v>0</v>
      </c>
      <c r="N82" s="51">
        <f t="shared" si="25"/>
        <v>0</v>
      </c>
      <c r="O82" s="139" t="s">
        <v>149</v>
      </c>
      <c r="P82" s="140"/>
      <c r="Q82" s="140"/>
      <c r="R82" s="140"/>
      <c r="S82" s="14"/>
      <c r="T82" s="14"/>
      <c r="U82" s="14"/>
      <c r="V82" s="14"/>
      <c r="W82" s="14"/>
      <c r="X82" s="14"/>
    </row>
    <row r="83" spans="1:24" s="57" customFormat="1" ht="141.75" x14ac:dyDescent="0.25">
      <c r="A83" s="41" t="str">
        <f>'[1]15 Квартал постановка под напр'!A88</f>
        <v>1.4</v>
      </c>
      <c r="B83" s="41" t="str">
        <f>'[1]15 Квартал постановка под напр'!B88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83" s="41" t="str">
        <f>'[1]15 Квартал постановка под напр'!C88</f>
        <v>F_prj_109108_5385</v>
      </c>
      <c r="D83" s="41" t="s">
        <v>149</v>
      </c>
      <c r="E83" s="45">
        <f>'[1]15 Квартал постановка под напр'!D88</f>
        <v>0</v>
      </c>
      <c r="F83" s="45">
        <f>'[1]15 Квартал постановка под напр'!E88</f>
        <v>0</v>
      </c>
      <c r="G83" s="45">
        <f>'[1]15 Квартал постановка под напр'!F88</f>
        <v>0</v>
      </c>
      <c r="H83" s="45">
        <f>'[1]15 Квартал постановка под напр'!G88</f>
        <v>0</v>
      </c>
      <c r="I83" s="45">
        <f>'[1]15 Квартал постановка под напр'!H88</f>
        <v>0</v>
      </c>
      <c r="J83" s="45">
        <f>'[1]15 Квартал постановка под напр'!AC88</f>
        <v>0</v>
      </c>
      <c r="K83" s="45">
        <f>'[1]15 Квартал постановка под напр'!AD88</f>
        <v>0</v>
      </c>
      <c r="L83" s="45">
        <f>'[1]15 Квартал постановка под напр'!AE88</f>
        <v>0</v>
      </c>
      <c r="M83" s="45">
        <f>'[1]15 Квартал постановка под напр'!AF88</f>
        <v>0</v>
      </c>
      <c r="N83" s="45">
        <f>'[1]15 Квартал постановка под напр'!AG88</f>
        <v>0</v>
      </c>
      <c r="O83" s="139" t="s">
        <v>149</v>
      </c>
      <c r="P83" s="140"/>
      <c r="Q83" s="140"/>
      <c r="R83" s="140"/>
      <c r="S83" s="14"/>
      <c r="T83" s="58"/>
      <c r="U83" s="58"/>
      <c r="V83" s="58"/>
      <c r="W83" s="58"/>
      <c r="X83" s="58"/>
    </row>
    <row r="84" spans="1:24" s="57" customFormat="1" ht="63" x14ac:dyDescent="0.25">
      <c r="A84" s="19" t="str">
        <f>'[1]15 Квартал постановка под напр'!A89</f>
        <v>1.5</v>
      </c>
      <c r="B84" s="19" t="str">
        <f>'[1]15 Квартал постановка под напр'!B89</f>
        <v>Покупка земельных участков для целей реализации инвестиционных проектов, всего, в том числе:</v>
      </c>
      <c r="C84" s="19" t="str">
        <f>'[1]15 Квартал постановка под напр'!C89</f>
        <v>Г</v>
      </c>
      <c r="D84" s="19" t="s">
        <v>149</v>
      </c>
      <c r="E84" s="51" t="s">
        <v>149</v>
      </c>
      <c r="F84" s="51" t="s">
        <v>149</v>
      </c>
      <c r="G84" s="51" t="s">
        <v>149</v>
      </c>
      <c r="H84" s="51" t="s">
        <v>149</v>
      </c>
      <c r="I84" s="51" t="s">
        <v>149</v>
      </c>
      <c r="J84" s="51" t="s">
        <v>149</v>
      </c>
      <c r="K84" s="51" t="s">
        <v>149</v>
      </c>
      <c r="L84" s="51" t="s">
        <v>149</v>
      </c>
      <c r="M84" s="51" t="s">
        <v>149</v>
      </c>
      <c r="N84" s="51" t="s">
        <v>149</v>
      </c>
      <c r="O84" s="139" t="s">
        <v>149</v>
      </c>
      <c r="P84" s="140"/>
      <c r="Q84" s="140"/>
      <c r="R84" s="140"/>
      <c r="S84" s="14"/>
      <c r="T84" s="14"/>
      <c r="U84" s="14"/>
      <c r="V84" s="14"/>
      <c r="W84" s="14"/>
      <c r="X84" s="14"/>
    </row>
    <row r="85" spans="1:24" s="57" customFormat="1" ht="31.5" x14ac:dyDescent="0.25">
      <c r="A85" s="19" t="str">
        <f>'[1]15 Квартал постановка под напр'!A90</f>
        <v>1.6</v>
      </c>
      <c r="B85" s="19" t="str">
        <f>'[1]15 Квартал постановка под напр'!B90</f>
        <v>Прочие инвестиционные проекты, всего, в том числе:</v>
      </c>
      <c r="C85" s="19" t="str">
        <f>'[1]15 Квартал постановка под напр'!C90</f>
        <v>Г</v>
      </c>
      <c r="D85" s="19" t="s">
        <v>149</v>
      </c>
      <c r="E85" s="51">
        <f t="shared" ref="E85:N85" si="26">SUM(E86:E123)</f>
        <v>0</v>
      </c>
      <c r="F85" s="51">
        <f t="shared" si="26"/>
        <v>0</v>
      </c>
      <c r="G85" s="51">
        <f t="shared" si="26"/>
        <v>0</v>
      </c>
      <c r="H85" s="51">
        <f t="shared" si="26"/>
        <v>0</v>
      </c>
      <c r="I85" s="51">
        <f t="shared" si="26"/>
        <v>96</v>
      </c>
      <c r="J85" s="51">
        <f t="shared" si="26"/>
        <v>0</v>
      </c>
      <c r="K85" s="51">
        <f t="shared" si="26"/>
        <v>0</v>
      </c>
      <c r="L85" s="51">
        <f t="shared" si="26"/>
        <v>0</v>
      </c>
      <c r="M85" s="51">
        <f t="shared" si="26"/>
        <v>0</v>
      </c>
      <c r="N85" s="51">
        <f t="shared" si="26"/>
        <v>90</v>
      </c>
      <c r="O85" s="139" t="s">
        <v>149</v>
      </c>
      <c r="P85" s="140"/>
      <c r="Q85" s="140"/>
      <c r="R85" s="140"/>
      <c r="S85" s="14"/>
      <c r="T85" s="58"/>
      <c r="U85" s="58"/>
      <c r="V85" s="58"/>
      <c r="W85" s="58"/>
      <c r="X85" s="58"/>
    </row>
    <row r="86" spans="1:24" s="57" customFormat="1" ht="31.5" x14ac:dyDescent="0.25">
      <c r="A86" s="41" t="str">
        <f>'[1]15 Квартал постановка под напр'!A91</f>
        <v>1.6</v>
      </c>
      <c r="B86" s="41" t="str">
        <f>'[1]15 Квартал постановка под напр'!B91</f>
        <v>Приобретение Автогидроподъемника АГП-20Т на базе ГАЗ-3309-2 ед</v>
      </c>
      <c r="C86" s="41" t="str">
        <f>'[1]15 Квартал постановка под напр'!C91</f>
        <v>G_Che8</v>
      </c>
      <c r="D86" s="41" t="s">
        <v>149</v>
      </c>
      <c r="E86" s="45">
        <f>'[1]15 Квартал постановка под напр'!D91</f>
        <v>0</v>
      </c>
      <c r="F86" s="45">
        <f>'[1]15 Квартал постановка под напр'!E91</f>
        <v>0</v>
      </c>
      <c r="G86" s="45">
        <f>'[1]15 Квартал постановка под напр'!F91</f>
        <v>0</v>
      </c>
      <c r="H86" s="45">
        <f>'[1]15 Квартал постановка под напр'!G91</f>
        <v>0</v>
      </c>
      <c r="I86" s="45">
        <f>'[1]15 Квартал постановка под напр'!H91</f>
        <v>0</v>
      </c>
      <c r="J86" s="45">
        <f>'[1]15 Квартал постановка под напр'!AC91</f>
        <v>0</v>
      </c>
      <c r="K86" s="45">
        <f>'[1]15 Квартал постановка под напр'!AD91</f>
        <v>0</v>
      </c>
      <c r="L86" s="45">
        <f>'[1]15 Квартал постановка под напр'!AE91</f>
        <v>0</v>
      </c>
      <c r="M86" s="45">
        <f>'[1]15 Квартал постановка под напр'!AF91</f>
        <v>0</v>
      </c>
      <c r="N86" s="45">
        <f>'[1]15 Квартал постановка под напр'!AG91</f>
        <v>0</v>
      </c>
      <c r="O86" s="139" t="s">
        <v>149</v>
      </c>
      <c r="P86" s="140"/>
      <c r="Q86" s="140"/>
      <c r="R86" s="140"/>
      <c r="S86" s="14"/>
      <c r="T86" s="58"/>
      <c r="U86" s="58"/>
      <c r="V86" s="58"/>
      <c r="W86" s="58"/>
      <c r="X86" s="58"/>
    </row>
    <row r="87" spans="1:24" s="57" customFormat="1" ht="47.25" x14ac:dyDescent="0.25">
      <c r="A87" s="41" t="str">
        <f>'[1]15 Квартал постановка под напр'!A92</f>
        <v>1.6</v>
      </c>
      <c r="B87" s="41" t="str">
        <f>'[1]15 Квартал постановка под напр'!B92</f>
        <v>Приобретение "Маршрутизатор Сisco 2911 3port-10/100/1000 Mb-Flash 512 Md-DRAM Склад №4"</v>
      </c>
      <c r="C87" s="41" t="str">
        <f>'[1]15 Квартал постановка под напр'!C92</f>
        <v>H_Che123_17</v>
      </c>
      <c r="D87" s="41" t="s">
        <v>149</v>
      </c>
      <c r="E87" s="45" t="str">
        <f>'[1]15 Квартал постановка под напр'!D92</f>
        <v>нд</v>
      </c>
      <c r="F87" s="45" t="str">
        <f>'[1]15 Квартал постановка под напр'!E92</f>
        <v>нд</v>
      </c>
      <c r="G87" s="45" t="str">
        <f>'[1]15 Квартал постановка под напр'!F92</f>
        <v>нд</v>
      </c>
      <c r="H87" s="45" t="str">
        <f>'[1]15 Квартал постановка под напр'!G92</f>
        <v>нд</v>
      </c>
      <c r="I87" s="45" t="str">
        <f>'[1]15 Квартал постановка под напр'!H92</f>
        <v>нд</v>
      </c>
      <c r="J87" s="45">
        <f>'[1]15 Квартал постановка под напр'!AC92</f>
        <v>0</v>
      </c>
      <c r="K87" s="45">
        <f>'[1]15 Квартал постановка под напр'!AD92</f>
        <v>0</v>
      </c>
      <c r="L87" s="45">
        <f>'[1]15 Квартал постановка под напр'!AE92</f>
        <v>0</v>
      </c>
      <c r="M87" s="45">
        <f>'[1]15 Квартал постановка под напр'!AF92</f>
        <v>0</v>
      </c>
      <c r="N87" s="45">
        <f>'[1]15 Квартал постановка под напр'!AG92</f>
        <v>2</v>
      </c>
      <c r="O87" s="139" t="s">
        <v>149</v>
      </c>
      <c r="P87" s="140"/>
      <c r="Q87" s="140"/>
      <c r="R87" s="140"/>
      <c r="S87" s="14"/>
      <c r="T87" s="58"/>
      <c r="U87" s="58"/>
      <c r="V87" s="58"/>
      <c r="W87" s="58"/>
      <c r="X87" s="58"/>
    </row>
    <row r="88" spans="1:24" s="57" customFormat="1" ht="63" x14ac:dyDescent="0.25">
      <c r="A88" s="41" t="str">
        <f>'[1]15 Квартал постановка под напр'!A93</f>
        <v>1.6</v>
      </c>
      <c r="B88" s="41" t="str">
        <f>'[1]15 Квартал постановка под напр'!B93</f>
        <v>Приобретение"Комплект тепловизора TESTO 885-2 с телеобъективом( /I1(измерение темпиратуры до 1200 С)) Склад №4"</v>
      </c>
      <c r="C88" s="41" t="str">
        <f>'[1]15 Квартал постановка под напр'!C93</f>
        <v>H_Che124_17</v>
      </c>
      <c r="D88" s="41" t="s">
        <v>149</v>
      </c>
      <c r="E88" s="45" t="str">
        <f>'[1]15 Квартал постановка под напр'!D93</f>
        <v>нд</v>
      </c>
      <c r="F88" s="45" t="str">
        <f>'[1]15 Квартал постановка под напр'!E93</f>
        <v>нд</v>
      </c>
      <c r="G88" s="45" t="str">
        <f>'[1]15 Квартал постановка под напр'!F93</f>
        <v>нд</v>
      </c>
      <c r="H88" s="45" t="str">
        <f>'[1]15 Квартал постановка под напр'!G93</f>
        <v>нд</v>
      </c>
      <c r="I88" s="45" t="str">
        <f>'[1]15 Квартал постановка под напр'!H93</f>
        <v>нд</v>
      </c>
      <c r="J88" s="45">
        <f>'[1]15 Квартал постановка под напр'!AC93</f>
        <v>0</v>
      </c>
      <c r="K88" s="45">
        <f>'[1]15 Квартал постановка под напр'!AD93</f>
        <v>0</v>
      </c>
      <c r="L88" s="45">
        <f>'[1]15 Квартал постановка под напр'!AE93</f>
        <v>0</v>
      </c>
      <c r="M88" s="45">
        <f>'[1]15 Квартал постановка под напр'!AF93</f>
        <v>0</v>
      </c>
      <c r="N88" s="45">
        <f>'[1]15 Квартал постановка под напр'!AG93</f>
        <v>1</v>
      </c>
      <c r="O88" s="139" t="s">
        <v>149</v>
      </c>
      <c r="P88" s="140"/>
      <c r="Q88" s="140"/>
      <c r="R88" s="140"/>
      <c r="S88" s="14"/>
      <c r="T88" s="58"/>
      <c r="U88" s="58"/>
      <c r="V88" s="58"/>
      <c r="W88" s="58"/>
      <c r="X88" s="58"/>
    </row>
    <row r="89" spans="1:24" s="57" customFormat="1" ht="63" x14ac:dyDescent="0.25">
      <c r="A89" s="41" t="str">
        <f>'[1]15 Квартал постановка под напр'!A94</f>
        <v>1.6</v>
      </c>
      <c r="B89" s="41" t="str">
        <f>'[1]15 Квартал постановка под напр'!B94</f>
        <v>Приобретение оборудования, требующего монтажа для обслуживания сетей, прочее оборудование</v>
      </c>
      <c r="C89" s="41" t="str">
        <f>'[1]15 Квартал постановка под напр'!C94</f>
        <v>G_Che2_16</v>
      </c>
      <c r="D89" s="41" t="s">
        <v>149</v>
      </c>
      <c r="E89" s="45" t="str">
        <f>'[1]15 Квартал постановка под напр'!D94</f>
        <v>нд</v>
      </c>
      <c r="F89" s="45" t="str">
        <f>'[1]15 Квартал постановка под напр'!E94</f>
        <v>нд</v>
      </c>
      <c r="G89" s="45" t="str">
        <f>'[1]15 Квартал постановка под напр'!F94</f>
        <v>нд</v>
      </c>
      <c r="H89" s="45" t="str">
        <f>'[1]15 Квартал постановка под напр'!G94</f>
        <v>нд</v>
      </c>
      <c r="I89" s="45" t="str">
        <f>'[1]15 Квартал постановка под напр'!H94</f>
        <v>нд</v>
      </c>
      <c r="J89" s="45">
        <f>'[1]15 Квартал постановка под напр'!AC94</f>
        <v>0</v>
      </c>
      <c r="K89" s="45">
        <f>'[1]15 Квартал постановка под напр'!AD94</f>
        <v>0</v>
      </c>
      <c r="L89" s="45">
        <f>'[1]15 Квартал постановка под напр'!AE94</f>
        <v>0</v>
      </c>
      <c r="M89" s="45">
        <f>'[1]15 Квартал постановка под напр'!AF94</f>
        <v>0</v>
      </c>
      <c r="N89" s="45">
        <f>'[1]15 Квартал постановка под напр'!AG94</f>
        <v>21</v>
      </c>
      <c r="O89" s="139" t="s">
        <v>149</v>
      </c>
      <c r="P89" s="140"/>
      <c r="Q89" s="140"/>
      <c r="R89" s="140"/>
      <c r="S89" s="14"/>
      <c r="T89" s="58"/>
      <c r="U89" s="58"/>
      <c r="V89" s="58"/>
      <c r="W89" s="58"/>
      <c r="X89" s="58"/>
    </row>
    <row r="90" spans="1:24" s="57" customFormat="1" ht="126" x14ac:dyDescent="0.25">
      <c r="A90" s="41" t="str">
        <f>'[1]15 Квартал постановка под напр'!A95</f>
        <v>1.6</v>
      </c>
      <c r="B90" s="41" t="str">
        <f>'[1]15 Квартал постановка под напр'!B95</f>
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</c>
      <c r="C90" s="41" t="str">
        <f>'[1]15 Квартал постановка под напр'!C95</f>
        <v>G_Che19</v>
      </c>
      <c r="D90" s="41" t="s">
        <v>149</v>
      </c>
      <c r="E90" s="45">
        <f>'[1]15 Квартал постановка под напр'!D95</f>
        <v>0</v>
      </c>
      <c r="F90" s="45">
        <f>'[1]15 Квартал постановка под напр'!E95</f>
        <v>0</v>
      </c>
      <c r="G90" s="45">
        <f>'[1]15 Квартал постановка под напр'!F95</f>
        <v>0</v>
      </c>
      <c r="H90" s="45">
        <f>'[1]15 Квартал постановка под напр'!G95</f>
        <v>0</v>
      </c>
      <c r="I90" s="45">
        <f>'[1]15 Квартал постановка под напр'!H95</f>
        <v>0</v>
      </c>
      <c r="J90" s="45">
        <f>'[1]15 Квартал постановка под напр'!AC95</f>
        <v>0</v>
      </c>
      <c r="K90" s="45">
        <f>'[1]15 Квартал постановка под напр'!AD95</f>
        <v>0</v>
      </c>
      <c r="L90" s="45">
        <f>'[1]15 Квартал постановка под напр'!AE95</f>
        <v>0</v>
      </c>
      <c r="M90" s="45">
        <f>'[1]15 Квартал постановка под напр'!AF95</f>
        <v>0</v>
      </c>
      <c r="N90" s="45">
        <f>'[1]15 Квартал постановка под напр'!AG95</f>
        <v>0</v>
      </c>
      <c r="O90" s="139" t="s">
        <v>149</v>
      </c>
      <c r="P90" s="140"/>
      <c r="Q90" s="140"/>
      <c r="R90" s="140"/>
      <c r="S90" s="14"/>
      <c r="T90" s="58"/>
      <c r="U90" s="58"/>
      <c r="V90" s="58"/>
      <c r="W90" s="58"/>
      <c r="X90" s="58"/>
    </row>
    <row r="91" spans="1:24" s="57" customFormat="1" ht="47.25" x14ac:dyDescent="0.25">
      <c r="A91" s="41" t="str">
        <f>'[1]15 Квартал постановка под напр'!A96</f>
        <v>1.6</v>
      </c>
      <c r="B91" s="41" t="str">
        <f>'[1]15 Квартал постановка под напр'!B96</f>
        <v>Приобретение полноприводного автомобиля с двухрядной кабиной и бортовым кузовом-20 ед.</v>
      </c>
      <c r="C91" s="41" t="str">
        <f>'[1]15 Квартал постановка под напр'!C96</f>
        <v>H_Che90</v>
      </c>
      <c r="D91" s="41" t="s">
        <v>149</v>
      </c>
      <c r="E91" s="45">
        <f>'[1]15 Квартал постановка под напр'!D96</f>
        <v>0</v>
      </c>
      <c r="F91" s="45">
        <f>'[1]15 Квартал постановка под напр'!E96</f>
        <v>0</v>
      </c>
      <c r="G91" s="45">
        <f>'[1]15 Квартал постановка под напр'!F96</f>
        <v>0</v>
      </c>
      <c r="H91" s="45">
        <f>'[1]15 Квартал постановка под напр'!G96</f>
        <v>0</v>
      </c>
      <c r="I91" s="45">
        <f>'[1]15 Квартал постановка под напр'!H96</f>
        <v>20</v>
      </c>
      <c r="J91" s="45">
        <f>'[1]15 Квартал постановка под напр'!AC96</f>
        <v>0</v>
      </c>
      <c r="K91" s="45">
        <f>'[1]15 Квартал постановка под напр'!AD96</f>
        <v>0</v>
      </c>
      <c r="L91" s="45">
        <f>'[1]15 Квартал постановка под напр'!AE96</f>
        <v>0</v>
      </c>
      <c r="M91" s="45">
        <f>'[1]15 Квартал постановка под напр'!AF96</f>
        <v>0</v>
      </c>
      <c r="N91" s="45">
        <f>'[1]15 Квартал постановка под напр'!AG96</f>
        <v>20</v>
      </c>
      <c r="O91" s="139" t="s">
        <v>149</v>
      </c>
      <c r="P91" s="140"/>
      <c r="Q91" s="140"/>
      <c r="R91" s="140"/>
      <c r="S91" s="14"/>
      <c r="T91" s="58"/>
      <c r="U91" s="58"/>
      <c r="V91" s="58"/>
      <c r="W91" s="58"/>
      <c r="X91" s="58"/>
    </row>
    <row r="92" spans="1:24" s="57" customFormat="1" ht="31.5" x14ac:dyDescent="0.25">
      <c r="A92" s="41" t="str">
        <f>'[1]15 Квартал постановка под напр'!A97</f>
        <v>1.6</v>
      </c>
      <c r="B92" s="41" t="str">
        <f>'[1]15 Квартал постановка под напр'!B97</f>
        <v>Приобретение полноприводного фургона с двухрядной кабиной-20 ед.</v>
      </c>
      <c r="C92" s="41" t="str">
        <f>'[1]15 Квартал постановка под напр'!C97</f>
        <v>H_Che92</v>
      </c>
      <c r="D92" s="41" t="s">
        <v>149</v>
      </c>
      <c r="E92" s="45">
        <f>'[1]15 Квартал постановка под напр'!D97</f>
        <v>0</v>
      </c>
      <c r="F92" s="45">
        <f>'[1]15 Квартал постановка под напр'!E97</f>
        <v>0</v>
      </c>
      <c r="G92" s="45">
        <f>'[1]15 Квартал постановка под напр'!F97</f>
        <v>0</v>
      </c>
      <c r="H92" s="45">
        <f>'[1]15 Квартал постановка под напр'!G97</f>
        <v>0</v>
      </c>
      <c r="I92" s="45">
        <f>'[1]15 Квартал постановка под напр'!H97</f>
        <v>20</v>
      </c>
      <c r="J92" s="45">
        <f>'[1]15 Квартал постановка под напр'!AC97</f>
        <v>0</v>
      </c>
      <c r="K92" s="45">
        <f>'[1]15 Квартал постановка под напр'!AD97</f>
        <v>0</v>
      </c>
      <c r="L92" s="45">
        <f>'[1]15 Квартал постановка под напр'!AE97</f>
        <v>0</v>
      </c>
      <c r="M92" s="45">
        <f>'[1]15 Квартал постановка под напр'!AF97</f>
        <v>0</v>
      </c>
      <c r="N92" s="45">
        <f>'[1]15 Квартал постановка под напр'!AG97</f>
        <v>20</v>
      </c>
      <c r="O92" s="139" t="s">
        <v>149</v>
      </c>
      <c r="P92" s="140"/>
      <c r="Q92" s="140"/>
      <c r="R92" s="140"/>
      <c r="S92" s="14"/>
      <c r="T92" s="58"/>
      <c r="U92" s="58"/>
      <c r="V92" s="58"/>
      <c r="W92" s="58"/>
      <c r="X92" s="58"/>
    </row>
    <row r="93" spans="1:24" s="57" customFormat="1" ht="31.5" x14ac:dyDescent="0.25">
      <c r="A93" s="41" t="str">
        <f>'[1]15 Квартал постановка под напр'!A98</f>
        <v>1.6</v>
      </c>
      <c r="B93" s="41" t="str">
        <f>'[1]15 Квартал постановка под напр'!B98</f>
        <v>Приобретение фургона с двухрядной кабиной-3 ед.</v>
      </c>
      <c r="C93" s="41" t="str">
        <f>'[1]15 Квартал постановка под напр'!C98</f>
        <v>H_Che93</v>
      </c>
      <c r="D93" s="41" t="s">
        <v>149</v>
      </c>
      <c r="E93" s="45">
        <f>'[1]15 Квартал постановка под напр'!D98</f>
        <v>0</v>
      </c>
      <c r="F93" s="45">
        <f>'[1]15 Квартал постановка под напр'!E98</f>
        <v>0</v>
      </c>
      <c r="G93" s="45">
        <f>'[1]15 Квартал постановка под напр'!F98</f>
        <v>0</v>
      </c>
      <c r="H93" s="45">
        <f>'[1]15 Квартал постановка под напр'!G98</f>
        <v>0</v>
      </c>
      <c r="I93" s="45">
        <f>'[1]15 Квартал постановка под напр'!H98</f>
        <v>3</v>
      </c>
      <c r="J93" s="45">
        <f>'[1]15 Квартал постановка под напр'!AC98</f>
        <v>0</v>
      </c>
      <c r="K93" s="45">
        <f>'[1]15 Квартал постановка под напр'!AD98</f>
        <v>0</v>
      </c>
      <c r="L93" s="45">
        <f>'[1]15 Квартал постановка под напр'!AE98</f>
        <v>0</v>
      </c>
      <c r="M93" s="45">
        <f>'[1]15 Квартал постановка под напр'!AF98</f>
        <v>0</v>
      </c>
      <c r="N93" s="45">
        <f>'[1]15 Квартал постановка под напр'!AG98</f>
        <v>3</v>
      </c>
      <c r="O93" s="139" t="s">
        <v>149</v>
      </c>
      <c r="P93" s="140"/>
      <c r="Q93" s="140"/>
      <c r="R93" s="140"/>
      <c r="S93" s="14"/>
      <c r="T93" s="58"/>
      <c r="U93" s="58"/>
      <c r="V93" s="58"/>
      <c r="W93" s="58"/>
      <c r="X93" s="58"/>
    </row>
    <row r="94" spans="1:24" s="57" customFormat="1" ht="31.5" x14ac:dyDescent="0.25">
      <c r="A94" s="41" t="str">
        <f>'[1]15 Квартал постановка под напр'!A99</f>
        <v>1.6</v>
      </c>
      <c r="B94" s="41" t="str">
        <f>'[1]15 Квартал постановка под напр'!B99</f>
        <v>Приобретение микроавтобуса пассажирского-5 ед.</v>
      </c>
      <c r="C94" s="41" t="str">
        <f>'[1]15 Квартал постановка под напр'!C99</f>
        <v>H_Che94</v>
      </c>
      <c r="D94" s="41" t="s">
        <v>149</v>
      </c>
      <c r="E94" s="45">
        <f>'[1]15 Квартал постановка под напр'!D99</f>
        <v>0</v>
      </c>
      <c r="F94" s="45">
        <f>'[1]15 Квартал постановка под напр'!E99</f>
        <v>0</v>
      </c>
      <c r="G94" s="45">
        <f>'[1]15 Квартал постановка под напр'!F99</f>
        <v>0</v>
      </c>
      <c r="H94" s="45">
        <f>'[1]15 Квартал постановка под напр'!G99</f>
        <v>0</v>
      </c>
      <c r="I94" s="45">
        <f>'[1]15 Квартал постановка под напр'!H99</f>
        <v>5</v>
      </c>
      <c r="J94" s="45">
        <f>'[1]15 Квартал постановка под напр'!AC99</f>
        <v>0</v>
      </c>
      <c r="K94" s="45">
        <f>'[1]15 Квартал постановка под напр'!AD99</f>
        <v>0</v>
      </c>
      <c r="L94" s="45">
        <f>'[1]15 Квартал постановка под напр'!AE99</f>
        <v>0</v>
      </c>
      <c r="M94" s="45">
        <f>'[1]15 Квартал постановка под напр'!AF99</f>
        <v>0</v>
      </c>
      <c r="N94" s="45">
        <f>'[1]15 Квартал постановка под напр'!AG99</f>
        <v>5</v>
      </c>
      <c r="O94" s="139" t="s">
        <v>149</v>
      </c>
      <c r="P94" s="140"/>
      <c r="Q94" s="140"/>
      <c r="R94" s="140"/>
      <c r="S94" s="14"/>
      <c r="T94" s="58"/>
      <c r="U94" s="58"/>
      <c r="V94" s="58"/>
      <c r="W94" s="58"/>
      <c r="X94" s="58"/>
    </row>
    <row r="95" spans="1:24" s="57" customFormat="1" ht="31.5" x14ac:dyDescent="0.25">
      <c r="A95" s="41" t="str">
        <f>'[1]15 Квартал постановка под напр'!A100</f>
        <v>1.6</v>
      </c>
      <c r="B95" s="41" t="str">
        <f>'[1]15 Квартал постановка под напр'!B100</f>
        <v>Приобретение крана стрелового автомобильного 50т-1 ед.</v>
      </c>
      <c r="C95" s="41" t="str">
        <f>'[1]15 Квартал постановка под напр'!C100</f>
        <v>H_Che95</v>
      </c>
      <c r="D95" s="41" t="s">
        <v>149</v>
      </c>
      <c r="E95" s="45">
        <f>'[1]15 Квартал постановка под напр'!D100</f>
        <v>0</v>
      </c>
      <c r="F95" s="45">
        <f>'[1]15 Квартал постановка под напр'!E100</f>
        <v>0</v>
      </c>
      <c r="G95" s="45">
        <f>'[1]15 Квартал постановка под напр'!F100</f>
        <v>0</v>
      </c>
      <c r="H95" s="45">
        <f>'[1]15 Квартал постановка под напр'!G100</f>
        <v>0</v>
      </c>
      <c r="I95" s="45">
        <f>'[1]15 Квартал постановка под напр'!H100</f>
        <v>1</v>
      </c>
      <c r="J95" s="45">
        <f>'[1]15 Квартал постановка под напр'!AC100</f>
        <v>0</v>
      </c>
      <c r="K95" s="45">
        <f>'[1]15 Квартал постановка под напр'!AD100</f>
        <v>0</v>
      </c>
      <c r="L95" s="45">
        <f>'[1]15 Квартал постановка под напр'!AE100</f>
        <v>0</v>
      </c>
      <c r="M95" s="45">
        <f>'[1]15 Квартал постановка под напр'!AF100</f>
        <v>0</v>
      </c>
      <c r="N95" s="45">
        <f>'[1]15 Квартал постановка под напр'!AG100</f>
        <v>0</v>
      </c>
      <c r="O95" s="139" t="s">
        <v>149</v>
      </c>
      <c r="P95" s="140"/>
      <c r="Q95" s="140"/>
      <c r="R95" s="140"/>
      <c r="S95" s="14"/>
      <c r="T95" s="58"/>
      <c r="U95" s="58"/>
      <c r="V95" s="58"/>
      <c r="W95" s="58"/>
      <c r="X95" s="58"/>
    </row>
    <row r="96" spans="1:24" s="57" customFormat="1" ht="31.5" x14ac:dyDescent="0.25">
      <c r="A96" s="41" t="str">
        <f>'[1]15 Квартал постановка под напр'!A101</f>
        <v>1.6</v>
      </c>
      <c r="B96" s="41" t="str">
        <f>'[1]15 Квартал постановка под напр'!B101</f>
        <v>Приобретение крана стрелового автомобильного 25т-2 ед.</v>
      </c>
      <c r="C96" s="41" t="str">
        <f>'[1]15 Квартал постановка под напр'!C101</f>
        <v>H_Che96</v>
      </c>
      <c r="D96" s="41" t="s">
        <v>149</v>
      </c>
      <c r="E96" s="45">
        <f>'[1]15 Квартал постановка под напр'!D101</f>
        <v>0</v>
      </c>
      <c r="F96" s="45">
        <f>'[1]15 Квартал постановка под напр'!E101</f>
        <v>0</v>
      </c>
      <c r="G96" s="45">
        <f>'[1]15 Квартал постановка под напр'!F101</f>
        <v>0</v>
      </c>
      <c r="H96" s="45">
        <f>'[1]15 Квартал постановка под напр'!G101</f>
        <v>0</v>
      </c>
      <c r="I96" s="45">
        <f>'[1]15 Квартал постановка под напр'!H101</f>
        <v>2</v>
      </c>
      <c r="J96" s="45">
        <f>'[1]15 Квартал постановка под напр'!AC101</f>
        <v>0</v>
      </c>
      <c r="K96" s="45">
        <f>'[1]15 Квартал постановка под напр'!AD101</f>
        <v>0</v>
      </c>
      <c r="L96" s="45">
        <f>'[1]15 Квартал постановка под напр'!AE101</f>
        <v>0</v>
      </c>
      <c r="M96" s="45">
        <f>'[1]15 Квартал постановка под напр'!AF101</f>
        <v>0</v>
      </c>
      <c r="N96" s="45">
        <f>'[1]15 Квартал постановка под напр'!AG101</f>
        <v>2</v>
      </c>
      <c r="O96" s="139" t="s">
        <v>149</v>
      </c>
      <c r="P96" s="140"/>
      <c r="Q96" s="140"/>
      <c r="R96" s="140"/>
      <c r="S96" s="14"/>
      <c r="T96" s="58"/>
      <c r="U96" s="58"/>
      <c r="V96" s="58"/>
      <c r="W96" s="58"/>
      <c r="X96" s="58"/>
    </row>
    <row r="97" spans="1:24" s="57" customFormat="1" ht="31.5" x14ac:dyDescent="0.25">
      <c r="A97" s="41" t="str">
        <f>'[1]15 Квартал постановка под напр'!A102</f>
        <v>1.6</v>
      </c>
      <c r="B97" s="41" t="str">
        <f>'[1]15 Квартал постановка под напр'!B102</f>
        <v>Приобретение автомобиля с буро-крановой установки-4 ед.</v>
      </c>
      <c r="C97" s="41" t="str">
        <f>'[1]15 Квартал постановка под напр'!C102</f>
        <v>H_Che97</v>
      </c>
      <c r="D97" s="41" t="s">
        <v>149</v>
      </c>
      <c r="E97" s="45">
        <f>'[1]15 Квартал постановка под напр'!D102</f>
        <v>0</v>
      </c>
      <c r="F97" s="45">
        <f>'[1]15 Квартал постановка под напр'!E102</f>
        <v>0</v>
      </c>
      <c r="G97" s="45">
        <f>'[1]15 Квартал постановка под напр'!F102</f>
        <v>0</v>
      </c>
      <c r="H97" s="45">
        <f>'[1]15 Квартал постановка под напр'!G102</f>
        <v>0</v>
      </c>
      <c r="I97" s="45">
        <f>'[1]15 Квартал постановка под напр'!H102</f>
        <v>4</v>
      </c>
      <c r="J97" s="45">
        <f>'[1]15 Квартал постановка под напр'!AC102</f>
        <v>0</v>
      </c>
      <c r="K97" s="45">
        <f>'[1]15 Квартал постановка под напр'!AD102</f>
        <v>0</v>
      </c>
      <c r="L97" s="45">
        <f>'[1]15 Квартал постановка под напр'!AE102</f>
        <v>0</v>
      </c>
      <c r="M97" s="45">
        <f>'[1]15 Квартал постановка под напр'!AF102</f>
        <v>0</v>
      </c>
      <c r="N97" s="45">
        <f>'[1]15 Квартал постановка под напр'!AG102</f>
        <v>0</v>
      </c>
      <c r="O97" s="139" t="s">
        <v>149</v>
      </c>
      <c r="P97" s="140"/>
      <c r="Q97" s="140"/>
      <c r="R97" s="140"/>
      <c r="S97" s="14"/>
      <c r="T97" s="58"/>
      <c r="U97" s="58"/>
      <c r="V97" s="58"/>
      <c r="W97" s="58"/>
      <c r="X97" s="58"/>
    </row>
    <row r="98" spans="1:24" s="57" customFormat="1" ht="31.5" x14ac:dyDescent="0.25">
      <c r="A98" s="41" t="str">
        <f>'[1]15 Квартал постановка под напр'!A103</f>
        <v>1.6</v>
      </c>
      <c r="B98" s="41" t="str">
        <f>'[1]15 Квартал постановка под напр'!B103</f>
        <v>Приобретение цепного траншейного экскаватора-2 ед.</v>
      </c>
      <c r="C98" s="41" t="str">
        <f>'[1]15 Квартал постановка под напр'!C103</f>
        <v>H_Che98</v>
      </c>
      <c r="D98" s="41" t="s">
        <v>149</v>
      </c>
      <c r="E98" s="45">
        <f>'[1]15 Квартал постановка под напр'!D103</f>
        <v>0</v>
      </c>
      <c r="F98" s="45">
        <f>'[1]15 Квартал постановка под напр'!E103</f>
        <v>0</v>
      </c>
      <c r="G98" s="45">
        <f>'[1]15 Квартал постановка под напр'!F103</f>
        <v>0</v>
      </c>
      <c r="H98" s="45">
        <f>'[1]15 Квартал постановка под напр'!G103</f>
        <v>0</v>
      </c>
      <c r="I98" s="45">
        <f>'[1]15 Квартал постановка под напр'!H103</f>
        <v>2</v>
      </c>
      <c r="J98" s="45">
        <f>'[1]15 Квартал постановка под напр'!AC103</f>
        <v>0</v>
      </c>
      <c r="K98" s="45">
        <f>'[1]15 Квартал постановка под напр'!AD103</f>
        <v>0</v>
      </c>
      <c r="L98" s="45">
        <f>'[1]15 Квартал постановка под напр'!AE103</f>
        <v>0</v>
      </c>
      <c r="M98" s="45">
        <f>'[1]15 Квартал постановка под напр'!AF103</f>
        <v>0</v>
      </c>
      <c r="N98" s="45">
        <f>'[1]15 Квартал постановка под напр'!AG103</f>
        <v>2</v>
      </c>
      <c r="O98" s="139" t="s">
        <v>149</v>
      </c>
      <c r="P98" s="140"/>
      <c r="Q98" s="140"/>
      <c r="R98" s="140"/>
      <c r="S98" s="14"/>
      <c r="T98" s="58"/>
      <c r="U98" s="58"/>
      <c r="V98" s="58"/>
      <c r="W98" s="58"/>
      <c r="X98" s="58"/>
    </row>
    <row r="99" spans="1:24" s="57" customFormat="1" ht="31.5" x14ac:dyDescent="0.25">
      <c r="A99" s="41" t="str">
        <f>'[1]15 Квартал постановка под напр'!A104</f>
        <v>1.6</v>
      </c>
      <c r="B99" s="41" t="str">
        <f>'[1]15 Квартал постановка под напр'!B104</f>
        <v>Приобретение бурильной машины-4 ед.</v>
      </c>
      <c r="C99" s="41" t="str">
        <f>'[1]15 Квартал постановка под напр'!C104</f>
        <v>H_Che99</v>
      </c>
      <c r="D99" s="41" t="s">
        <v>149</v>
      </c>
      <c r="E99" s="45">
        <f>'[1]15 Квартал постановка под напр'!D104</f>
        <v>0</v>
      </c>
      <c r="F99" s="45">
        <f>'[1]15 Квартал постановка под напр'!E104</f>
        <v>0</v>
      </c>
      <c r="G99" s="45">
        <f>'[1]15 Квартал постановка под напр'!F104</f>
        <v>0</v>
      </c>
      <c r="H99" s="45">
        <f>'[1]15 Квартал постановка под напр'!G104</f>
        <v>0</v>
      </c>
      <c r="I99" s="45">
        <f>'[1]15 Квартал постановка под напр'!H104</f>
        <v>4</v>
      </c>
      <c r="J99" s="45">
        <f>'[1]15 Квартал постановка под напр'!AC104</f>
        <v>0</v>
      </c>
      <c r="K99" s="45">
        <f>'[1]15 Квартал постановка под напр'!AD104</f>
        <v>0</v>
      </c>
      <c r="L99" s="45">
        <f>'[1]15 Квартал постановка под напр'!AE104</f>
        <v>0</v>
      </c>
      <c r="M99" s="45">
        <f>'[1]15 Квартал постановка под напр'!AF104</f>
        <v>0</v>
      </c>
      <c r="N99" s="45">
        <f>'[1]15 Квартал постановка под напр'!AG104</f>
        <v>0</v>
      </c>
      <c r="O99" s="139" t="s">
        <v>149</v>
      </c>
      <c r="P99" s="140"/>
      <c r="Q99" s="140"/>
      <c r="R99" s="140"/>
      <c r="S99" s="14"/>
      <c r="T99" s="58"/>
      <c r="U99" s="58"/>
      <c r="V99" s="58"/>
      <c r="W99" s="58"/>
      <c r="X99" s="58"/>
    </row>
    <row r="100" spans="1:24" s="57" customFormat="1" ht="31.5" x14ac:dyDescent="0.25">
      <c r="A100" s="41" t="str">
        <f>'[1]15 Квартал постановка под напр'!A105</f>
        <v>1.6</v>
      </c>
      <c r="B100" s="41" t="str">
        <f>'[1]15 Квартал постановка под напр'!B105</f>
        <v>Приобретение гусеничной бурильно-крановой машины-1 ед.</v>
      </c>
      <c r="C100" s="41" t="str">
        <f>'[1]15 Квартал постановка под напр'!C105</f>
        <v>H_Che100</v>
      </c>
      <c r="D100" s="41" t="s">
        <v>149</v>
      </c>
      <c r="E100" s="45">
        <f>'[1]15 Квартал постановка под напр'!D105</f>
        <v>0</v>
      </c>
      <c r="F100" s="45">
        <f>'[1]15 Квартал постановка под напр'!E105</f>
        <v>0</v>
      </c>
      <c r="G100" s="45">
        <f>'[1]15 Квартал постановка под напр'!F105</f>
        <v>0</v>
      </c>
      <c r="H100" s="45">
        <f>'[1]15 Квартал постановка под напр'!G105</f>
        <v>0</v>
      </c>
      <c r="I100" s="45">
        <f>'[1]15 Квартал постановка под напр'!H105</f>
        <v>1</v>
      </c>
      <c r="J100" s="45">
        <f>'[1]15 Квартал постановка под напр'!AC105</f>
        <v>0</v>
      </c>
      <c r="K100" s="45">
        <f>'[1]15 Квартал постановка под напр'!AD105</f>
        <v>0</v>
      </c>
      <c r="L100" s="45">
        <f>'[1]15 Квартал постановка под напр'!AE105</f>
        <v>0</v>
      </c>
      <c r="M100" s="45">
        <f>'[1]15 Квартал постановка под напр'!AF105</f>
        <v>0</v>
      </c>
      <c r="N100" s="45">
        <f>'[1]15 Квартал постановка под напр'!AG105</f>
        <v>0</v>
      </c>
      <c r="O100" s="139" t="s">
        <v>149</v>
      </c>
      <c r="P100" s="140"/>
      <c r="Q100" s="140"/>
      <c r="R100" s="140"/>
      <c r="S100" s="14"/>
      <c r="T100" s="58"/>
      <c r="U100" s="58"/>
      <c r="V100" s="58"/>
      <c r="W100" s="58"/>
      <c r="X100" s="58"/>
    </row>
    <row r="101" spans="1:24" s="57" customFormat="1" ht="31.5" x14ac:dyDescent="0.25">
      <c r="A101" s="41" t="str">
        <f>'[1]15 Квартал постановка под напр'!A106</f>
        <v>1.6</v>
      </c>
      <c r="B101" s="41" t="str">
        <f>'[1]15 Квартал постановка под напр'!B106</f>
        <v>Приобретение автогидроподъемника 14 м-2 ед.</v>
      </c>
      <c r="C101" s="41" t="str">
        <f>'[1]15 Квартал постановка под напр'!C106</f>
        <v>H_Che101</v>
      </c>
      <c r="D101" s="41" t="s">
        <v>149</v>
      </c>
      <c r="E101" s="45">
        <f>'[1]15 Квартал постановка под напр'!D106</f>
        <v>0</v>
      </c>
      <c r="F101" s="45">
        <f>'[1]15 Квартал постановка под напр'!E106</f>
        <v>0</v>
      </c>
      <c r="G101" s="45">
        <f>'[1]15 Квартал постановка под напр'!F106</f>
        <v>0</v>
      </c>
      <c r="H101" s="45">
        <f>'[1]15 Квартал постановка под напр'!G106</f>
        <v>0</v>
      </c>
      <c r="I101" s="45">
        <f>'[1]15 Квартал постановка под напр'!H106</f>
        <v>2</v>
      </c>
      <c r="J101" s="45">
        <f>'[1]15 Квартал постановка под напр'!AC106</f>
        <v>0</v>
      </c>
      <c r="K101" s="45">
        <f>'[1]15 Квартал постановка под напр'!AD106</f>
        <v>0</v>
      </c>
      <c r="L101" s="45">
        <f>'[1]15 Квартал постановка под напр'!AE106</f>
        <v>0</v>
      </c>
      <c r="M101" s="45">
        <f>'[1]15 Квартал постановка под напр'!AF106</f>
        <v>0</v>
      </c>
      <c r="N101" s="45">
        <f>'[1]15 Квартал постановка под напр'!AG106</f>
        <v>0</v>
      </c>
      <c r="O101" s="139" t="s">
        <v>149</v>
      </c>
      <c r="P101" s="140"/>
      <c r="Q101" s="140"/>
      <c r="R101" s="140"/>
      <c r="S101" s="14"/>
      <c r="T101" s="58"/>
      <c r="U101" s="58"/>
      <c r="V101" s="58"/>
      <c r="W101" s="58"/>
      <c r="X101" s="58"/>
    </row>
    <row r="102" spans="1:24" s="57" customFormat="1" ht="31.5" x14ac:dyDescent="0.25">
      <c r="A102" s="41" t="str">
        <f>'[1]15 Квартал постановка под напр'!A107</f>
        <v>1.6</v>
      </c>
      <c r="B102" s="41" t="str">
        <f>'[1]15 Квартал постановка под напр'!B107</f>
        <v>Приобретение автогидроподъемника 20 м с 2-х рядной кабиной-3 ед.</v>
      </c>
      <c r="C102" s="41" t="str">
        <f>'[1]15 Квартал постановка под напр'!C107</f>
        <v>H_Che102</v>
      </c>
      <c r="D102" s="41" t="s">
        <v>149</v>
      </c>
      <c r="E102" s="45">
        <f>'[1]15 Квартал постановка под напр'!D107</f>
        <v>0</v>
      </c>
      <c r="F102" s="45">
        <f>'[1]15 Квартал постановка под напр'!E107</f>
        <v>0</v>
      </c>
      <c r="G102" s="45">
        <f>'[1]15 Квартал постановка под напр'!F107</f>
        <v>0</v>
      </c>
      <c r="H102" s="45">
        <f>'[1]15 Квартал постановка под напр'!G107</f>
        <v>0</v>
      </c>
      <c r="I102" s="45">
        <f>'[1]15 Квартал постановка под напр'!H107</f>
        <v>3</v>
      </c>
      <c r="J102" s="45">
        <f>'[1]15 Квартал постановка под напр'!AC107</f>
        <v>0</v>
      </c>
      <c r="K102" s="45">
        <f>'[1]15 Квартал постановка под напр'!AD107</f>
        <v>0</v>
      </c>
      <c r="L102" s="45">
        <f>'[1]15 Квартал постановка под напр'!AE107</f>
        <v>0</v>
      </c>
      <c r="M102" s="45">
        <f>'[1]15 Квартал постановка под напр'!AF107</f>
        <v>0</v>
      </c>
      <c r="N102" s="45">
        <f>'[1]15 Квартал постановка под напр'!AG107</f>
        <v>0</v>
      </c>
      <c r="O102" s="139" t="s">
        <v>149</v>
      </c>
      <c r="P102" s="140"/>
      <c r="Q102" s="140"/>
      <c r="R102" s="140"/>
      <c r="S102" s="14"/>
      <c r="T102" s="58"/>
      <c r="U102" s="58"/>
      <c r="V102" s="58"/>
      <c r="W102" s="58"/>
      <c r="X102" s="58"/>
    </row>
    <row r="103" spans="1:24" s="57" customFormat="1" ht="31.5" x14ac:dyDescent="0.25">
      <c r="A103" s="41" t="str">
        <f>'[1]15 Квартал постановка под напр'!A108</f>
        <v>1.6</v>
      </c>
      <c r="B103" s="41" t="str">
        <f>'[1]15 Квартал постановка под напр'!B108</f>
        <v>Приобретение автогидроподъемника 20 м-2 ед.</v>
      </c>
      <c r="C103" s="41" t="str">
        <f>'[1]15 Квартал постановка под напр'!C108</f>
        <v>H_Che103</v>
      </c>
      <c r="D103" s="41" t="s">
        <v>149</v>
      </c>
      <c r="E103" s="45">
        <f>'[1]15 Квартал постановка под напр'!D108</f>
        <v>0</v>
      </c>
      <c r="F103" s="45">
        <f>'[1]15 Квартал постановка под напр'!E108</f>
        <v>0</v>
      </c>
      <c r="G103" s="45">
        <f>'[1]15 Квартал постановка под напр'!F108</f>
        <v>0</v>
      </c>
      <c r="H103" s="45">
        <f>'[1]15 Квартал постановка под напр'!G108</f>
        <v>0</v>
      </c>
      <c r="I103" s="45">
        <f>'[1]15 Квартал постановка под напр'!H108</f>
        <v>2</v>
      </c>
      <c r="J103" s="45">
        <f>'[1]15 Квартал постановка под напр'!AC108</f>
        <v>0</v>
      </c>
      <c r="K103" s="45">
        <f>'[1]15 Квартал постановка под напр'!AD108</f>
        <v>0</v>
      </c>
      <c r="L103" s="45">
        <f>'[1]15 Квартал постановка под напр'!AE108</f>
        <v>0</v>
      </c>
      <c r="M103" s="45">
        <f>'[1]15 Квартал постановка под напр'!AF108</f>
        <v>0</v>
      </c>
      <c r="N103" s="45">
        <f>'[1]15 Квартал постановка под напр'!AG108</f>
        <v>0</v>
      </c>
      <c r="O103" s="139" t="s">
        <v>149</v>
      </c>
      <c r="P103" s="140"/>
      <c r="Q103" s="140"/>
      <c r="R103" s="140"/>
      <c r="S103" s="14"/>
      <c r="T103" s="58"/>
      <c r="U103" s="58"/>
      <c r="V103" s="58"/>
      <c r="W103" s="58"/>
      <c r="X103" s="58"/>
    </row>
    <row r="104" spans="1:24" s="57" customFormat="1" ht="47.25" x14ac:dyDescent="0.25">
      <c r="A104" s="41" t="str">
        <f>'[1]15 Квартал постановка под напр'!A109</f>
        <v>1.6</v>
      </c>
      <c r="B104" s="41" t="str">
        <f>'[1]15 Квартал постановка под напр'!B109</f>
        <v>Приобретение электротехнической лаборатории 10 кВ на базе ГАЗ-3309-1 ед.</v>
      </c>
      <c r="C104" s="41" t="str">
        <f>'[1]15 Квартал постановка под напр'!C109</f>
        <v>H_Che104</v>
      </c>
      <c r="D104" s="41" t="s">
        <v>149</v>
      </c>
      <c r="E104" s="45">
        <f>'[1]15 Квартал постановка под напр'!D109</f>
        <v>0</v>
      </c>
      <c r="F104" s="45">
        <f>'[1]15 Квартал постановка под напр'!E109</f>
        <v>0</v>
      </c>
      <c r="G104" s="45">
        <f>'[1]15 Квартал постановка под напр'!F109</f>
        <v>0</v>
      </c>
      <c r="H104" s="45">
        <f>'[1]15 Квартал постановка под напр'!G109</f>
        <v>0</v>
      </c>
      <c r="I104" s="45">
        <f>'[1]15 Квартал постановка под напр'!H109</f>
        <v>1</v>
      </c>
      <c r="J104" s="45">
        <f>'[1]15 Квартал постановка под напр'!AC109</f>
        <v>0</v>
      </c>
      <c r="K104" s="45">
        <f>'[1]15 Квартал постановка под напр'!AD109</f>
        <v>0</v>
      </c>
      <c r="L104" s="45">
        <f>'[1]15 Квартал постановка под напр'!AE109</f>
        <v>0</v>
      </c>
      <c r="M104" s="45">
        <f>'[1]15 Квартал постановка под напр'!AF109</f>
        <v>0</v>
      </c>
      <c r="N104" s="45">
        <f>'[1]15 Квартал постановка под напр'!AG109</f>
        <v>0</v>
      </c>
      <c r="O104" s="139" t="s">
        <v>149</v>
      </c>
      <c r="P104" s="140"/>
      <c r="Q104" s="140"/>
      <c r="R104" s="140"/>
      <c r="S104" s="14"/>
      <c r="T104" s="58"/>
      <c r="U104" s="58"/>
      <c r="V104" s="58"/>
      <c r="W104" s="58"/>
      <c r="X104" s="58"/>
    </row>
    <row r="105" spans="1:24" s="57" customFormat="1" ht="47.25" x14ac:dyDescent="0.25">
      <c r="A105" s="41" t="str">
        <f>'[1]15 Квартал постановка под напр'!A110</f>
        <v>1.6</v>
      </c>
      <c r="B105" s="41" t="str">
        <f>'[1]15 Квартал постановка под напр'!B110</f>
        <v>Приобретение электротехнической лаборатории 10 кВ на базе ГАЗ-33023-1 ед.</v>
      </c>
      <c r="C105" s="41" t="str">
        <f>'[1]15 Квартал постановка под напр'!C110</f>
        <v>H_Che105</v>
      </c>
      <c r="D105" s="41" t="s">
        <v>149</v>
      </c>
      <c r="E105" s="45">
        <f>'[1]15 Квартал постановка под напр'!D110</f>
        <v>0</v>
      </c>
      <c r="F105" s="45">
        <f>'[1]15 Квартал постановка под напр'!E110</f>
        <v>0</v>
      </c>
      <c r="G105" s="45">
        <f>'[1]15 Квартал постановка под напр'!F110</f>
        <v>0</v>
      </c>
      <c r="H105" s="45">
        <f>'[1]15 Квартал постановка под напр'!G110</f>
        <v>0</v>
      </c>
      <c r="I105" s="45">
        <f>'[1]15 Квартал постановка под напр'!H110</f>
        <v>1</v>
      </c>
      <c r="J105" s="45">
        <f>'[1]15 Квартал постановка под напр'!AC110</f>
        <v>0</v>
      </c>
      <c r="K105" s="45">
        <f>'[1]15 Квартал постановка под напр'!AD110</f>
        <v>0</v>
      </c>
      <c r="L105" s="45">
        <f>'[1]15 Квартал постановка под напр'!AE110</f>
        <v>0</v>
      </c>
      <c r="M105" s="45">
        <f>'[1]15 Квартал постановка под напр'!AF110</f>
        <v>0</v>
      </c>
      <c r="N105" s="45">
        <f>'[1]15 Квартал постановка под напр'!AG110</f>
        <v>0</v>
      </c>
      <c r="O105" s="139" t="s">
        <v>149</v>
      </c>
      <c r="P105" s="140"/>
      <c r="Q105" s="140"/>
      <c r="R105" s="140"/>
      <c r="S105" s="14"/>
      <c r="T105" s="58"/>
      <c r="U105" s="58"/>
      <c r="V105" s="58"/>
      <c r="W105" s="58"/>
      <c r="X105" s="58"/>
    </row>
    <row r="106" spans="1:24" s="57" customFormat="1" ht="47.25" x14ac:dyDescent="0.25">
      <c r="A106" s="41" t="str">
        <f>'[1]15 Квартал постановка под напр'!A111</f>
        <v>1.6</v>
      </c>
      <c r="B106" s="41" t="str">
        <f>'[1]15 Квартал постановка под напр'!B111</f>
        <v>Приобретение электротехнической лаборатории 35 кВ на базе ГАЗ-3309-1 ед.</v>
      </c>
      <c r="C106" s="41" t="str">
        <f>'[1]15 Квартал постановка под напр'!C111</f>
        <v>H_Che106</v>
      </c>
      <c r="D106" s="41" t="s">
        <v>149</v>
      </c>
      <c r="E106" s="45">
        <f>'[1]15 Квартал постановка под напр'!D111</f>
        <v>0</v>
      </c>
      <c r="F106" s="45">
        <f>'[1]15 Квартал постановка под напр'!E111</f>
        <v>0</v>
      </c>
      <c r="G106" s="45">
        <f>'[1]15 Квартал постановка под напр'!F111</f>
        <v>0</v>
      </c>
      <c r="H106" s="45">
        <f>'[1]15 Квартал постановка под напр'!G111</f>
        <v>0</v>
      </c>
      <c r="I106" s="45">
        <f>'[1]15 Квартал постановка под напр'!H111</f>
        <v>1</v>
      </c>
      <c r="J106" s="45">
        <f>'[1]15 Квартал постановка под напр'!AC111</f>
        <v>0</v>
      </c>
      <c r="K106" s="45">
        <f>'[1]15 Квартал постановка под напр'!AD111</f>
        <v>0</v>
      </c>
      <c r="L106" s="45">
        <f>'[1]15 Квартал постановка под напр'!AE111</f>
        <v>0</v>
      </c>
      <c r="M106" s="45">
        <f>'[1]15 Квартал постановка под напр'!AF111</f>
        <v>0</v>
      </c>
      <c r="N106" s="45">
        <f>'[1]15 Квартал постановка под напр'!AG111</f>
        <v>1</v>
      </c>
      <c r="O106" s="139" t="s">
        <v>149</v>
      </c>
      <c r="P106" s="140"/>
      <c r="Q106" s="140"/>
      <c r="R106" s="140"/>
      <c r="S106" s="14"/>
      <c r="T106" s="58"/>
      <c r="U106" s="58"/>
      <c r="V106" s="58"/>
      <c r="W106" s="58"/>
      <c r="X106" s="58"/>
    </row>
    <row r="107" spans="1:24" s="57" customFormat="1" ht="47.25" x14ac:dyDescent="0.25">
      <c r="A107" s="41" t="str">
        <f>'[1]15 Квартал постановка под напр'!A112</f>
        <v>1.6</v>
      </c>
      <c r="B107" s="41" t="str">
        <f>'[1]15 Квартал постановка под напр'!B112</f>
        <v>Приобретение электротехнической лаборатории 35 кВ на базе ГАЗ-33088-1 ед.</v>
      </c>
      <c r="C107" s="41" t="str">
        <f>'[1]15 Квартал постановка под напр'!C112</f>
        <v>H_Che107</v>
      </c>
      <c r="D107" s="41" t="s">
        <v>149</v>
      </c>
      <c r="E107" s="45">
        <f>'[1]15 Квартал постановка под напр'!D112</f>
        <v>0</v>
      </c>
      <c r="F107" s="45">
        <f>'[1]15 Квартал постановка под напр'!E112</f>
        <v>0</v>
      </c>
      <c r="G107" s="45">
        <f>'[1]15 Квартал постановка под напр'!F112</f>
        <v>0</v>
      </c>
      <c r="H107" s="45">
        <f>'[1]15 Квартал постановка под напр'!G112</f>
        <v>0</v>
      </c>
      <c r="I107" s="45">
        <f>'[1]15 Квартал постановка под напр'!H112</f>
        <v>1</v>
      </c>
      <c r="J107" s="45">
        <f>'[1]15 Квартал постановка под напр'!AC112</f>
        <v>0</v>
      </c>
      <c r="K107" s="45">
        <f>'[1]15 Квартал постановка под напр'!AD112</f>
        <v>0</v>
      </c>
      <c r="L107" s="45">
        <f>'[1]15 Квартал постановка под напр'!AE112</f>
        <v>0</v>
      </c>
      <c r="M107" s="45">
        <f>'[1]15 Квартал постановка под напр'!AF112</f>
        <v>0</v>
      </c>
      <c r="N107" s="45">
        <f>'[1]15 Квартал постановка под напр'!AG112</f>
        <v>1</v>
      </c>
      <c r="O107" s="139" t="s">
        <v>149</v>
      </c>
      <c r="P107" s="140"/>
      <c r="Q107" s="140"/>
      <c r="R107" s="140"/>
      <c r="S107" s="14"/>
      <c r="T107" s="58"/>
      <c r="U107" s="58"/>
      <c r="V107" s="58"/>
      <c r="W107" s="58"/>
      <c r="X107" s="58"/>
    </row>
    <row r="108" spans="1:24" s="57" customFormat="1" ht="47.25" x14ac:dyDescent="0.25">
      <c r="A108" s="41" t="str">
        <f>'[1]15 Квартал постановка под напр'!A113</f>
        <v>1.6</v>
      </c>
      <c r="B108" s="41" t="str">
        <f>'[1]15 Квартал постановка под напр'!B113</f>
        <v>Приобретение электротехнической лаборатории ЛВИ на базе ГАЗ-2705-1 ед.</v>
      </c>
      <c r="C108" s="41" t="str">
        <f>'[1]15 Квартал постановка под напр'!C113</f>
        <v>H_Che108</v>
      </c>
      <c r="D108" s="41" t="s">
        <v>149</v>
      </c>
      <c r="E108" s="45">
        <f>'[1]15 Квартал постановка под напр'!D113</f>
        <v>0</v>
      </c>
      <c r="F108" s="45">
        <f>'[1]15 Квартал постановка под напр'!E113</f>
        <v>0</v>
      </c>
      <c r="G108" s="45">
        <f>'[1]15 Квартал постановка под напр'!F113</f>
        <v>0</v>
      </c>
      <c r="H108" s="45">
        <f>'[1]15 Квартал постановка под напр'!G113</f>
        <v>0</v>
      </c>
      <c r="I108" s="45">
        <f>'[1]15 Квартал постановка под напр'!H113</f>
        <v>1</v>
      </c>
      <c r="J108" s="45">
        <f>'[1]15 Квартал постановка под напр'!AC113</f>
        <v>0</v>
      </c>
      <c r="K108" s="45">
        <f>'[1]15 Квартал постановка под напр'!AD113</f>
        <v>0</v>
      </c>
      <c r="L108" s="45">
        <f>'[1]15 Квартал постановка под напр'!AE113</f>
        <v>0</v>
      </c>
      <c r="M108" s="45">
        <f>'[1]15 Квартал постановка под напр'!AF113</f>
        <v>0</v>
      </c>
      <c r="N108" s="45">
        <f>'[1]15 Квартал постановка под напр'!AG113</f>
        <v>0</v>
      </c>
      <c r="O108" s="139" t="s">
        <v>149</v>
      </c>
      <c r="P108" s="140"/>
      <c r="Q108" s="140"/>
      <c r="R108" s="140"/>
      <c r="S108" s="14"/>
      <c r="T108" s="58"/>
      <c r="U108" s="58"/>
      <c r="V108" s="58"/>
      <c r="W108" s="58"/>
      <c r="X108" s="58"/>
    </row>
    <row r="109" spans="1:24" s="57" customFormat="1" x14ac:dyDescent="0.25">
      <c r="A109" s="41" t="str">
        <f>'[1]15 Квартал постановка под напр'!A114</f>
        <v>1.6</v>
      </c>
      <c r="B109" s="41" t="str">
        <f>'[1]15 Квартал постановка под напр'!B114</f>
        <v>Приобретение автомастерской-4 ед.</v>
      </c>
      <c r="C109" s="41" t="str">
        <f>'[1]15 Квартал постановка под напр'!C114</f>
        <v>H_Che109</v>
      </c>
      <c r="D109" s="41" t="s">
        <v>149</v>
      </c>
      <c r="E109" s="45">
        <f>'[1]15 Квартал постановка под напр'!D114</f>
        <v>0</v>
      </c>
      <c r="F109" s="45">
        <f>'[1]15 Квартал постановка под напр'!E114</f>
        <v>0</v>
      </c>
      <c r="G109" s="45">
        <f>'[1]15 Квартал постановка под напр'!F114</f>
        <v>0</v>
      </c>
      <c r="H109" s="45">
        <f>'[1]15 Квартал постановка под напр'!G114</f>
        <v>0</v>
      </c>
      <c r="I109" s="45">
        <f>'[1]15 Квартал постановка под напр'!H114</f>
        <v>4</v>
      </c>
      <c r="J109" s="45">
        <f>'[1]15 Квартал постановка под напр'!AC114</f>
        <v>0</v>
      </c>
      <c r="K109" s="45">
        <f>'[1]15 Квартал постановка под напр'!AD114</f>
        <v>0</v>
      </c>
      <c r="L109" s="45">
        <f>'[1]15 Квартал постановка под напр'!AE114</f>
        <v>0</v>
      </c>
      <c r="M109" s="45">
        <f>'[1]15 Квартал постановка под напр'!AF114</f>
        <v>0</v>
      </c>
      <c r="N109" s="45">
        <f>'[1]15 Квартал постановка под напр'!AG114</f>
        <v>0</v>
      </c>
      <c r="O109" s="139" t="s">
        <v>149</v>
      </c>
      <c r="P109" s="140"/>
      <c r="Q109" s="140"/>
      <c r="R109" s="140"/>
      <c r="S109" s="14"/>
      <c r="T109" s="58"/>
      <c r="U109" s="58"/>
      <c r="V109" s="58"/>
      <c r="W109" s="58"/>
      <c r="X109" s="58"/>
    </row>
    <row r="110" spans="1:24" s="57" customFormat="1" ht="31.5" x14ac:dyDescent="0.25">
      <c r="A110" s="41" t="str">
        <f>'[1]15 Квартал постановка под напр'!A115</f>
        <v>1.6</v>
      </c>
      <c r="B110" s="41" t="str">
        <f>'[1]15 Квартал постановка под напр'!B115</f>
        <v>Приобретение траншейного экскаватора-погрузчика-2 ед.</v>
      </c>
      <c r="C110" s="41" t="str">
        <f>'[1]15 Квартал постановка под напр'!C115</f>
        <v>H_Che110</v>
      </c>
      <c r="D110" s="41" t="s">
        <v>149</v>
      </c>
      <c r="E110" s="45">
        <f>'[1]15 Квартал постановка под напр'!D115</f>
        <v>0</v>
      </c>
      <c r="F110" s="45">
        <f>'[1]15 Квартал постановка под напр'!E115</f>
        <v>0</v>
      </c>
      <c r="G110" s="45">
        <f>'[1]15 Квартал постановка под напр'!F115</f>
        <v>0</v>
      </c>
      <c r="H110" s="45">
        <f>'[1]15 Квартал постановка под напр'!G115</f>
        <v>0</v>
      </c>
      <c r="I110" s="45">
        <f>'[1]15 Квартал постановка под напр'!H115</f>
        <v>2</v>
      </c>
      <c r="J110" s="45">
        <f>'[1]15 Квартал постановка под напр'!AC115</f>
        <v>0</v>
      </c>
      <c r="K110" s="45">
        <f>'[1]15 Квартал постановка под напр'!AD115</f>
        <v>0</v>
      </c>
      <c r="L110" s="45">
        <f>'[1]15 Квартал постановка под напр'!AE115</f>
        <v>0</v>
      </c>
      <c r="M110" s="45">
        <f>'[1]15 Квартал постановка под напр'!AF115</f>
        <v>0</v>
      </c>
      <c r="N110" s="45">
        <f>'[1]15 Квартал постановка под напр'!AG115</f>
        <v>2</v>
      </c>
      <c r="O110" s="139" t="s">
        <v>149</v>
      </c>
      <c r="P110" s="140"/>
      <c r="Q110" s="140"/>
      <c r="R110" s="140"/>
      <c r="S110" s="14"/>
      <c r="T110" s="58"/>
      <c r="U110" s="58"/>
      <c r="V110" s="58"/>
      <c r="W110" s="58"/>
      <c r="X110" s="58"/>
    </row>
    <row r="111" spans="1:24" s="57" customFormat="1" ht="31.5" x14ac:dyDescent="0.25">
      <c r="A111" s="41" t="str">
        <f>'[1]15 Квартал постановка под напр'!A116</f>
        <v>1.6</v>
      </c>
      <c r="B111" s="41" t="str">
        <f>'[1]15 Квартал постановка под напр'!B116</f>
        <v>Приобретение универсального экскаватора-бульдозера-2 ед.</v>
      </c>
      <c r="C111" s="41" t="str">
        <f>'[1]15 Квартал постановка под напр'!C116</f>
        <v>H_Che111</v>
      </c>
      <c r="D111" s="41" t="s">
        <v>149</v>
      </c>
      <c r="E111" s="45">
        <f>'[1]15 Квартал постановка под напр'!D116</f>
        <v>0</v>
      </c>
      <c r="F111" s="45">
        <f>'[1]15 Квартал постановка под напр'!E116</f>
        <v>0</v>
      </c>
      <c r="G111" s="45">
        <f>'[1]15 Квартал постановка под напр'!F116</f>
        <v>0</v>
      </c>
      <c r="H111" s="45">
        <f>'[1]15 Квартал постановка под напр'!G116</f>
        <v>0</v>
      </c>
      <c r="I111" s="45">
        <f>'[1]15 Квартал постановка под напр'!H116</f>
        <v>2</v>
      </c>
      <c r="J111" s="45">
        <f>'[1]15 Квартал постановка под напр'!AC116</f>
        <v>0</v>
      </c>
      <c r="K111" s="45">
        <f>'[1]15 Квартал постановка под напр'!AD116</f>
        <v>0</v>
      </c>
      <c r="L111" s="45">
        <f>'[1]15 Квартал постановка под напр'!AE116</f>
        <v>0</v>
      </c>
      <c r="M111" s="45">
        <f>'[1]15 Квартал постановка под напр'!AF116</f>
        <v>0</v>
      </c>
      <c r="N111" s="45">
        <f>'[1]15 Квартал постановка под напр'!AG116</f>
        <v>2</v>
      </c>
      <c r="O111" s="139" t="s">
        <v>149</v>
      </c>
      <c r="P111" s="140"/>
      <c r="Q111" s="140"/>
      <c r="R111" s="140"/>
      <c r="S111" s="14"/>
      <c r="T111" s="58"/>
      <c r="U111" s="58"/>
      <c r="V111" s="58"/>
      <c r="W111" s="58"/>
      <c r="X111" s="58"/>
    </row>
    <row r="112" spans="1:24" s="57" customFormat="1" ht="31.5" x14ac:dyDescent="0.25">
      <c r="A112" s="41" t="str">
        <f>'[1]15 Квартал постановка под напр'!A117</f>
        <v>1.6</v>
      </c>
      <c r="B112" s="41" t="str">
        <f>'[1]15 Квартал постановка под напр'!B117</f>
        <v>Приобретение бульдозера гусеничного-1 ед.</v>
      </c>
      <c r="C112" s="41" t="str">
        <f>'[1]15 Квартал постановка под напр'!C117</f>
        <v>H_Che112</v>
      </c>
      <c r="D112" s="41" t="s">
        <v>149</v>
      </c>
      <c r="E112" s="45">
        <f>'[1]15 Квартал постановка под напр'!D117</f>
        <v>0</v>
      </c>
      <c r="F112" s="45">
        <f>'[1]15 Квартал постановка под напр'!E117</f>
        <v>0</v>
      </c>
      <c r="G112" s="45">
        <f>'[1]15 Квартал постановка под напр'!F117</f>
        <v>0</v>
      </c>
      <c r="H112" s="45">
        <f>'[1]15 Квартал постановка под напр'!G117</f>
        <v>0</v>
      </c>
      <c r="I112" s="45">
        <f>'[1]15 Квартал постановка под напр'!H117</f>
        <v>1</v>
      </c>
      <c r="J112" s="45">
        <f>'[1]15 Квартал постановка под напр'!AC117</f>
        <v>0</v>
      </c>
      <c r="K112" s="45">
        <f>'[1]15 Квартал постановка под напр'!AD117</f>
        <v>0</v>
      </c>
      <c r="L112" s="45">
        <f>'[1]15 Квартал постановка под напр'!AE117</f>
        <v>0</v>
      </c>
      <c r="M112" s="45">
        <f>'[1]15 Квартал постановка под напр'!AF117</f>
        <v>0</v>
      </c>
      <c r="N112" s="45">
        <f>'[1]15 Квартал постановка под напр'!AG117</f>
        <v>1</v>
      </c>
      <c r="O112" s="139" t="s">
        <v>149</v>
      </c>
      <c r="P112" s="140"/>
      <c r="Q112" s="140"/>
      <c r="R112" s="140"/>
      <c r="S112" s="14"/>
      <c r="T112" s="58"/>
      <c r="U112" s="58"/>
      <c r="V112" s="58"/>
      <c r="W112" s="58"/>
      <c r="X112" s="58"/>
    </row>
    <row r="113" spans="1:27" s="57" customFormat="1" ht="31.5" x14ac:dyDescent="0.25">
      <c r="A113" s="41" t="str">
        <f>'[1]15 Квартал постановка под напр'!A118</f>
        <v>1.6</v>
      </c>
      <c r="B113" s="41" t="str">
        <f>'[1]15 Квартал постановка под напр'!B118</f>
        <v>Приобретение передвижного дизельного генератора N=50кВт-1 ед.</v>
      </c>
      <c r="C113" s="41" t="str">
        <f>'[1]15 Квартал постановка под напр'!C118</f>
        <v>H_Che113</v>
      </c>
      <c r="D113" s="41" t="s">
        <v>149</v>
      </c>
      <c r="E113" s="45">
        <f>'[1]15 Квартал постановка под напр'!D118</f>
        <v>0</v>
      </c>
      <c r="F113" s="45">
        <f>'[1]15 Квартал постановка под напр'!E118</f>
        <v>0</v>
      </c>
      <c r="G113" s="45">
        <f>'[1]15 Квартал постановка под напр'!F118</f>
        <v>0</v>
      </c>
      <c r="H113" s="45">
        <f>'[1]15 Квартал постановка под напр'!G118</f>
        <v>0</v>
      </c>
      <c r="I113" s="45">
        <f>'[1]15 Квартал постановка под напр'!H118</f>
        <v>1</v>
      </c>
      <c r="J113" s="45">
        <f>'[1]15 Квартал постановка под напр'!AC118</f>
        <v>0</v>
      </c>
      <c r="K113" s="45">
        <f>'[1]15 Квартал постановка под напр'!AD118</f>
        <v>0</v>
      </c>
      <c r="L113" s="45">
        <f>'[1]15 Квартал постановка под напр'!AE118</f>
        <v>0</v>
      </c>
      <c r="M113" s="45">
        <f>'[1]15 Квартал постановка под напр'!AF118</f>
        <v>0</v>
      </c>
      <c r="N113" s="45">
        <f>'[1]15 Квартал постановка под напр'!AG118</f>
        <v>1</v>
      </c>
      <c r="O113" s="139" t="s">
        <v>149</v>
      </c>
      <c r="P113" s="140"/>
      <c r="Q113" s="140"/>
      <c r="R113" s="140"/>
      <c r="S113" s="14"/>
      <c r="T113" s="58"/>
      <c r="U113" s="58"/>
      <c r="V113" s="58"/>
      <c r="W113" s="58"/>
      <c r="X113" s="58"/>
    </row>
    <row r="114" spans="1:27" s="57" customFormat="1" ht="31.5" x14ac:dyDescent="0.25">
      <c r="A114" s="41" t="str">
        <f>'[1]15 Квартал постановка под напр'!A119</f>
        <v>1.6</v>
      </c>
      <c r="B114" s="41" t="str">
        <f>'[1]15 Квартал постановка под напр'!B119</f>
        <v>Приобретение передвижного дизельного компрессора-1 ед.</v>
      </c>
      <c r="C114" s="41" t="str">
        <f>'[1]15 Квартал постановка под напр'!C119</f>
        <v>H_Che114</v>
      </c>
      <c r="D114" s="41" t="s">
        <v>149</v>
      </c>
      <c r="E114" s="45">
        <f>'[1]15 Квартал постановка под напр'!D119</f>
        <v>0</v>
      </c>
      <c r="F114" s="45">
        <f>'[1]15 Квартал постановка под напр'!E119</f>
        <v>0</v>
      </c>
      <c r="G114" s="45">
        <f>'[1]15 Квартал постановка под напр'!F119</f>
        <v>0</v>
      </c>
      <c r="H114" s="45">
        <f>'[1]15 Квартал постановка под напр'!G119</f>
        <v>0</v>
      </c>
      <c r="I114" s="45">
        <f>'[1]15 Квартал постановка под напр'!H119</f>
        <v>1</v>
      </c>
      <c r="J114" s="45">
        <f>'[1]15 Квартал постановка под напр'!AC119</f>
        <v>0</v>
      </c>
      <c r="K114" s="45">
        <f>'[1]15 Квартал постановка под напр'!AD119</f>
        <v>0</v>
      </c>
      <c r="L114" s="45">
        <f>'[1]15 Квартал постановка под напр'!AE119</f>
        <v>0</v>
      </c>
      <c r="M114" s="45">
        <f>'[1]15 Квартал постановка под напр'!AF119</f>
        <v>0</v>
      </c>
      <c r="N114" s="45">
        <f>'[1]15 Квартал постановка под напр'!AG119</f>
        <v>1</v>
      </c>
      <c r="O114" s="139" t="s">
        <v>149</v>
      </c>
      <c r="P114" s="140"/>
      <c r="Q114" s="140"/>
      <c r="R114" s="140"/>
      <c r="S114" s="14"/>
      <c r="T114" s="58"/>
      <c r="U114" s="58"/>
      <c r="V114" s="58"/>
      <c r="W114" s="58"/>
      <c r="X114" s="58"/>
    </row>
    <row r="115" spans="1:27" s="57" customFormat="1" ht="31.5" x14ac:dyDescent="0.25">
      <c r="A115" s="41" t="str">
        <f>'[1]15 Квартал постановка под напр'!A120</f>
        <v>1.6</v>
      </c>
      <c r="B115" s="41" t="str">
        <f>'[1]15 Квартал постановка под напр'!B120</f>
        <v>Приобретение автоцистерны 10м3-1 ед.</v>
      </c>
      <c r="C115" s="41" t="str">
        <f>'[1]15 Квартал постановка под напр'!C120</f>
        <v>H_Che115</v>
      </c>
      <c r="D115" s="41" t="s">
        <v>149</v>
      </c>
      <c r="E115" s="45">
        <f>'[1]15 Квартал постановка под напр'!D120</f>
        <v>0</v>
      </c>
      <c r="F115" s="45">
        <f>'[1]15 Квартал постановка под напр'!E120</f>
        <v>0</v>
      </c>
      <c r="G115" s="45">
        <f>'[1]15 Квартал постановка под напр'!F120</f>
        <v>0</v>
      </c>
      <c r="H115" s="45">
        <f>'[1]15 Квартал постановка под напр'!G120</f>
        <v>0</v>
      </c>
      <c r="I115" s="45">
        <f>'[1]15 Квартал постановка под напр'!H120</f>
        <v>1</v>
      </c>
      <c r="J115" s="45">
        <f>'[1]15 Квартал постановка под напр'!AC120</f>
        <v>0</v>
      </c>
      <c r="K115" s="45">
        <f>'[1]15 Квартал постановка под напр'!AD120</f>
        <v>0</v>
      </c>
      <c r="L115" s="45">
        <f>'[1]15 Квартал постановка под напр'!AE120</f>
        <v>0</v>
      </c>
      <c r="M115" s="45">
        <f>'[1]15 Квартал постановка под напр'!AF120</f>
        <v>0</v>
      </c>
      <c r="N115" s="45">
        <f>'[1]15 Квартал постановка под напр'!AG120</f>
        <v>0</v>
      </c>
      <c r="O115" s="139" t="s">
        <v>149</v>
      </c>
      <c r="P115" s="140"/>
      <c r="Q115" s="140"/>
      <c r="R115" s="140"/>
      <c r="S115" s="14"/>
      <c r="T115" s="58"/>
      <c r="U115" s="58"/>
      <c r="V115" s="58"/>
      <c r="W115" s="58"/>
      <c r="X115" s="58"/>
    </row>
    <row r="116" spans="1:27" s="57" customFormat="1" ht="31.5" x14ac:dyDescent="0.25">
      <c r="A116" s="41" t="str">
        <f>'[1]15 Квартал постановка под напр'!A121</f>
        <v>1.6</v>
      </c>
      <c r="B116" s="41" t="str">
        <f>'[1]15 Квартал постановка под напр'!B121</f>
        <v>Приобретение опоровоза на шасси КАМАЗ-65224-3971-43-1ед.</v>
      </c>
      <c r="C116" s="41" t="str">
        <f>'[1]15 Квартал постановка под напр'!C121</f>
        <v>H_Che116</v>
      </c>
      <c r="D116" s="41" t="s">
        <v>149</v>
      </c>
      <c r="E116" s="45">
        <f>'[1]15 Квартал постановка под напр'!D121</f>
        <v>0</v>
      </c>
      <c r="F116" s="45">
        <f>'[1]15 Квартал постановка под напр'!E121</f>
        <v>0</v>
      </c>
      <c r="G116" s="45">
        <f>'[1]15 Квартал постановка под напр'!F121</f>
        <v>0</v>
      </c>
      <c r="H116" s="45">
        <f>'[1]15 Квартал постановка под напр'!G121</f>
        <v>0</v>
      </c>
      <c r="I116" s="45">
        <f>'[1]15 Квартал постановка под напр'!H121</f>
        <v>1</v>
      </c>
      <c r="J116" s="45">
        <f>'[1]15 Квартал постановка под напр'!AC121</f>
        <v>0</v>
      </c>
      <c r="K116" s="45">
        <f>'[1]15 Квартал постановка под напр'!AD121</f>
        <v>0</v>
      </c>
      <c r="L116" s="45">
        <f>'[1]15 Квартал постановка под напр'!AE121</f>
        <v>0</v>
      </c>
      <c r="M116" s="45">
        <f>'[1]15 Квартал постановка под напр'!AF121</f>
        <v>0</v>
      </c>
      <c r="N116" s="45">
        <f>'[1]15 Квартал постановка под напр'!AG121</f>
        <v>0</v>
      </c>
      <c r="O116" s="139" t="s">
        <v>149</v>
      </c>
      <c r="P116" s="140"/>
      <c r="Q116" s="140"/>
      <c r="R116" s="140"/>
      <c r="S116" s="14"/>
      <c r="T116" s="58"/>
      <c r="U116" s="58"/>
      <c r="V116" s="58"/>
      <c r="W116" s="58"/>
      <c r="X116" s="58"/>
    </row>
    <row r="117" spans="1:27" s="57" customFormat="1" ht="31.5" x14ac:dyDescent="0.25">
      <c r="A117" s="41" t="str">
        <f>'[1]15 Квартал постановка под напр'!A122</f>
        <v>1.6</v>
      </c>
      <c r="B117" s="41" t="str">
        <f>'[1]15 Квартал постановка под напр'!B122</f>
        <v>Приобретение тягача с краново-манипуляторной установкой-1 ед.</v>
      </c>
      <c r="C117" s="41" t="str">
        <f>'[1]15 Квартал постановка под напр'!C122</f>
        <v>H_Che117</v>
      </c>
      <c r="D117" s="41" t="s">
        <v>149</v>
      </c>
      <c r="E117" s="45">
        <f>'[1]15 Квартал постановка под напр'!D122</f>
        <v>0</v>
      </c>
      <c r="F117" s="45">
        <f>'[1]15 Квартал постановка под напр'!E122</f>
        <v>0</v>
      </c>
      <c r="G117" s="45">
        <f>'[1]15 Квартал постановка под напр'!F122</f>
        <v>0</v>
      </c>
      <c r="H117" s="45">
        <f>'[1]15 Квартал постановка под напр'!G122</f>
        <v>0</v>
      </c>
      <c r="I117" s="45">
        <f>'[1]15 Квартал постановка под напр'!H122</f>
        <v>1</v>
      </c>
      <c r="J117" s="45">
        <f>'[1]15 Квартал постановка под напр'!AC122</f>
        <v>0</v>
      </c>
      <c r="K117" s="45">
        <f>'[1]15 Квартал постановка под напр'!AD122</f>
        <v>0</v>
      </c>
      <c r="L117" s="45">
        <f>'[1]15 Квартал постановка под напр'!AE122</f>
        <v>0</v>
      </c>
      <c r="M117" s="45">
        <f>'[1]15 Квартал постановка под напр'!AF122</f>
        <v>0</v>
      </c>
      <c r="N117" s="45">
        <f>'[1]15 Квартал постановка под напр'!AG122</f>
        <v>0</v>
      </c>
      <c r="O117" s="139" t="s">
        <v>149</v>
      </c>
      <c r="P117" s="140"/>
      <c r="Q117" s="140"/>
      <c r="R117" s="140"/>
      <c r="S117" s="14"/>
      <c r="T117" s="58"/>
      <c r="U117" s="58"/>
      <c r="V117" s="58"/>
      <c r="W117" s="58"/>
      <c r="X117" s="58"/>
    </row>
    <row r="118" spans="1:27" s="57" customFormat="1" ht="47.25" x14ac:dyDescent="0.25">
      <c r="A118" s="41" t="str">
        <f>'[1]15 Квартал постановка под напр'!A123</f>
        <v>1.6</v>
      </c>
      <c r="B118" s="41" t="str">
        <f>'[1]15 Квартал постановка под напр'!B123</f>
        <v>Приобретение полноприводного бортового автомобиля с краново-манипуляторной установкой-1 ед.</v>
      </c>
      <c r="C118" s="41" t="str">
        <f>'[1]15 Квартал постановка под напр'!C123</f>
        <v>H_Che118</v>
      </c>
      <c r="D118" s="41" t="s">
        <v>149</v>
      </c>
      <c r="E118" s="45">
        <f>'[1]15 Квартал постановка под напр'!D123</f>
        <v>0</v>
      </c>
      <c r="F118" s="45">
        <f>'[1]15 Квартал постановка под напр'!E123</f>
        <v>0</v>
      </c>
      <c r="G118" s="45">
        <f>'[1]15 Квартал постановка под напр'!F123</f>
        <v>0</v>
      </c>
      <c r="H118" s="45">
        <f>'[1]15 Квартал постановка под напр'!G123</f>
        <v>0</v>
      </c>
      <c r="I118" s="45">
        <f>'[1]15 Квартал постановка под напр'!H123</f>
        <v>1</v>
      </c>
      <c r="J118" s="45">
        <f>'[1]15 Квартал постановка под напр'!AC123</f>
        <v>0</v>
      </c>
      <c r="K118" s="45">
        <f>'[1]15 Квартал постановка под напр'!AD123</f>
        <v>0</v>
      </c>
      <c r="L118" s="45">
        <f>'[1]15 Квартал постановка под напр'!AE123</f>
        <v>0</v>
      </c>
      <c r="M118" s="45">
        <f>'[1]15 Квартал постановка под напр'!AF123</f>
        <v>0</v>
      </c>
      <c r="N118" s="45">
        <f>'[1]15 Квартал постановка под напр'!AG123</f>
        <v>1</v>
      </c>
      <c r="O118" s="139" t="s">
        <v>149</v>
      </c>
      <c r="P118" s="140"/>
      <c r="Q118" s="140"/>
      <c r="R118" s="140"/>
      <c r="S118" s="14"/>
      <c r="T118" s="58"/>
      <c r="U118" s="58"/>
      <c r="V118" s="58"/>
      <c r="W118" s="58"/>
      <c r="X118" s="58"/>
    </row>
    <row r="119" spans="1:27" s="57" customFormat="1" ht="47.25" x14ac:dyDescent="0.25">
      <c r="A119" s="41" t="str">
        <f>'[1]15 Квартал постановка под напр'!A124</f>
        <v>1.6</v>
      </c>
      <c r="B119" s="41" t="str">
        <f>'[1]15 Квартал постановка под напр'!B124</f>
        <v>Приобретение бортового автомобиля с краново-манипуляторной установкой-1 ед.</v>
      </c>
      <c r="C119" s="41" t="str">
        <f>'[1]15 Квартал постановка под напр'!C124</f>
        <v>H_Che119</v>
      </c>
      <c r="D119" s="41" t="s">
        <v>149</v>
      </c>
      <c r="E119" s="45">
        <f>'[1]15 Квартал постановка под напр'!D124</f>
        <v>0</v>
      </c>
      <c r="F119" s="45">
        <f>'[1]15 Квартал постановка под напр'!E124</f>
        <v>0</v>
      </c>
      <c r="G119" s="45">
        <f>'[1]15 Квартал постановка под напр'!F124</f>
        <v>0</v>
      </c>
      <c r="H119" s="45">
        <f>'[1]15 Квартал постановка под напр'!G124</f>
        <v>0</v>
      </c>
      <c r="I119" s="45">
        <f>'[1]15 Квартал постановка под напр'!H124</f>
        <v>1</v>
      </c>
      <c r="J119" s="45">
        <f>'[1]15 Квартал постановка под напр'!AC124</f>
        <v>0</v>
      </c>
      <c r="K119" s="45">
        <f>'[1]15 Квартал постановка под напр'!AD124</f>
        <v>0</v>
      </c>
      <c r="L119" s="45">
        <f>'[1]15 Квартал постановка под напр'!AE124</f>
        <v>0</v>
      </c>
      <c r="M119" s="45">
        <f>'[1]15 Квартал постановка под напр'!AF124</f>
        <v>0</v>
      </c>
      <c r="N119" s="45">
        <f>'[1]15 Квартал постановка под напр'!AG124</f>
        <v>0</v>
      </c>
      <c r="O119" s="139" t="s">
        <v>149</v>
      </c>
      <c r="P119" s="140"/>
      <c r="Q119" s="140"/>
      <c r="R119" s="140"/>
      <c r="S119" s="14"/>
      <c r="T119" s="58"/>
      <c r="U119" s="58"/>
      <c r="V119" s="58"/>
      <c r="W119" s="58"/>
      <c r="X119" s="58"/>
    </row>
    <row r="120" spans="1:27" s="57" customFormat="1" x14ac:dyDescent="0.25">
      <c r="A120" s="41" t="str">
        <f>'[1]15 Квартал постановка под напр'!A125</f>
        <v>1.6</v>
      </c>
      <c r="B120" s="41" t="str">
        <f>'[1]15 Квартал постановка под напр'!B125</f>
        <v>Приобретение измельчителя-2 ед.</v>
      </c>
      <c r="C120" s="41" t="str">
        <f>'[1]15 Квартал постановка под напр'!C125</f>
        <v>H_Che120</v>
      </c>
      <c r="D120" s="41" t="s">
        <v>149</v>
      </c>
      <c r="E120" s="45">
        <f>'[1]15 Квартал постановка под напр'!D125</f>
        <v>0</v>
      </c>
      <c r="F120" s="45">
        <f>'[1]15 Квартал постановка под напр'!E125</f>
        <v>0</v>
      </c>
      <c r="G120" s="45">
        <f>'[1]15 Квартал постановка под напр'!F125</f>
        <v>0</v>
      </c>
      <c r="H120" s="45">
        <f>'[1]15 Квартал постановка под напр'!G125</f>
        <v>0</v>
      </c>
      <c r="I120" s="45">
        <f>'[1]15 Квартал постановка под напр'!H125</f>
        <v>2</v>
      </c>
      <c r="J120" s="45">
        <f>'[1]15 Квартал постановка под напр'!AC125</f>
        <v>0</v>
      </c>
      <c r="K120" s="45">
        <f>'[1]15 Квартал постановка под напр'!AD125</f>
        <v>0</v>
      </c>
      <c r="L120" s="45">
        <f>'[1]15 Квартал постановка под напр'!AE125</f>
        <v>0</v>
      </c>
      <c r="M120" s="45">
        <f>'[1]15 Квартал постановка под напр'!AF125</f>
        <v>0</v>
      </c>
      <c r="N120" s="45">
        <f>'[1]15 Квартал постановка под напр'!AG125</f>
        <v>0</v>
      </c>
      <c r="O120" s="139" t="s">
        <v>149</v>
      </c>
      <c r="P120" s="140"/>
      <c r="Q120" s="140"/>
      <c r="R120" s="140"/>
      <c r="S120" s="14"/>
      <c r="T120" s="58"/>
      <c r="U120" s="58"/>
      <c r="V120" s="58"/>
      <c r="W120" s="58"/>
      <c r="X120" s="58"/>
    </row>
    <row r="121" spans="1:27" s="57" customFormat="1" ht="31.5" x14ac:dyDescent="0.25">
      <c r="A121" s="41" t="str">
        <f>'[1]15 Квартал постановка под напр'!A126</f>
        <v>1.6</v>
      </c>
      <c r="B121" s="41" t="str">
        <f>'[1]15 Квартал постановка под напр'!B126</f>
        <v>Приобретение установки цеолитовой-маслонагревателя-3 ед.</v>
      </c>
      <c r="C121" s="41" t="str">
        <f>'[1]15 Квартал постановка под напр'!C126</f>
        <v>H_Che121</v>
      </c>
      <c r="D121" s="41" t="s">
        <v>149</v>
      </c>
      <c r="E121" s="45">
        <f>'[1]15 Квартал постановка под напр'!D126</f>
        <v>0</v>
      </c>
      <c r="F121" s="45">
        <f>'[1]15 Квартал постановка под напр'!E126</f>
        <v>0</v>
      </c>
      <c r="G121" s="45">
        <f>'[1]15 Квартал постановка под напр'!F126</f>
        <v>0</v>
      </c>
      <c r="H121" s="45">
        <f>'[1]15 Квартал постановка под напр'!G126</f>
        <v>0</v>
      </c>
      <c r="I121" s="45">
        <f>'[1]15 Квартал постановка под напр'!H126</f>
        <v>3</v>
      </c>
      <c r="J121" s="45">
        <f>'[1]15 Квартал постановка под напр'!AC126</f>
        <v>0</v>
      </c>
      <c r="K121" s="45">
        <f>'[1]15 Квартал постановка под напр'!AD126</f>
        <v>0</v>
      </c>
      <c r="L121" s="45">
        <f>'[1]15 Квартал постановка под напр'!AE126</f>
        <v>0</v>
      </c>
      <c r="M121" s="45">
        <f>'[1]15 Квартал постановка под напр'!AF126</f>
        <v>0</v>
      </c>
      <c r="N121" s="45">
        <f>'[1]15 Квартал постановка под напр'!AG126</f>
        <v>3</v>
      </c>
      <c r="O121" s="139" t="s">
        <v>149</v>
      </c>
      <c r="P121" s="140"/>
      <c r="Q121" s="140"/>
      <c r="R121" s="140"/>
      <c r="S121" s="14"/>
      <c r="T121" s="58"/>
      <c r="U121" s="58"/>
      <c r="V121" s="58"/>
      <c r="W121" s="58"/>
      <c r="X121" s="58"/>
    </row>
    <row r="122" spans="1:27" s="57" customFormat="1" ht="47.25" x14ac:dyDescent="0.25">
      <c r="A122" s="41" t="str">
        <f>'[1]15 Квартал постановка под напр'!A127</f>
        <v>1.6</v>
      </c>
      <c r="B122" s="41" t="str">
        <f>'[1]15 Квартал постановка под напр'!B127</f>
        <v>Приобретение мобильной установки для регенерации отработанного трансформаторного масла-1 ед.</v>
      </c>
      <c r="C122" s="41" t="str">
        <f>'[1]15 Квартал постановка под напр'!C127</f>
        <v>H_Che122</v>
      </c>
      <c r="D122" s="41" t="s">
        <v>149</v>
      </c>
      <c r="E122" s="45">
        <f>'[1]15 Квартал постановка под напр'!D127</f>
        <v>0</v>
      </c>
      <c r="F122" s="45">
        <f>'[1]15 Квартал постановка под напр'!E127</f>
        <v>0</v>
      </c>
      <c r="G122" s="45">
        <f>'[1]15 Квартал постановка под напр'!F127</f>
        <v>0</v>
      </c>
      <c r="H122" s="45">
        <f>'[1]15 Квартал постановка под напр'!G127</f>
        <v>0</v>
      </c>
      <c r="I122" s="45">
        <f>'[1]15 Квартал постановка под напр'!H127</f>
        <v>1</v>
      </c>
      <c r="J122" s="45">
        <f>'[1]15 Квартал постановка под напр'!AC127</f>
        <v>0</v>
      </c>
      <c r="K122" s="45">
        <f>'[1]15 Квартал постановка под напр'!AD127</f>
        <v>0</v>
      </c>
      <c r="L122" s="45">
        <f>'[1]15 Квартал постановка под напр'!AE127</f>
        <v>0</v>
      </c>
      <c r="M122" s="45">
        <f>'[1]15 Квартал постановка под напр'!AF127</f>
        <v>0</v>
      </c>
      <c r="N122" s="45">
        <f>'[1]15 Квартал постановка под напр'!AG127</f>
        <v>1</v>
      </c>
      <c r="O122" s="139" t="s">
        <v>149</v>
      </c>
      <c r="P122" s="140"/>
      <c r="Q122" s="140"/>
      <c r="R122" s="140"/>
      <c r="S122" s="14"/>
      <c r="T122" s="58"/>
      <c r="U122" s="58"/>
      <c r="V122" s="58"/>
      <c r="W122" s="58"/>
      <c r="X122" s="58"/>
    </row>
    <row r="123" spans="1:27" s="57" customFormat="1" x14ac:dyDescent="0.25">
      <c r="A123" s="41" t="str">
        <f>'[1]15 Квартал постановка под напр'!A128</f>
        <v>1.6</v>
      </c>
      <c r="B123" s="41" t="str">
        <f>'[1]15 Квартал постановка под напр'!B128</f>
        <v>База Наурских РЭС</v>
      </c>
      <c r="C123" s="41" t="str">
        <f>'[1]15 Квартал постановка под напр'!C128</f>
        <v>D_Che91_17</v>
      </c>
      <c r="D123" s="41" t="s">
        <v>149</v>
      </c>
      <c r="E123" s="45" t="str">
        <f>'[1]15 Квартал постановка под напр'!D128</f>
        <v>нд</v>
      </c>
      <c r="F123" s="45" t="str">
        <f>'[1]15 Квартал постановка под напр'!E128</f>
        <v>нд</v>
      </c>
      <c r="G123" s="45" t="str">
        <f>'[1]15 Квартал постановка под напр'!F128</f>
        <v>нд</v>
      </c>
      <c r="H123" s="45" t="str">
        <f>'[1]15 Квартал постановка под напр'!G128</f>
        <v>нд</v>
      </c>
      <c r="I123" s="45" t="str">
        <f>'[1]15 Квартал постановка под напр'!H128</f>
        <v>нд</v>
      </c>
      <c r="J123" s="45">
        <f>'[1]15 Квартал постановка под напр'!AC128</f>
        <v>0</v>
      </c>
      <c r="K123" s="45">
        <f>'[1]15 Квартал постановка под напр'!AD128</f>
        <v>0</v>
      </c>
      <c r="L123" s="45">
        <f>'[1]15 Квартал постановка под напр'!AE128</f>
        <v>0</v>
      </c>
      <c r="M123" s="45">
        <f>'[1]15 Квартал постановка под напр'!AF128</f>
        <v>0</v>
      </c>
      <c r="N123" s="45">
        <f>'[1]15 Квартал постановка под напр'!AG128</f>
        <v>0</v>
      </c>
      <c r="O123" s="139" t="s">
        <v>149</v>
      </c>
      <c r="P123" s="140"/>
      <c r="Q123" s="140"/>
      <c r="R123" s="140"/>
      <c r="S123" s="14"/>
      <c r="T123" s="58"/>
      <c r="U123" s="58"/>
      <c r="V123" s="58"/>
      <c r="W123" s="58"/>
      <c r="X123" s="58"/>
    </row>
    <row r="124" spans="1:27" x14ac:dyDescent="0.25">
      <c r="A124" s="137" t="s">
        <v>93</v>
      </c>
      <c r="B124" s="137"/>
      <c r="C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  <c r="R124" s="137"/>
      <c r="S124" s="2"/>
      <c r="T124" s="2"/>
      <c r="AA124" s="1"/>
    </row>
  </sheetData>
  <autoFilter ref="A19:AO124">
    <filterColumn colId="14" showButton="0"/>
    <filterColumn colId="15" showButton="0"/>
    <filterColumn colId="16" showButton="0"/>
  </autoFilter>
  <mergeCells count="122">
    <mergeCell ref="O123:R123"/>
    <mergeCell ref="O118:R118"/>
    <mergeCell ref="O119:R119"/>
    <mergeCell ref="O120:R120"/>
    <mergeCell ref="O121:R121"/>
    <mergeCell ref="O122:R122"/>
    <mergeCell ref="O113:R113"/>
    <mergeCell ref="O114:R114"/>
    <mergeCell ref="O115:R115"/>
    <mergeCell ref="O116:R116"/>
    <mergeCell ref="O117:R117"/>
    <mergeCell ref="O108:R108"/>
    <mergeCell ref="O109:R109"/>
    <mergeCell ref="O110:R110"/>
    <mergeCell ref="O111:R111"/>
    <mergeCell ref="O112:R112"/>
    <mergeCell ref="O103:R103"/>
    <mergeCell ref="O104:R104"/>
    <mergeCell ref="O105:R105"/>
    <mergeCell ref="O106:R106"/>
    <mergeCell ref="O107:R107"/>
    <mergeCell ref="O98:R98"/>
    <mergeCell ref="O99:R99"/>
    <mergeCell ref="O100:R100"/>
    <mergeCell ref="O101:R101"/>
    <mergeCell ref="O102:R102"/>
    <mergeCell ref="O93:R93"/>
    <mergeCell ref="O94:R94"/>
    <mergeCell ref="O95:R95"/>
    <mergeCell ref="O96:R96"/>
    <mergeCell ref="O97:R97"/>
    <mergeCell ref="O88:R88"/>
    <mergeCell ref="O89:R89"/>
    <mergeCell ref="O90:R90"/>
    <mergeCell ref="O91:R91"/>
    <mergeCell ref="O92:R92"/>
    <mergeCell ref="O83:R83"/>
    <mergeCell ref="O84:R84"/>
    <mergeCell ref="O85:R85"/>
    <mergeCell ref="O86:R86"/>
    <mergeCell ref="O87:R87"/>
    <mergeCell ref="O78:R78"/>
    <mergeCell ref="O79:R79"/>
    <mergeCell ref="O80:R80"/>
    <mergeCell ref="O81:R81"/>
    <mergeCell ref="O82:R82"/>
    <mergeCell ref="O73:R73"/>
    <mergeCell ref="O74:R74"/>
    <mergeCell ref="O75:R75"/>
    <mergeCell ref="O76:R76"/>
    <mergeCell ref="O77:R77"/>
    <mergeCell ref="O68:R68"/>
    <mergeCell ref="O69:R69"/>
    <mergeCell ref="O70:R70"/>
    <mergeCell ref="O71:R71"/>
    <mergeCell ref="O72:R72"/>
    <mergeCell ref="O63:R63"/>
    <mergeCell ref="O64:R64"/>
    <mergeCell ref="O65:R65"/>
    <mergeCell ref="O66:R66"/>
    <mergeCell ref="O67:R67"/>
    <mergeCell ref="O58:R58"/>
    <mergeCell ref="O59:R59"/>
    <mergeCell ref="O60:R60"/>
    <mergeCell ref="O61:R61"/>
    <mergeCell ref="O62:R62"/>
    <mergeCell ref="O53:R53"/>
    <mergeCell ref="O54:R54"/>
    <mergeCell ref="O55:R55"/>
    <mergeCell ref="O56:R56"/>
    <mergeCell ref="O57:R57"/>
    <mergeCell ref="O49:R49"/>
    <mergeCell ref="O50:R50"/>
    <mergeCell ref="O51:R51"/>
    <mergeCell ref="O52:R52"/>
    <mergeCell ref="O43:R43"/>
    <mergeCell ref="O44:R44"/>
    <mergeCell ref="O45:R45"/>
    <mergeCell ref="O46:R46"/>
    <mergeCell ref="O47:R47"/>
    <mergeCell ref="O40:R40"/>
    <mergeCell ref="O41:R41"/>
    <mergeCell ref="O42:R42"/>
    <mergeCell ref="O33:R33"/>
    <mergeCell ref="O34:R34"/>
    <mergeCell ref="O35:R35"/>
    <mergeCell ref="O36:R36"/>
    <mergeCell ref="O37:R37"/>
    <mergeCell ref="O48:R48"/>
    <mergeCell ref="O31:R31"/>
    <mergeCell ref="O32:R32"/>
    <mergeCell ref="O23:R23"/>
    <mergeCell ref="O24:R24"/>
    <mergeCell ref="O25:R25"/>
    <mergeCell ref="O26:R26"/>
    <mergeCell ref="O27:R27"/>
    <mergeCell ref="O38:R38"/>
    <mergeCell ref="O39:R39"/>
    <mergeCell ref="A4:R4"/>
    <mergeCell ref="A6:R6"/>
    <mergeCell ref="A7:R7"/>
    <mergeCell ref="A9:R9"/>
    <mergeCell ref="A10:R10"/>
    <mergeCell ref="A124:R124"/>
    <mergeCell ref="A12:R12"/>
    <mergeCell ref="A13:R13"/>
    <mergeCell ref="O19:R19"/>
    <mergeCell ref="O20:R20"/>
    <mergeCell ref="A14:R14"/>
    <mergeCell ref="A15:A18"/>
    <mergeCell ref="B15:B18"/>
    <mergeCell ref="C15:C18"/>
    <mergeCell ref="O15:R18"/>
    <mergeCell ref="D15:D18"/>
    <mergeCell ref="E17:I17"/>
    <mergeCell ref="J17:N17"/>
    <mergeCell ref="E15:N16"/>
    <mergeCell ref="O21:R21"/>
    <mergeCell ref="O22:R22"/>
    <mergeCell ref="O28:R28"/>
    <mergeCell ref="O29:R29"/>
    <mergeCell ref="O30:R3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7" fitToHeight="0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S125"/>
  <sheetViews>
    <sheetView view="pageBreakPreview" zoomScale="60" zoomScaleNormal="100" workbookViewId="0">
      <selection activeCell="L28" sqref="L28"/>
    </sheetView>
  </sheetViews>
  <sheetFormatPr defaultRowHeight="15.75" x14ac:dyDescent="0.25"/>
  <cols>
    <col min="1" max="1" width="7.25" style="6" customWidth="1"/>
    <col min="2" max="2" width="34" style="6" customWidth="1"/>
    <col min="3" max="3" width="14.625" style="6" customWidth="1"/>
    <col min="4" max="4" width="34.875" style="6" customWidth="1"/>
    <col min="5" max="7" width="9.125" style="6" bestFit="1" customWidth="1"/>
    <col min="8" max="8" width="6.625" style="6" customWidth="1"/>
    <col min="9" max="9" width="6.875" style="6" customWidth="1"/>
    <col min="10" max="10" width="7.625" style="6" customWidth="1"/>
    <col min="11" max="11" width="9.875" style="6" customWidth="1"/>
    <col min="12" max="12" width="10.125" style="6" bestFit="1" customWidth="1"/>
    <col min="13" max="13" width="6.125" style="6" customWidth="1"/>
    <col min="14" max="14" width="8.5" style="6" customWidth="1"/>
    <col min="15" max="15" width="7.125" style="6" customWidth="1"/>
    <col min="16" max="16" width="6.375" style="6" customWidth="1"/>
    <col min="17" max="17" width="5.75" style="6" customWidth="1"/>
    <col min="18" max="18" width="9.625" style="6" customWidth="1"/>
    <col min="19" max="19" width="7.5" style="6" customWidth="1"/>
    <col min="20" max="20" width="6.875" style="6" customWidth="1"/>
    <col min="21" max="21" width="9" style="6"/>
    <col min="22" max="22" width="8.875" style="6" customWidth="1"/>
    <col min="23" max="16384" width="9" style="6"/>
  </cols>
  <sheetData>
    <row r="1" spans="1:45" ht="18.75" x14ac:dyDescent="0.25">
      <c r="U1" s="8"/>
      <c r="V1" s="47" t="s">
        <v>106</v>
      </c>
      <c r="X1" s="8"/>
      <c r="Z1" s="8"/>
    </row>
    <row r="2" spans="1:45" ht="18.75" x14ac:dyDescent="0.3">
      <c r="U2" s="8"/>
      <c r="V2" s="48" t="s">
        <v>0</v>
      </c>
      <c r="X2" s="8"/>
      <c r="Z2" s="8"/>
    </row>
    <row r="3" spans="1:45" ht="18.75" x14ac:dyDescent="0.3">
      <c r="U3" s="8"/>
      <c r="V3" s="48" t="s">
        <v>62</v>
      </c>
      <c r="X3" s="8"/>
      <c r="Z3" s="8"/>
    </row>
    <row r="4" spans="1:45" ht="18.75" x14ac:dyDescent="0.3">
      <c r="A4" s="97" t="str">
        <f>'1 Год финансирование'!A4:X4</f>
        <v>Год раскрытия информации: 2018 год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X4" s="8"/>
      <c r="Z4" s="8"/>
    </row>
    <row r="5" spans="1:45" ht="18.75" x14ac:dyDescent="0.3">
      <c r="U5" s="8"/>
      <c r="V5" s="48"/>
      <c r="X5" s="8"/>
      <c r="Z5" s="8"/>
    </row>
    <row r="6" spans="1:45" ht="18.75" x14ac:dyDescent="0.3">
      <c r="A6" s="98" t="str">
        <f>'2 Год освоение'!A6:T6</f>
        <v>Отчет за 2017 год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X6" s="8"/>
      <c r="Z6" s="8"/>
    </row>
    <row r="7" spans="1:45" ht="18.75" x14ac:dyDescent="0.3">
      <c r="A7" s="98" t="s">
        <v>52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X7" s="8"/>
      <c r="Z7" s="8"/>
    </row>
    <row r="8" spans="1:45" ht="18.75" x14ac:dyDescent="0.3">
      <c r="U8" s="8"/>
      <c r="V8" s="48"/>
      <c r="X8" s="8"/>
      <c r="Z8" s="8"/>
    </row>
    <row r="9" spans="1:45" ht="18.75" x14ac:dyDescent="0.25">
      <c r="A9" s="123" t="str">
        <f>'1 Год финансирование'!A9:X9</f>
        <v>АО «Чеченэнерго»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X9" s="8"/>
      <c r="Z9" s="8"/>
    </row>
    <row r="10" spans="1:45" x14ac:dyDescent="0.25">
      <c r="A10" s="119" t="s">
        <v>24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X10" s="8"/>
      <c r="Z10" s="8"/>
    </row>
    <row r="11" spans="1:45" ht="18.75" x14ac:dyDescent="0.3">
      <c r="U11" s="8"/>
      <c r="V11" s="48"/>
      <c r="X11" s="8"/>
      <c r="Z11" s="8"/>
    </row>
    <row r="12" spans="1:45" ht="18.75" x14ac:dyDescent="0.25">
      <c r="A12" s="123" t="str">
        <f>'2 Год освоение'!A12:T12</f>
        <v>на период                            2017 год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X12" s="8"/>
      <c r="Z12" s="8"/>
    </row>
    <row r="13" spans="1:45" x14ac:dyDescent="0.25">
      <c r="A13" s="119" t="s">
        <v>49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X13" s="8"/>
      <c r="Z13" s="8"/>
    </row>
    <row r="14" spans="1:45" x14ac:dyDescent="0.25">
      <c r="B14" s="4"/>
      <c r="C14" s="5"/>
      <c r="D14" s="5"/>
      <c r="E14" s="21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AE14" s="1"/>
    </row>
    <row r="15" spans="1:45" x14ac:dyDescent="0.25">
      <c r="A15" s="136" t="s">
        <v>58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59"/>
      <c r="AO15" s="59"/>
      <c r="AP15" s="59"/>
      <c r="AQ15" s="59"/>
      <c r="AR15" s="59"/>
      <c r="AS15" s="59"/>
    </row>
    <row r="16" spans="1:45" x14ac:dyDescent="0.25">
      <c r="A16" s="130" t="s">
        <v>38</v>
      </c>
      <c r="B16" s="135" t="s">
        <v>37</v>
      </c>
      <c r="C16" s="135" t="s">
        <v>2</v>
      </c>
      <c r="D16" s="151" t="s">
        <v>92</v>
      </c>
      <c r="E16" s="130" t="s">
        <v>28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68" t="s">
        <v>18</v>
      </c>
      <c r="T16" s="168"/>
      <c r="U16" s="168"/>
      <c r="V16" s="168"/>
    </row>
    <row r="17" spans="1:28" x14ac:dyDescent="0.25">
      <c r="A17" s="130"/>
      <c r="B17" s="135"/>
      <c r="C17" s="135"/>
      <c r="D17" s="152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68"/>
      <c r="T17" s="168"/>
      <c r="U17" s="168"/>
      <c r="V17" s="168"/>
    </row>
    <row r="18" spans="1:28" x14ac:dyDescent="0.25">
      <c r="A18" s="130"/>
      <c r="B18" s="135"/>
      <c r="C18" s="135"/>
      <c r="D18" s="152"/>
      <c r="E18" s="169" t="s">
        <v>19</v>
      </c>
      <c r="F18" s="169"/>
      <c r="G18" s="169"/>
      <c r="H18" s="169"/>
      <c r="I18" s="169"/>
      <c r="J18" s="169"/>
      <c r="K18" s="169"/>
      <c r="L18" s="169" t="s">
        <v>20</v>
      </c>
      <c r="M18" s="169"/>
      <c r="N18" s="169"/>
      <c r="O18" s="169"/>
      <c r="P18" s="169"/>
      <c r="Q18" s="169"/>
      <c r="R18" s="169"/>
      <c r="S18" s="168"/>
      <c r="T18" s="168"/>
      <c r="U18" s="168"/>
      <c r="V18" s="168"/>
    </row>
    <row r="19" spans="1:28" ht="40.5" x14ac:dyDescent="0.25">
      <c r="A19" s="130"/>
      <c r="B19" s="135"/>
      <c r="C19" s="135"/>
      <c r="D19" s="153"/>
      <c r="E19" s="20" t="s">
        <v>3</v>
      </c>
      <c r="F19" s="20" t="s">
        <v>4</v>
      </c>
      <c r="G19" s="20" t="s">
        <v>21</v>
      </c>
      <c r="H19" s="20" t="s">
        <v>22</v>
      </c>
      <c r="I19" s="20" t="s">
        <v>8</v>
      </c>
      <c r="J19" s="20" t="s">
        <v>1</v>
      </c>
      <c r="K19" s="39" t="s">
        <v>23</v>
      </c>
      <c r="L19" s="20" t="s">
        <v>3</v>
      </c>
      <c r="M19" s="20" t="s">
        <v>4</v>
      </c>
      <c r="N19" s="20" t="s">
        <v>21</v>
      </c>
      <c r="O19" s="20" t="s">
        <v>22</v>
      </c>
      <c r="P19" s="20" t="s">
        <v>8</v>
      </c>
      <c r="Q19" s="20" t="s">
        <v>1</v>
      </c>
      <c r="R19" s="39" t="s">
        <v>23</v>
      </c>
      <c r="S19" s="168"/>
      <c r="T19" s="168"/>
      <c r="U19" s="168"/>
      <c r="V19" s="168"/>
    </row>
    <row r="20" spans="1:28" x14ac:dyDescent="0.25">
      <c r="A20" s="37">
        <v>1</v>
      </c>
      <c r="B20" s="37">
        <v>2</v>
      </c>
      <c r="C20" s="37">
        <v>3</v>
      </c>
      <c r="D20" s="37">
        <f>C20+1</f>
        <v>4</v>
      </c>
      <c r="E20" s="37">
        <f t="shared" ref="E20:R20" si="0">D20+1</f>
        <v>5</v>
      </c>
      <c r="F20" s="37">
        <f t="shared" si="0"/>
        <v>6</v>
      </c>
      <c r="G20" s="37">
        <f t="shared" si="0"/>
        <v>7</v>
      </c>
      <c r="H20" s="37">
        <f t="shared" si="0"/>
        <v>8</v>
      </c>
      <c r="I20" s="37">
        <f t="shared" si="0"/>
        <v>9</v>
      </c>
      <c r="J20" s="37">
        <f t="shared" si="0"/>
        <v>10</v>
      </c>
      <c r="K20" s="37">
        <f t="shared" si="0"/>
        <v>11</v>
      </c>
      <c r="L20" s="37">
        <f t="shared" si="0"/>
        <v>12</v>
      </c>
      <c r="M20" s="37">
        <f t="shared" si="0"/>
        <v>13</v>
      </c>
      <c r="N20" s="37">
        <f t="shared" si="0"/>
        <v>14</v>
      </c>
      <c r="O20" s="37">
        <f t="shared" si="0"/>
        <v>15</v>
      </c>
      <c r="P20" s="37">
        <f t="shared" si="0"/>
        <v>16</v>
      </c>
      <c r="Q20" s="37">
        <f t="shared" si="0"/>
        <v>17</v>
      </c>
      <c r="R20" s="37">
        <f t="shared" si="0"/>
        <v>18</v>
      </c>
      <c r="S20" s="138">
        <v>19</v>
      </c>
      <c r="T20" s="138"/>
      <c r="U20" s="138"/>
      <c r="V20" s="138"/>
    </row>
    <row r="21" spans="1:28" s="78" customFormat="1" x14ac:dyDescent="0.25">
      <c r="A21" s="19" t="str">
        <f>'[1]16 Квартал ввод мощности'!A25</f>
        <v>1</v>
      </c>
      <c r="B21" s="19" t="str">
        <f>'[1]16 Квартал ввод мощности'!B25</f>
        <v>Чеченская Республика</v>
      </c>
      <c r="C21" s="19" t="str">
        <f>'[1]16 Квартал ввод мощности'!C25</f>
        <v>Г</v>
      </c>
      <c r="D21" s="19" t="s">
        <v>149</v>
      </c>
      <c r="E21" s="51">
        <f t="shared" ref="E21:R21" si="1">SUM(E22,E50,E79,E83,E85,E86)</f>
        <v>132</v>
      </c>
      <c r="F21" s="51">
        <f t="shared" si="1"/>
        <v>0</v>
      </c>
      <c r="G21" s="51">
        <f t="shared" si="1"/>
        <v>129.24599999999998</v>
      </c>
      <c r="H21" s="51">
        <f t="shared" si="1"/>
        <v>0</v>
      </c>
      <c r="I21" s="51">
        <f t="shared" si="1"/>
        <v>0</v>
      </c>
      <c r="J21" s="51">
        <f t="shared" si="1"/>
        <v>0</v>
      </c>
      <c r="K21" s="51">
        <f t="shared" si="1"/>
        <v>103</v>
      </c>
      <c r="L21" s="51">
        <f t="shared" si="1"/>
        <v>132</v>
      </c>
      <c r="M21" s="51">
        <f t="shared" si="1"/>
        <v>0</v>
      </c>
      <c r="N21" s="51">
        <f t="shared" si="1"/>
        <v>141.45400000000001</v>
      </c>
      <c r="O21" s="51">
        <f t="shared" si="1"/>
        <v>0.27</v>
      </c>
      <c r="P21" s="51">
        <f t="shared" si="1"/>
        <v>3.98</v>
      </c>
      <c r="Q21" s="51">
        <f t="shared" si="1"/>
        <v>0</v>
      </c>
      <c r="R21" s="51">
        <f t="shared" si="1"/>
        <v>95</v>
      </c>
      <c r="S21" s="166" t="s">
        <v>149</v>
      </c>
      <c r="T21" s="167"/>
      <c r="U21" s="167"/>
      <c r="V21" s="167"/>
      <c r="W21" s="14"/>
      <c r="X21" s="14"/>
      <c r="Y21" s="14"/>
      <c r="Z21" s="14"/>
      <c r="AA21" s="14"/>
      <c r="AB21" s="14"/>
    </row>
    <row r="22" spans="1:28" s="78" customFormat="1" ht="31.5" x14ac:dyDescent="0.25">
      <c r="A22" s="19" t="str">
        <f>'[1]16 Квартал ввод мощности'!A26</f>
        <v>1.1</v>
      </c>
      <c r="B22" s="19" t="str">
        <f>'[1]16 Квартал ввод мощности'!B26</f>
        <v>Технологическое присоединение, всего, в том числе:</v>
      </c>
      <c r="C22" s="19" t="str">
        <f>'[1]16 Квартал ввод мощности'!C26</f>
        <v>Г</v>
      </c>
      <c r="D22" s="19" t="s">
        <v>149</v>
      </c>
      <c r="E22" s="51">
        <f t="shared" ref="E22:R22" si="2">E23+E33+E36+E45</f>
        <v>82</v>
      </c>
      <c r="F22" s="51">
        <f t="shared" si="2"/>
        <v>0</v>
      </c>
      <c r="G22" s="51">
        <f t="shared" si="2"/>
        <v>12.355</v>
      </c>
      <c r="H22" s="51">
        <f t="shared" si="2"/>
        <v>0</v>
      </c>
      <c r="I22" s="51">
        <f t="shared" si="2"/>
        <v>0</v>
      </c>
      <c r="J22" s="51">
        <f t="shared" si="2"/>
        <v>0</v>
      </c>
      <c r="K22" s="51">
        <f t="shared" si="2"/>
        <v>2</v>
      </c>
      <c r="L22" s="51">
        <f t="shared" si="2"/>
        <v>82</v>
      </c>
      <c r="M22" s="51">
        <f t="shared" si="2"/>
        <v>0</v>
      </c>
      <c r="N22" s="51">
        <f t="shared" si="2"/>
        <v>19.798000000000002</v>
      </c>
      <c r="O22" s="51">
        <f t="shared" si="2"/>
        <v>0.27</v>
      </c>
      <c r="P22" s="51">
        <f t="shared" si="2"/>
        <v>3.98</v>
      </c>
      <c r="Q22" s="51">
        <f t="shared" si="2"/>
        <v>0</v>
      </c>
      <c r="R22" s="51">
        <f t="shared" si="2"/>
        <v>0</v>
      </c>
      <c r="S22" s="166" t="s">
        <v>149</v>
      </c>
      <c r="T22" s="167"/>
      <c r="U22" s="167"/>
      <c r="V22" s="167"/>
      <c r="W22" s="14"/>
      <c r="X22" s="14"/>
      <c r="Y22" s="14"/>
      <c r="Z22" s="14"/>
      <c r="AA22" s="14"/>
      <c r="AB22" s="14"/>
    </row>
    <row r="23" spans="1:28" s="78" customFormat="1" ht="47.25" x14ac:dyDescent="0.25">
      <c r="A23" s="19" t="str">
        <f>'[1]16 Квартал ввод мощности'!A27</f>
        <v>1.1.1</v>
      </c>
      <c r="B23" s="19" t="str">
        <f>'[1]16 Квартал ввод мощности'!B27</f>
        <v>Технологическое присоединение энергопринимающих устройств потребителей, всего, в том числе:</v>
      </c>
      <c r="C23" s="19" t="str">
        <f>'[1]16 Квартал ввод мощности'!C27</f>
        <v>Г</v>
      </c>
      <c r="D23" s="19" t="s">
        <v>149</v>
      </c>
      <c r="E23" s="51">
        <f t="shared" ref="E23:R23" si="3">SUM(E24,E25,E26)</f>
        <v>82</v>
      </c>
      <c r="F23" s="51">
        <f t="shared" si="3"/>
        <v>0</v>
      </c>
      <c r="G23" s="51">
        <f t="shared" si="3"/>
        <v>12.355</v>
      </c>
      <c r="H23" s="51">
        <f t="shared" si="3"/>
        <v>0</v>
      </c>
      <c r="I23" s="51">
        <f t="shared" si="3"/>
        <v>0</v>
      </c>
      <c r="J23" s="51">
        <f t="shared" si="3"/>
        <v>0</v>
      </c>
      <c r="K23" s="51">
        <f t="shared" si="3"/>
        <v>0</v>
      </c>
      <c r="L23" s="51">
        <f t="shared" si="3"/>
        <v>82</v>
      </c>
      <c r="M23" s="51">
        <f t="shared" si="3"/>
        <v>0</v>
      </c>
      <c r="N23" s="51">
        <f t="shared" si="3"/>
        <v>19.798000000000002</v>
      </c>
      <c r="O23" s="51">
        <f t="shared" si="3"/>
        <v>0.27</v>
      </c>
      <c r="P23" s="51">
        <f t="shared" si="3"/>
        <v>3.98</v>
      </c>
      <c r="Q23" s="51">
        <f t="shared" si="3"/>
        <v>0</v>
      </c>
      <c r="R23" s="51">
        <f t="shared" si="3"/>
        <v>0</v>
      </c>
      <c r="S23" s="166" t="s">
        <v>149</v>
      </c>
      <c r="T23" s="167"/>
      <c r="U23" s="167"/>
      <c r="V23" s="167"/>
      <c r="W23" s="14"/>
      <c r="X23" s="14"/>
      <c r="Y23" s="14"/>
      <c r="Z23" s="14"/>
      <c r="AA23" s="14"/>
      <c r="AB23" s="14"/>
    </row>
    <row r="24" spans="1:28" s="57" customFormat="1" ht="78.75" x14ac:dyDescent="0.25">
      <c r="A24" s="41" t="str">
        <f>'[1]16 Квартал ввод мощности'!A28</f>
        <v>1.1.1.1</v>
      </c>
      <c r="B24" s="41" t="str">
        <f>'[1]16 Квартал ввод мощности'!B28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4" s="41" t="str">
        <f>'[1]16 Квартал ввод мощности'!C28</f>
        <v>Г</v>
      </c>
      <c r="D24" s="41" t="s">
        <v>149</v>
      </c>
      <c r="E24" s="45">
        <f>'[1]16 Квартал ввод мощности'!D28</f>
        <v>0</v>
      </c>
      <c r="F24" s="45">
        <f>'[1]16 Квартал ввод мощности'!E28</f>
        <v>0</v>
      </c>
      <c r="G24" s="45">
        <f>'[1]16 Квартал ввод мощности'!F28</f>
        <v>8.6300000000000008</v>
      </c>
      <c r="H24" s="45">
        <f>'[1]16 Квартал ввод мощности'!G28</f>
        <v>0</v>
      </c>
      <c r="I24" s="45">
        <f>'[1]16 Квартал ввод мощности'!H28</f>
        <v>0</v>
      </c>
      <c r="J24" s="45">
        <f>'[1]16 Квартал ввод мощности'!I28</f>
        <v>0</v>
      </c>
      <c r="K24" s="45">
        <f>'[1]16 Квартал ввод мощности'!J28</f>
        <v>0</v>
      </c>
      <c r="L24" s="45">
        <f>'[1]16 Квартал ввод мощности'!AM28</f>
        <v>0</v>
      </c>
      <c r="M24" s="45">
        <f>'[1]16 Квартал ввод мощности'!AN28</f>
        <v>0</v>
      </c>
      <c r="N24" s="45">
        <f>'[1]16 Квартал ввод мощности'!AO28</f>
        <v>8.7000000000000011</v>
      </c>
      <c r="O24" s="45">
        <f>'[1]16 Квартал ввод мощности'!AP28</f>
        <v>0</v>
      </c>
      <c r="P24" s="45">
        <f>'[1]16 Квартал ввод мощности'!AQ28</f>
        <v>0</v>
      </c>
      <c r="Q24" s="45">
        <f>'[1]16 Квартал ввод мощности'!AR28</f>
        <v>0</v>
      </c>
      <c r="R24" s="45">
        <f>'[1]16 Квартал ввод мощности'!AS28</f>
        <v>0</v>
      </c>
      <c r="S24" s="170" t="s">
        <v>149</v>
      </c>
      <c r="T24" s="171">
        <f>'[1]16 Квартал ввод мощности'!AU28</f>
        <v>0</v>
      </c>
      <c r="U24" s="171">
        <f>'[1]16 Квартал ввод мощности'!AV28</f>
        <v>0</v>
      </c>
      <c r="V24" s="171">
        <f>'[1]16 Квартал ввод мощности'!AW28</f>
        <v>0</v>
      </c>
      <c r="W24" s="58"/>
      <c r="X24" s="58"/>
      <c r="Y24" s="58"/>
      <c r="Z24" s="58"/>
      <c r="AA24" s="58"/>
      <c r="AB24" s="58"/>
    </row>
    <row r="25" spans="1:28" s="57" customFormat="1" ht="78.75" x14ac:dyDescent="0.25">
      <c r="A25" s="41" t="str">
        <f>'[1]16 Квартал ввод мощности'!A29</f>
        <v>1.1.1.2</v>
      </c>
      <c r="B25" s="41" t="str">
        <f>'[1]16 Квартал ввод мощности'!B29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5" s="41" t="str">
        <f>'[1]16 Квартал ввод мощности'!C29</f>
        <v>Г</v>
      </c>
      <c r="D25" s="41" t="s">
        <v>149</v>
      </c>
      <c r="E25" s="45">
        <f>'[1]16 Квартал ввод мощности'!D29</f>
        <v>0</v>
      </c>
      <c r="F25" s="45">
        <f>'[1]16 Квартал ввод мощности'!E29</f>
        <v>0</v>
      </c>
      <c r="G25" s="45">
        <f>'[1]16 Квартал ввод мощности'!F29</f>
        <v>0.12000000000000001</v>
      </c>
      <c r="H25" s="45">
        <f>'[1]16 Квартал ввод мощности'!G29</f>
        <v>0</v>
      </c>
      <c r="I25" s="45">
        <f>'[1]16 Квартал ввод мощности'!H29</f>
        <v>0</v>
      </c>
      <c r="J25" s="45">
        <f>'[1]16 Квартал ввод мощности'!I29</f>
        <v>0</v>
      </c>
      <c r="K25" s="45">
        <f>'[1]16 Квартал ввод мощности'!J29</f>
        <v>0</v>
      </c>
      <c r="L25" s="45">
        <f>'[1]16 Квартал ввод мощности'!AM29</f>
        <v>0</v>
      </c>
      <c r="M25" s="45">
        <f>'[1]16 Квартал ввод мощности'!AN29</f>
        <v>0</v>
      </c>
      <c r="N25" s="45">
        <f>'[1]16 Квартал ввод мощности'!AO29</f>
        <v>0</v>
      </c>
      <c r="O25" s="45">
        <f>'[1]16 Квартал ввод мощности'!AP29</f>
        <v>0</v>
      </c>
      <c r="P25" s="45">
        <f>'[1]16 Квартал ввод мощности'!AQ29</f>
        <v>0</v>
      </c>
      <c r="Q25" s="45">
        <f>'[1]16 Квартал ввод мощности'!AR29</f>
        <v>0</v>
      </c>
      <c r="R25" s="45">
        <f>'[1]16 Квартал ввод мощности'!AS29</f>
        <v>0</v>
      </c>
      <c r="S25" s="170" t="s">
        <v>149</v>
      </c>
      <c r="T25" s="171">
        <f>'[1]16 Квартал ввод мощности'!AU29</f>
        <v>0</v>
      </c>
      <c r="U25" s="171">
        <f>'[1]16 Квартал ввод мощности'!AV29</f>
        <v>0</v>
      </c>
      <c r="V25" s="171">
        <f>'[1]16 Квартал ввод мощности'!AW29</f>
        <v>0</v>
      </c>
      <c r="W25" s="58"/>
      <c r="X25" s="58"/>
      <c r="Y25" s="58"/>
      <c r="Z25" s="58"/>
      <c r="AA25" s="58"/>
      <c r="AB25" s="58"/>
    </row>
    <row r="26" spans="1:28" s="78" customFormat="1" ht="63" x14ac:dyDescent="0.25">
      <c r="A26" s="19" t="str">
        <f>'[1]16 Квартал ввод мощности'!A30</f>
        <v>1.1.1.3</v>
      </c>
      <c r="B26" s="19" t="str">
        <f>'[1]16 Квартал ввод мощности'!B30</f>
        <v>Технологическое присоединение энергопринимающих устройств потребителей свыше 150 кВт, всего, в том числе:</v>
      </c>
      <c r="C26" s="19" t="str">
        <f>'[1]16 Квартал ввод мощности'!C30</f>
        <v>Г</v>
      </c>
      <c r="D26" s="19" t="s">
        <v>149</v>
      </c>
      <c r="E26" s="79">
        <f t="shared" ref="E26:R26" si="4">SUM(E27:E32)</f>
        <v>82</v>
      </c>
      <c r="F26" s="79">
        <f t="shared" si="4"/>
        <v>0</v>
      </c>
      <c r="G26" s="79">
        <f t="shared" si="4"/>
        <v>3.605</v>
      </c>
      <c r="H26" s="79">
        <f t="shared" si="4"/>
        <v>0</v>
      </c>
      <c r="I26" s="79">
        <f t="shared" si="4"/>
        <v>0</v>
      </c>
      <c r="J26" s="79">
        <f t="shared" si="4"/>
        <v>0</v>
      </c>
      <c r="K26" s="79">
        <f t="shared" si="4"/>
        <v>0</v>
      </c>
      <c r="L26" s="79">
        <f t="shared" si="4"/>
        <v>82</v>
      </c>
      <c r="M26" s="79">
        <f t="shared" si="4"/>
        <v>0</v>
      </c>
      <c r="N26" s="79">
        <f t="shared" si="4"/>
        <v>11.098000000000001</v>
      </c>
      <c r="O26" s="79">
        <f t="shared" si="4"/>
        <v>0.27</v>
      </c>
      <c r="P26" s="79">
        <f t="shared" si="4"/>
        <v>3.98</v>
      </c>
      <c r="Q26" s="79">
        <f t="shared" si="4"/>
        <v>0</v>
      </c>
      <c r="R26" s="79">
        <f t="shared" si="4"/>
        <v>0</v>
      </c>
      <c r="S26" s="166" t="s">
        <v>149</v>
      </c>
      <c r="T26" s="167"/>
      <c r="U26" s="167"/>
      <c r="V26" s="167"/>
      <c r="W26" s="14"/>
      <c r="X26" s="14"/>
      <c r="Y26" s="14"/>
      <c r="Z26" s="14"/>
      <c r="AA26" s="14"/>
      <c r="AB26" s="14"/>
    </row>
    <row r="27" spans="1:28" s="57" customFormat="1" ht="94.5" x14ac:dyDescent="0.25">
      <c r="A27" s="41" t="str">
        <f>'[1]16 Квартал ввод мощности'!A31</f>
        <v>1.1.1.3</v>
      </c>
      <c r="B27" s="41" t="str">
        <f>'[1]16 Квартал ввод мощности'!B31</f>
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</c>
      <c r="C27" s="41" t="str">
        <f>'[1]16 Квартал ввод мощности'!C31</f>
        <v>G_prj_109108_50015</v>
      </c>
      <c r="D27" s="41" t="s">
        <v>149</v>
      </c>
      <c r="E27" s="45">
        <f>'[1]16 Квартал ввод мощности'!D31</f>
        <v>0</v>
      </c>
      <c r="F27" s="45">
        <f>'[1]16 Квартал ввод мощности'!E31</f>
        <v>0</v>
      </c>
      <c r="G27" s="45">
        <f>'[1]16 Квартал ввод мощности'!F31</f>
        <v>0.113</v>
      </c>
      <c r="H27" s="45">
        <f>'[1]16 Квартал ввод мощности'!G31</f>
        <v>0</v>
      </c>
      <c r="I27" s="45">
        <f>'[1]16 Квартал ввод мощности'!H31</f>
        <v>0</v>
      </c>
      <c r="J27" s="45">
        <f>'[1]16 Квартал ввод мощности'!I31</f>
        <v>0</v>
      </c>
      <c r="K27" s="45">
        <f>'[1]16 Квартал ввод мощности'!J31</f>
        <v>0</v>
      </c>
      <c r="L27" s="45">
        <f>'[1]16 Квартал ввод мощности'!AM31</f>
        <v>0</v>
      </c>
      <c r="M27" s="45">
        <f>'[1]16 Квартал ввод мощности'!AN31</f>
        <v>0</v>
      </c>
      <c r="N27" s="45">
        <f>'[1]16 Квартал ввод мощности'!AO31</f>
        <v>0.113</v>
      </c>
      <c r="O27" s="45">
        <f>'[1]16 Квартал ввод мощности'!AP31</f>
        <v>0</v>
      </c>
      <c r="P27" s="45">
        <f>'[1]16 Квартал ввод мощности'!AQ31</f>
        <v>0</v>
      </c>
      <c r="Q27" s="45">
        <f>'[1]16 Квартал ввод мощности'!AR31</f>
        <v>0</v>
      </c>
      <c r="R27" s="45">
        <f>'[1]16 Квартал ввод мощности'!AS31</f>
        <v>0</v>
      </c>
      <c r="S27" s="170" t="s">
        <v>149</v>
      </c>
      <c r="T27" s="171">
        <f>'[1]16 Квартал ввод мощности'!AU31</f>
        <v>0</v>
      </c>
      <c r="U27" s="171">
        <f>'[1]16 Квартал ввод мощности'!AV31</f>
        <v>0</v>
      </c>
      <c r="V27" s="171">
        <f>'[1]16 Квартал ввод мощности'!AW31</f>
        <v>0</v>
      </c>
      <c r="W27" s="58"/>
      <c r="X27" s="58"/>
      <c r="Y27" s="58"/>
      <c r="Z27" s="58"/>
      <c r="AA27" s="58"/>
      <c r="AB27" s="58"/>
    </row>
    <row r="28" spans="1:28" s="57" customFormat="1" ht="126" x14ac:dyDescent="0.25">
      <c r="A28" s="41" t="str">
        <f>'[1]16 Квартал ввод мощности'!A32</f>
        <v>1.1.1.3</v>
      </c>
      <c r="B28" s="41" t="str">
        <f>'[1]16 Квартал ввод мощности'!B32</f>
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</c>
      <c r="C28" s="41" t="str">
        <f>'[1]16 Квартал ввод мощности'!C32</f>
        <v>G_Che21</v>
      </c>
      <c r="D28" s="41" t="s">
        <v>149</v>
      </c>
      <c r="E28" s="45">
        <f>'[1]16 Квартал ввод мощности'!D32</f>
        <v>50</v>
      </c>
      <c r="F28" s="45">
        <f>'[1]16 Квартал ввод мощности'!E32</f>
        <v>0</v>
      </c>
      <c r="G28" s="45">
        <f>'[1]16 Квартал ввод мощности'!F32</f>
        <v>0.3</v>
      </c>
      <c r="H28" s="45">
        <f>'[1]16 Квартал ввод мощности'!G32</f>
        <v>0</v>
      </c>
      <c r="I28" s="45">
        <f>'[1]16 Квартал ввод мощности'!H32</f>
        <v>0</v>
      </c>
      <c r="J28" s="45">
        <f>'[1]16 Квартал ввод мощности'!I32</f>
        <v>0</v>
      </c>
      <c r="K28" s="45">
        <f>'[1]16 Квартал ввод мощности'!J32</f>
        <v>0</v>
      </c>
      <c r="L28" s="45">
        <f>'[1]16 Квартал ввод мощности'!AM32</f>
        <v>50</v>
      </c>
      <c r="M28" s="45">
        <f>'[1]16 Квартал ввод мощности'!AN32</f>
        <v>0</v>
      </c>
      <c r="N28" s="45">
        <f>'[1]16 Квартал ввод мощности'!AO32</f>
        <v>2.2300000000000009</v>
      </c>
      <c r="O28" s="45">
        <f>'[1]16 Квартал ввод мощности'!AP32</f>
        <v>0.27</v>
      </c>
      <c r="P28" s="45">
        <f>'[1]16 Квартал ввод мощности'!AQ32</f>
        <v>3.98</v>
      </c>
      <c r="Q28" s="45">
        <f>'[1]16 Квартал ввод мощности'!AR32</f>
        <v>0</v>
      </c>
      <c r="R28" s="45">
        <f>'[1]16 Квартал ввод мощности'!AS32</f>
        <v>0</v>
      </c>
      <c r="S28" s="170" t="str">
        <f>'[1]16 Квартал ввод мощности'!BV32</f>
        <v xml:space="preserve">Корректировка ПСД </v>
      </c>
      <c r="T28" s="171">
        <f>'[1]16 Квартал ввод мощности'!AU32</f>
        <v>0</v>
      </c>
      <c r="U28" s="171">
        <f>'[1]16 Квартал ввод мощности'!AV32</f>
        <v>0</v>
      </c>
      <c r="V28" s="171">
        <f>'[1]16 Квартал ввод мощности'!AW32</f>
        <v>0</v>
      </c>
      <c r="W28" s="58"/>
      <c r="X28" s="58"/>
      <c r="Y28" s="58"/>
      <c r="Z28" s="58"/>
      <c r="AA28" s="58"/>
      <c r="AB28" s="58"/>
    </row>
    <row r="29" spans="1:28" s="57" customFormat="1" ht="204.75" x14ac:dyDescent="0.25">
      <c r="A29" s="41" t="str">
        <f>'[1]16 Квартал ввод мощности'!A33</f>
        <v>1.1.1.3</v>
      </c>
      <c r="B29" s="41" t="str">
        <f>'[1]16 Квартал ввод мощности'!B33</f>
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</c>
      <c r="C29" s="41" t="str">
        <f>'[1]16 Квартал ввод мощности'!C33</f>
        <v>G_Che22</v>
      </c>
      <c r="D29" s="41" t="s">
        <v>149</v>
      </c>
      <c r="E29" s="45">
        <f>'[1]16 Квартал ввод мощности'!D33</f>
        <v>32</v>
      </c>
      <c r="F29" s="45">
        <f>'[1]16 Квартал ввод мощности'!E33</f>
        <v>0</v>
      </c>
      <c r="G29" s="45">
        <f>'[1]16 Квартал ввод мощности'!F33</f>
        <v>3.1920000000000002</v>
      </c>
      <c r="H29" s="45">
        <f>'[1]16 Квартал ввод мощности'!G33</f>
        <v>0</v>
      </c>
      <c r="I29" s="45">
        <f>'[1]16 Квартал ввод мощности'!H33</f>
        <v>0</v>
      </c>
      <c r="J29" s="45">
        <f>'[1]16 Квартал ввод мощности'!I33</f>
        <v>0</v>
      </c>
      <c r="K29" s="45">
        <f>'[1]16 Квартал ввод мощности'!J33</f>
        <v>0</v>
      </c>
      <c r="L29" s="45">
        <f>'[1]16 Квартал ввод мощности'!AM33</f>
        <v>32</v>
      </c>
      <c r="M29" s="45">
        <f>'[1]16 Квартал ввод мощности'!AN33</f>
        <v>0</v>
      </c>
      <c r="N29" s="45">
        <f>'[1]16 Квартал ввод мощности'!AO33</f>
        <v>3.1920000000000002</v>
      </c>
      <c r="O29" s="45">
        <f>'[1]16 Квартал ввод мощности'!AP33</f>
        <v>0</v>
      </c>
      <c r="P29" s="45">
        <f>'[1]16 Квартал ввод мощности'!AQ33</f>
        <v>0</v>
      </c>
      <c r="Q29" s="45">
        <f>'[1]16 Квартал ввод мощности'!AR33</f>
        <v>0</v>
      </c>
      <c r="R29" s="45">
        <f>'[1]16 Квартал ввод мощности'!AS33</f>
        <v>0</v>
      </c>
      <c r="S29" s="170" t="s">
        <v>149</v>
      </c>
      <c r="T29" s="171">
        <f>'[1]16 Квартал ввод мощности'!AU33</f>
        <v>0</v>
      </c>
      <c r="U29" s="171">
        <f>'[1]16 Квартал ввод мощности'!AV33</f>
        <v>0</v>
      </c>
      <c r="V29" s="171">
        <f>'[1]16 Квартал ввод мощности'!AW33</f>
        <v>0</v>
      </c>
      <c r="W29" s="58"/>
      <c r="X29" s="58"/>
      <c r="Y29" s="58"/>
      <c r="Z29" s="58"/>
      <c r="AA29" s="58"/>
      <c r="AB29" s="58"/>
    </row>
    <row r="30" spans="1:28" s="57" customFormat="1" ht="126" x14ac:dyDescent="0.25">
      <c r="A30" s="41" t="str">
        <f>'[1]16 Квартал ввод мощности'!A34</f>
        <v>1.1.1.3</v>
      </c>
      <c r="B30" s="41" t="str">
        <f>'[1]16 Квартал ввод мощности'!B34</f>
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</c>
      <c r="C30" s="41" t="str">
        <f>'[1]16 Квартал ввод мощности'!C34</f>
        <v>G_Che81</v>
      </c>
      <c r="D30" s="41" t="s">
        <v>149</v>
      </c>
      <c r="E30" s="45" t="str">
        <f>'[1]16 Квартал ввод мощности'!D34</f>
        <v>нд</v>
      </c>
      <c r="F30" s="45" t="str">
        <f>'[1]16 Квартал ввод мощности'!E34</f>
        <v>нд</v>
      </c>
      <c r="G30" s="45" t="str">
        <f>'[1]16 Квартал ввод мощности'!F34</f>
        <v>нд</v>
      </c>
      <c r="H30" s="45" t="str">
        <f>'[1]16 Квартал ввод мощности'!G34</f>
        <v>нд</v>
      </c>
      <c r="I30" s="45" t="str">
        <f>'[1]16 Квартал ввод мощности'!H34</f>
        <v>нд</v>
      </c>
      <c r="J30" s="45" t="str">
        <f>'[1]16 Квартал ввод мощности'!I34</f>
        <v>нд</v>
      </c>
      <c r="K30" s="45" t="str">
        <f>'[1]16 Квартал ввод мощности'!J34</f>
        <v>нд</v>
      </c>
      <c r="L30" s="45">
        <f>'[1]16 Квартал ввод мощности'!AM34</f>
        <v>0</v>
      </c>
      <c r="M30" s="45">
        <f>'[1]16 Квартал ввод мощности'!AN34</f>
        <v>0</v>
      </c>
      <c r="N30" s="45">
        <f>'[1]16 Квартал ввод мощности'!AO34</f>
        <v>4.51</v>
      </c>
      <c r="O30" s="45">
        <f>'[1]16 Квартал ввод мощности'!AP34</f>
        <v>0</v>
      </c>
      <c r="P30" s="45">
        <f>'[1]16 Квартал ввод мощности'!AQ34</f>
        <v>0</v>
      </c>
      <c r="Q30" s="45">
        <f>'[1]16 Квартал ввод мощности'!AR34</f>
        <v>0</v>
      </c>
      <c r="R30" s="45">
        <f>'[1]16 Квартал ввод мощности'!AS34</f>
        <v>0</v>
      </c>
      <c r="S30" s="170" t="s">
        <v>149</v>
      </c>
      <c r="T30" s="171">
        <f>'[1]16 Квартал ввод мощности'!AU34</f>
        <v>0</v>
      </c>
      <c r="U30" s="171">
        <f>'[1]16 Квартал ввод мощности'!AV34</f>
        <v>0</v>
      </c>
      <c r="V30" s="171">
        <f>'[1]16 Квартал ввод мощности'!AW34</f>
        <v>0</v>
      </c>
      <c r="W30" s="58"/>
      <c r="X30" s="58"/>
      <c r="Y30" s="58"/>
      <c r="Z30" s="58"/>
      <c r="AA30" s="58"/>
      <c r="AB30" s="58"/>
    </row>
    <row r="31" spans="1:28" s="57" customFormat="1" ht="126" x14ac:dyDescent="0.25">
      <c r="A31" s="41" t="str">
        <f>'[1]16 Квартал ввод мощности'!A35</f>
        <v>1.1.1.3</v>
      </c>
      <c r="B31" s="41" t="str">
        <f>'[1]16 Квартал ввод мощности'!B35</f>
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</c>
      <c r="C31" s="41" t="str">
        <f>'[1]16 Квартал ввод мощности'!C35</f>
        <v>F_prj_109108_47931</v>
      </c>
      <c r="D31" s="41" t="s">
        <v>149</v>
      </c>
      <c r="E31" s="45">
        <f>'[1]16 Квартал ввод мощности'!D35</f>
        <v>0</v>
      </c>
      <c r="F31" s="45">
        <f>'[1]16 Квартал ввод мощности'!E35</f>
        <v>0</v>
      </c>
      <c r="G31" s="45">
        <f>'[1]16 Квартал ввод мощности'!F35</f>
        <v>0</v>
      </c>
      <c r="H31" s="45">
        <f>'[1]16 Квартал ввод мощности'!G35</f>
        <v>0</v>
      </c>
      <c r="I31" s="45">
        <f>'[1]16 Квартал ввод мощности'!H35</f>
        <v>0</v>
      </c>
      <c r="J31" s="45">
        <f>'[1]16 Квартал ввод мощности'!I35</f>
        <v>0</v>
      </c>
      <c r="K31" s="45">
        <f>'[1]16 Квартал ввод мощности'!J35</f>
        <v>0</v>
      </c>
      <c r="L31" s="45">
        <f>'[1]16 Квартал ввод мощности'!AM35</f>
        <v>0</v>
      </c>
      <c r="M31" s="45">
        <f>'[1]16 Квартал ввод мощности'!AN35</f>
        <v>0</v>
      </c>
      <c r="N31" s="45">
        <f>'[1]16 Квартал ввод мощности'!AO35</f>
        <v>0.52300000000000002</v>
      </c>
      <c r="O31" s="45">
        <f>'[1]16 Квартал ввод мощности'!AP35</f>
        <v>0</v>
      </c>
      <c r="P31" s="45">
        <f>'[1]16 Квартал ввод мощности'!AQ35</f>
        <v>0</v>
      </c>
      <c r="Q31" s="45">
        <f>'[1]16 Квартал ввод мощности'!AR35</f>
        <v>0</v>
      </c>
      <c r="R31" s="45">
        <f>'[1]16 Квартал ввод мощности'!AS35</f>
        <v>0</v>
      </c>
      <c r="S31" s="170" t="s">
        <v>149</v>
      </c>
      <c r="T31" s="171">
        <f>'[1]16 Квартал ввод мощности'!AU35</f>
        <v>0</v>
      </c>
      <c r="U31" s="171">
        <f>'[1]16 Квартал ввод мощности'!AV35</f>
        <v>0</v>
      </c>
      <c r="V31" s="171">
        <f>'[1]16 Квартал ввод мощности'!AW35</f>
        <v>0</v>
      </c>
      <c r="W31" s="58"/>
      <c r="X31" s="58"/>
      <c r="Y31" s="58"/>
      <c r="Z31" s="58"/>
      <c r="AA31" s="58"/>
      <c r="AB31" s="58"/>
    </row>
    <row r="32" spans="1:28" s="57" customFormat="1" ht="110.25" x14ac:dyDescent="0.25">
      <c r="A32" s="41" t="str">
        <f>'[1]16 Квартал ввод мощности'!A36</f>
        <v>1.1.1.3</v>
      </c>
      <c r="B32" s="41" t="str">
        <f>'[1]16 Квартал ввод мощности'!B36</f>
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</c>
      <c r="C32" s="41" t="str">
        <f>'[1]16 Квартал ввод мощности'!C36</f>
        <v>F_prj_109108_47932</v>
      </c>
      <c r="D32" s="41" t="s">
        <v>149</v>
      </c>
      <c r="E32" s="45">
        <f>'[1]16 Квартал ввод мощности'!D36</f>
        <v>0</v>
      </c>
      <c r="F32" s="45">
        <f>'[1]16 Квартал ввод мощности'!E36</f>
        <v>0</v>
      </c>
      <c r="G32" s="45">
        <f>'[1]16 Квартал ввод мощности'!F36</f>
        <v>0</v>
      </c>
      <c r="H32" s="45">
        <f>'[1]16 Квартал ввод мощности'!G36</f>
        <v>0</v>
      </c>
      <c r="I32" s="45">
        <f>'[1]16 Квартал ввод мощности'!H36</f>
        <v>0</v>
      </c>
      <c r="J32" s="45">
        <f>'[1]16 Квартал ввод мощности'!I36</f>
        <v>0</v>
      </c>
      <c r="K32" s="45">
        <f>'[1]16 Квартал ввод мощности'!J36</f>
        <v>0</v>
      </c>
      <c r="L32" s="45">
        <f>'[1]16 Квартал ввод мощности'!AM36</f>
        <v>0</v>
      </c>
      <c r="M32" s="45">
        <f>'[1]16 Квартал ввод мощности'!AN36</f>
        <v>0</v>
      </c>
      <c r="N32" s="45">
        <f>'[1]16 Квартал ввод мощности'!AO36</f>
        <v>0.53</v>
      </c>
      <c r="O32" s="45">
        <f>'[1]16 Квартал ввод мощности'!AP36</f>
        <v>0</v>
      </c>
      <c r="P32" s="45">
        <f>'[1]16 Квартал ввод мощности'!AQ36</f>
        <v>0</v>
      </c>
      <c r="Q32" s="45">
        <f>'[1]16 Квартал ввод мощности'!AR36</f>
        <v>0</v>
      </c>
      <c r="R32" s="45">
        <f>'[1]16 Квартал ввод мощности'!AS36</f>
        <v>0</v>
      </c>
      <c r="S32" s="170" t="s">
        <v>149</v>
      </c>
      <c r="T32" s="171">
        <f>'[1]16 Квартал ввод мощности'!AU36</f>
        <v>0</v>
      </c>
      <c r="U32" s="171">
        <f>'[1]16 Квартал ввод мощности'!AV36</f>
        <v>0</v>
      </c>
      <c r="V32" s="171">
        <f>'[1]16 Квартал ввод мощности'!AW36</f>
        <v>0</v>
      </c>
      <c r="W32" s="58"/>
      <c r="X32" s="58"/>
      <c r="Y32" s="58"/>
      <c r="Z32" s="58"/>
      <c r="AA32" s="58"/>
      <c r="AB32" s="58"/>
    </row>
    <row r="33" spans="1:28" s="78" customFormat="1" ht="47.25" x14ac:dyDescent="0.25">
      <c r="A33" s="19" t="str">
        <f>'[1]16 Квартал ввод мощности'!A37</f>
        <v>1.1.2</v>
      </c>
      <c r="B33" s="19" t="str">
        <f>'[1]16 Квартал ввод мощности'!B37</f>
        <v>Технологическое присоединение объектов электросетевого хозяйства, всего, в том числе:</v>
      </c>
      <c r="C33" s="19" t="str">
        <f>'[1]16 Квартал ввод мощности'!C37</f>
        <v>Г</v>
      </c>
      <c r="D33" s="19" t="s">
        <v>149</v>
      </c>
      <c r="E33" s="79">
        <f t="shared" ref="E33:R33" si="5">SUM(E34,E35)</f>
        <v>0</v>
      </c>
      <c r="F33" s="79">
        <f t="shared" si="5"/>
        <v>0</v>
      </c>
      <c r="G33" s="79">
        <f t="shared" si="5"/>
        <v>0</v>
      </c>
      <c r="H33" s="79">
        <f t="shared" si="5"/>
        <v>0</v>
      </c>
      <c r="I33" s="79">
        <f t="shared" si="5"/>
        <v>0</v>
      </c>
      <c r="J33" s="79">
        <f t="shared" si="5"/>
        <v>0</v>
      </c>
      <c r="K33" s="79">
        <f t="shared" si="5"/>
        <v>0</v>
      </c>
      <c r="L33" s="79">
        <f t="shared" si="5"/>
        <v>0</v>
      </c>
      <c r="M33" s="79">
        <f t="shared" si="5"/>
        <v>0</v>
      </c>
      <c r="N33" s="79">
        <f t="shared" si="5"/>
        <v>0</v>
      </c>
      <c r="O33" s="79">
        <f t="shared" si="5"/>
        <v>0</v>
      </c>
      <c r="P33" s="79">
        <f t="shared" si="5"/>
        <v>0</v>
      </c>
      <c r="Q33" s="79">
        <f t="shared" si="5"/>
        <v>0</v>
      </c>
      <c r="R33" s="79">
        <f t="shared" si="5"/>
        <v>0</v>
      </c>
      <c r="S33" s="166" t="s">
        <v>149</v>
      </c>
      <c r="T33" s="167"/>
      <c r="U33" s="167"/>
      <c r="V33" s="167"/>
      <c r="W33" s="14"/>
      <c r="X33" s="14"/>
      <c r="Y33" s="14"/>
      <c r="Z33" s="14"/>
      <c r="AA33" s="14"/>
      <c r="AB33" s="14"/>
    </row>
    <row r="34" spans="1:28" s="78" customFormat="1" ht="78.75" x14ac:dyDescent="0.25">
      <c r="A34" s="19" t="str">
        <f>'[1]16 Квартал ввод мощности'!A38</f>
        <v>1.1.2.1</v>
      </c>
      <c r="B34" s="19" t="str">
        <f>'[1]16 Квартал ввод мощности'!B38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4" s="19" t="str">
        <f>'[1]16 Квартал ввод мощности'!C38</f>
        <v>Г</v>
      </c>
      <c r="D34" s="19" t="s">
        <v>149</v>
      </c>
      <c r="E34" s="79" t="s">
        <v>149</v>
      </c>
      <c r="F34" s="79" t="s">
        <v>149</v>
      </c>
      <c r="G34" s="79" t="s">
        <v>149</v>
      </c>
      <c r="H34" s="79" t="s">
        <v>149</v>
      </c>
      <c r="I34" s="79" t="s">
        <v>149</v>
      </c>
      <c r="J34" s="79" t="s">
        <v>149</v>
      </c>
      <c r="K34" s="79" t="s">
        <v>149</v>
      </c>
      <c r="L34" s="79" t="s">
        <v>149</v>
      </c>
      <c r="M34" s="79" t="s">
        <v>149</v>
      </c>
      <c r="N34" s="79" t="s">
        <v>149</v>
      </c>
      <c r="O34" s="79" t="s">
        <v>149</v>
      </c>
      <c r="P34" s="79" t="s">
        <v>149</v>
      </c>
      <c r="Q34" s="79" t="s">
        <v>149</v>
      </c>
      <c r="R34" s="79" t="s">
        <v>149</v>
      </c>
      <c r="S34" s="166" t="s">
        <v>149</v>
      </c>
      <c r="T34" s="167"/>
      <c r="U34" s="167"/>
      <c r="V34" s="167"/>
      <c r="W34" s="14"/>
      <c r="X34" s="14"/>
      <c r="Y34" s="14"/>
      <c r="Z34" s="14"/>
      <c r="AA34" s="14"/>
      <c r="AB34" s="14"/>
    </row>
    <row r="35" spans="1:28" s="78" customFormat="1" ht="63" x14ac:dyDescent="0.25">
      <c r="A35" s="19" t="str">
        <f>'[1]16 Квартал ввод мощности'!A39</f>
        <v>1.1.2.2</v>
      </c>
      <c r="B35" s="19" t="str">
        <f>'[1]16 Квартал ввод мощности'!B39</f>
        <v>Технологическое присоединение к электрическим сетям иных сетевых организаций, всего, в том числе:</v>
      </c>
      <c r="C35" s="19" t="str">
        <f>'[1]16 Квартал ввод мощности'!C39</f>
        <v>Г</v>
      </c>
      <c r="D35" s="19" t="s">
        <v>149</v>
      </c>
      <c r="E35" s="51" t="s">
        <v>149</v>
      </c>
      <c r="F35" s="51" t="s">
        <v>149</v>
      </c>
      <c r="G35" s="51" t="s">
        <v>149</v>
      </c>
      <c r="H35" s="51" t="s">
        <v>149</v>
      </c>
      <c r="I35" s="51" t="s">
        <v>149</v>
      </c>
      <c r="J35" s="51" t="s">
        <v>149</v>
      </c>
      <c r="K35" s="51" t="s">
        <v>149</v>
      </c>
      <c r="L35" s="51" t="s">
        <v>149</v>
      </c>
      <c r="M35" s="51" t="s">
        <v>149</v>
      </c>
      <c r="N35" s="51" t="s">
        <v>149</v>
      </c>
      <c r="O35" s="51" t="s">
        <v>149</v>
      </c>
      <c r="P35" s="51" t="s">
        <v>149</v>
      </c>
      <c r="Q35" s="51" t="s">
        <v>149</v>
      </c>
      <c r="R35" s="51" t="s">
        <v>149</v>
      </c>
      <c r="S35" s="166" t="s">
        <v>149</v>
      </c>
      <c r="T35" s="167"/>
      <c r="U35" s="167"/>
      <c r="V35" s="167"/>
      <c r="W35" s="14"/>
      <c r="X35" s="14"/>
      <c r="Y35" s="14"/>
      <c r="Z35" s="14"/>
      <c r="AA35" s="14"/>
      <c r="AB35" s="14"/>
    </row>
    <row r="36" spans="1:28" s="78" customFormat="1" ht="63" x14ac:dyDescent="0.25">
      <c r="A36" s="19" t="str">
        <f>'[1]16 Квартал ввод мощности'!A40</f>
        <v>1.1.3</v>
      </c>
      <c r="B36" s="19" t="str">
        <f>'[1]16 Квартал ввод мощности'!B40</f>
        <v xml:space="preserve">Технологическое присоединение объектов по производству электрической энергии всего, в том числе: </v>
      </c>
      <c r="C36" s="19" t="str">
        <f>'[1]16 Квартал ввод мощности'!C40</f>
        <v>Г</v>
      </c>
      <c r="D36" s="19" t="s">
        <v>149</v>
      </c>
      <c r="E36" s="51">
        <f t="shared" ref="E36:R36" si="6">E37+E41</f>
        <v>0</v>
      </c>
      <c r="F36" s="51">
        <f t="shared" si="6"/>
        <v>0</v>
      </c>
      <c r="G36" s="51">
        <f t="shared" si="6"/>
        <v>0</v>
      </c>
      <c r="H36" s="51">
        <f t="shared" si="6"/>
        <v>0</v>
      </c>
      <c r="I36" s="51">
        <f t="shared" si="6"/>
        <v>0</v>
      </c>
      <c r="J36" s="51">
        <f t="shared" si="6"/>
        <v>0</v>
      </c>
      <c r="K36" s="51">
        <f t="shared" si="6"/>
        <v>0</v>
      </c>
      <c r="L36" s="51">
        <f t="shared" si="6"/>
        <v>0</v>
      </c>
      <c r="M36" s="51">
        <f t="shared" si="6"/>
        <v>0</v>
      </c>
      <c r="N36" s="51">
        <f t="shared" si="6"/>
        <v>0</v>
      </c>
      <c r="O36" s="51">
        <f t="shared" si="6"/>
        <v>0</v>
      </c>
      <c r="P36" s="51">
        <f t="shared" si="6"/>
        <v>0</v>
      </c>
      <c r="Q36" s="51">
        <f t="shared" si="6"/>
        <v>0</v>
      </c>
      <c r="R36" s="51">
        <f t="shared" si="6"/>
        <v>0</v>
      </c>
      <c r="S36" s="166" t="s">
        <v>149</v>
      </c>
      <c r="T36" s="167"/>
      <c r="U36" s="167"/>
      <c r="V36" s="167"/>
      <c r="W36" s="14"/>
      <c r="X36" s="14"/>
      <c r="Y36" s="14"/>
      <c r="Z36" s="14"/>
      <c r="AA36" s="14"/>
      <c r="AB36" s="14"/>
    </row>
    <row r="37" spans="1:28" s="78" customFormat="1" ht="63" x14ac:dyDescent="0.25">
      <c r="A37" s="19" t="str">
        <f>'[1]16 Квартал ввод мощности'!A41</f>
        <v>1.1.3.1</v>
      </c>
      <c r="B37" s="19" t="str">
        <f>'[1]16 Квартал ввод мощности'!B41</f>
        <v>Наименование объекта по производству электрической энергии, всего, в том числе: Грозненская ТЭС</v>
      </c>
      <c r="C37" s="19" t="str">
        <f>'[1]16 Квартал ввод мощности'!C41</f>
        <v>Г</v>
      </c>
      <c r="D37" s="19" t="s">
        <v>149</v>
      </c>
      <c r="E37" s="51">
        <f t="shared" ref="E37:R37" si="7">SUM(E38,E39,E40)</f>
        <v>0</v>
      </c>
      <c r="F37" s="51">
        <f t="shared" si="7"/>
        <v>0</v>
      </c>
      <c r="G37" s="51">
        <f t="shared" si="7"/>
        <v>0</v>
      </c>
      <c r="H37" s="51">
        <f t="shared" si="7"/>
        <v>0</v>
      </c>
      <c r="I37" s="51">
        <f t="shared" si="7"/>
        <v>0</v>
      </c>
      <c r="J37" s="51">
        <f t="shared" si="7"/>
        <v>0</v>
      </c>
      <c r="K37" s="51">
        <f t="shared" si="7"/>
        <v>0</v>
      </c>
      <c r="L37" s="51">
        <f t="shared" si="7"/>
        <v>0</v>
      </c>
      <c r="M37" s="51">
        <f t="shared" si="7"/>
        <v>0</v>
      </c>
      <c r="N37" s="51">
        <f t="shared" si="7"/>
        <v>0</v>
      </c>
      <c r="O37" s="51">
        <f t="shared" si="7"/>
        <v>0</v>
      </c>
      <c r="P37" s="51">
        <f t="shared" si="7"/>
        <v>0</v>
      </c>
      <c r="Q37" s="51">
        <f t="shared" si="7"/>
        <v>0</v>
      </c>
      <c r="R37" s="51">
        <f t="shared" si="7"/>
        <v>0</v>
      </c>
      <c r="S37" s="166" t="s">
        <v>149</v>
      </c>
      <c r="T37" s="167"/>
      <c r="U37" s="167"/>
      <c r="V37" s="167"/>
      <c r="W37" s="14"/>
      <c r="X37" s="14"/>
      <c r="Y37" s="14"/>
      <c r="Z37" s="14"/>
      <c r="AA37" s="14"/>
      <c r="AB37" s="14"/>
    </row>
    <row r="38" spans="1:28" s="78" customFormat="1" ht="141.75" x14ac:dyDescent="0.25">
      <c r="A38" s="19" t="str">
        <f>'[1]16 Квартал ввод мощности'!A42</f>
        <v>1.1.3.1</v>
      </c>
      <c r="B38" s="19" t="str">
        <f>'[1]16 Квартал ввод мощности'!B42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19" t="str">
        <f>'[1]16 Квартал ввод мощности'!C42</f>
        <v>Г</v>
      </c>
      <c r="D38" s="19" t="s">
        <v>149</v>
      </c>
      <c r="E38" s="51" t="s">
        <v>149</v>
      </c>
      <c r="F38" s="51" t="s">
        <v>149</v>
      </c>
      <c r="G38" s="51" t="s">
        <v>149</v>
      </c>
      <c r="H38" s="51" t="s">
        <v>149</v>
      </c>
      <c r="I38" s="51" t="s">
        <v>149</v>
      </c>
      <c r="J38" s="51" t="s">
        <v>149</v>
      </c>
      <c r="K38" s="51" t="s">
        <v>149</v>
      </c>
      <c r="L38" s="51" t="s">
        <v>149</v>
      </c>
      <c r="M38" s="51" t="s">
        <v>149</v>
      </c>
      <c r="N38" s="51" t="s">
        <v>149</v>
      </c>
      <c r="O38" s="51" t="s">
        <v>149</v>
      </c>
      <c r="P38" s="51" t="s">
        <v>149</v>
      </c>
      <c r="Q38" s="51" t="s">
        <v>149</v>
      </c>
      <c r="R38" s="51" t="s">
        <v>149</v>
      </c>
      <c r="S38" s="166" t="s">
        <v>149</v>
      </c>
      <c r="T38" s="167"/>
      <c r="U38" s="167"/>
      <c r="V38" s="167"/>
      <c r="W38" s="14"/>
      <c r="X38" s="14"/>
      <c r="Y38" s="14"/>
      <c r="Z38" s="14"/>
      <c r="AA38" s="14"/>
      <c r="AB38" s="14"/>
    </row>
    <row r="39" spans="1:28" s="78" customFormat="1" ht="126" x14ac:dyDescent="0.25">
      <c r="A39" s="19" t="str">
        <f>'[1]16 Квартал ввод мощности'!A43</f>
        <v>1.1.3.1</v>
      </c>
      <c r="B39" s="19" t="str">
        <f>'[1]16 Квартал ввод мощности'!B43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19" t="str">
        <f>'[1]16 Квартал ввод мощности'!C43</f>
        <v>Г</v>
      </c>
      <c r="D39" s="19" t="s">
        <v>149</v>
      </c>
      <c r="E39" s="51" t="s">
        <v>149</v>
      </c>
      <c r="F39" s="51" t="s">
        <v>149</v>
      </c>
      <c r="G39" s="51" t="s">
        <v>149</v>
      </c>
      <c r="H39" s="51" t="s">
        <v>149</v>
      </c>
      <c r="I39" s="51" t="s">
        <v>149</v>
      </c>
      <c r="J39" s="51" t="s">
        <v>149</v>
      </c>
      <c r="K39" s="51" t="s">
        <v>149</v>
      </c>
      <c r="L39" s="51" t="s">
        <v>149</v>
      </c>
      <c r="M39" s="51" t="s">
        <v>149</v>
      </c>
      <c r="N39" s="51" t="s">
        <v>149</v>
      </c>
      <c r="O39" s="51" t="s">
        <v>149</v>
      </c>
      <c r="P39" s="51" t="s">
        <v>149</v>
      </c>
      <c r="Q39" s="51" t="s">
        <v>149</v>
      </c>
      <c r="R39" s="51" t="s">
        <v>149</v>
      </c>
      <c r="S39" s="166" t="s">
        <v>149</v>
      </c>
      <c r="T39" s="167"/>
      <c r="U39" s="167"/>
      <c r="V39" s="167"/>
      <c r="W39" s="14"/>
      <c r="X39" s="14"/>
      <c r="Y39" s="14"/>
      <c r="Z39" s="14"/>
      <c r="AA39" s="14"/>
      <c r="AB39" s="14"/>
    </row>
    <row r="40" spans="1:28" s="78" customFormat="1" ht="126" x14ac:dyDescent="0.25">
      <c r="A40" s="19" t="str">
        <f>'[1]16 Квартал ввод мощности'!A44</f>
        <v>1.1.3.1</v>
      </c>
      <c r="B40" s="19" t="str">
        <f>'[1]16 Квартал ввод мощности'!B44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0" s="19" t="str">
        <f>'[1]16 Квартал ввод мощности'!C44</f>
        <v>Г</v>
      </c>
      <c r="D40" s="19" t="s">
        <v>149</v>
      </c>
      <c r="E40" s="51" t="s">
        <v>149</v>
      </c>
      <c r="F40" s="51" t="s">
        <v>149</v>
      </c>
      <c r="G40" s="51" t="s">
        <v>149</v>
      </c>
      <c r="H40" s="51" t="s">
        <v>149</v>
      </c>
      <c r="I40" s="51" t="s">
        <v>149</v>
      </c>
      <c r="J40" s="51" t="s">
        <v>149</v>
      </c>
      <c r="K40" s="51" t="s">
        <v>149</v>
      </c>
      <c r="L40" s="51" t="s">
        <v>149</v>
      </c>
      <c r="M40" s="51" t="s">
        <v>149</v>
      </c>
      <c r="N40" s="51" t="s">
        <v>149</v>
      </c>
      <c r="O40" s="51" t="s">
        <v>149</v>
      </c>
      <c r="P40" s="51" t="s">
        <v>149</v>
      </c>
      <c r="Q40" s="51" t="s">
        <v>149</v>
      </c>
      <c r="R40" s="51" t="s">
        <v>149</v>
      </c>
      <c r="S40" s="166" t="s">
        <v>149</v>
      </c>
      <c r="T40" s="167"/>
      <c r="U40" s="167"/>
      <c r="V40" s="167"/>
      <c r="W40" s="14"/>
      <c r="X40" s="14"/>
      <c r="Y40" s="14"/>
      <c r="Z40" s="14"/>
      <c r="AA40" s="14"/>
      <c r="AB40" s="14"/>
    </row>
    <row r="41" spans="1:28" s="78" customFormat="1" ht="47.25" x14ac:dyDescent="0.25">
      <c r="A41" s="19" t="str">
        <f>'[1]16 Квартал ввод мощности'!A45</f>
        <v>1.1.3.2</v>
      </c>
      <c r="B41" s="19" t="str">
        <f>'[1]16 Квартал ввод мощности'!B45</f>
        <v>Наименование объекта по производству электрической энергии, всего, в том числе:</v>
      </c>
      <c r="C41" s="19" t="str">
        <f>'[1]16 Квартал ввод мощности'!C45</f>
        <v>Г</v>
      </c>
      <c r="D41" s="19" t="s">
        <v>149</v>
      </c>
      <c r="E41" s="51">
        <f t="shared" ref="E41:R41" si="8">SUM(E42,E43,E44)</f>
        <v>0</v>
      </c>
      <c r="F41" s="51">
        <f t="shared" si="8"/>
        <v>0</v>
      </c>
      <c r="G41" s="51">
        <f t="shared" si="8"/>
        <v>0</v>
      </c>
      <c r="H41" s="51">
        <f t="shared" si="8"/>
        <v>0</v>
      </c>
      <c r="I41" s="51">
        <f t="shared" si="8"/>
        <v>0</v>
      </c>
      <c r="J41" s="51">
        <f t="shared" si="8"/>
        <v>0</v>
      </c>
      <c r="K41" s="51">
        <f t="shared" si="8"/>
        <v>0</v>
      </c>
      <c r="L41" s="51">
        <f t="shared" si="8"/>
        <v>0</v>
      </c>
      <c r="M41" s="51">
        <f t="shared" si="8"/>
        <v>0</v>
      </c>
      <c r="N41" s="51">
        <f t="shared" si="8"/>
        <v>0</v>
      </c>
      <c r="O41" s="51">
        <f t="shared" si="8"/>
        <v>0</v>
      </c>
      <c r="P41" s="51">
        <f t="shared" si="8"/>
        <v>0</v>
      </c>
      <c r="Q41" s="51">
        <f t="shared" si="8"/>
        <v>0</v>
      </c>
      <c r="R41" s="51">
        <f t="shared" si="8"/>
        <v>0</v>
      </c>
      <c r="S41" s="166" t="s">
        <v>149</v>
      </c>
      <c r="T41" s="167"/>
      <c r="U41" s="167"/>
      <c r="V41" s="167"/>
      <c r="W41" s="14"/>
      <c r="X41" s="14"/>
      <c r="Y41" s="14"/>
      <c r="Z41" s="14"/>
      <c r="AA41" s="14"/>
      <c r="AB41" s="14"/>
    </row>
    <row r="42" spans="1:28" s="78" customFormat="1" ht="141.75" x14ac:dyDescent="0.25">
      <c r="A42" s="19" t="str">
        <f>'[1]16 Квартал ввод мощности'!A46</f>
        <v>1.1.3.2</v>
      </c>
      <c r="B42" s="19" t="str">
        <f>'[1]16 Квартал ввод мощности'!B46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2" s="19" t="str">
        <f>'[1]16 Квартал ввод мощности'!C46</f>
        <v>Г</v>
      </c>
      <c r="D42" s="19" t="s">
        <v>149</v>
      </c>
      <c r="E42" s="51" t="s">
        <v>149</v>
      </c>
      <c r="F42" s="51" t="s">
        <v>149</v>
      </c>
      <c r="G42" s="51" t="s">
        <v>149</v>
      </c>
      <c r="H42" s="51" t="s">
        <v>149</v>
      </c>
      <c r="I42" s="51" t="s">
        <v>149</v>
      </c>
      <c r="J42" s="51" t="s">
        <v>149</v>
      </c>
      <c r="K42" s="51" t="s">
        <v>149</v>
      </c>
      <c r="L42" s="51" t="s">
        <v>149</v>
      </c>
      <c r="M42" s="51" t="s">
        <v>149</v>
      </c>
      <c r="N42" s="51" t="s">
        <v>149</v>
      </c>
      <c r="O42" s="51" t="s">
        <v>149</v>
      </c>
      <c r="P42" s="51" t="s">
        <v>149</v>
      </c>
      <c r="Q42" s="51" t="s">
        <v>149</v>
      </c>
      <c r="R42" s="51" t="s">
        <v>149</v>
      </c>
      <c r="S42" s="166" t="s">
        <v>149</v>
      </c>
      <c r="T42" s="167"/>
      <c r="U42" s="167"/>
      <c r="V42" s="167"/>
      <c r="W42" s="14"/>
      <c r="X42" s="14"/>
      <c r="Y42" s="14"/>
      <c r="Z42" s="14"/>
      <c r="AA42" s="14"/>
      <c r="AB42" s="14"/>
    </row>
    <row r="43" spans="1:28" s="78" customFormat="1" ht="126" x14ac:dyDescent="0.25">
      <c r="A43" s="19" t="str">
        <f>'[1]16 Квартал ввод мощности'!A47</f>
        <v>1.1.3.2</v>
      </c>
      <c r="B43" s="19" t="str">
        <f>'[1]16 Квартал ввод мощности'!B47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19" t="str">
        <f>'[1]16 Квартал ввод мощности'!C47</f>
        <v>Г</v>
      </c>
      <c r="D43" s="19" t="s">
        <v>149</v>
      </c>
      <c r="E43" s="51" t="s">
        <v>149</v>
      </c>
      <c r="F43" s="51" t="s">
        <v>149</v>
      </c>
      <c r="G43" s="51" t="s">
        <v>149</v>
      </c>
      <c r="H43" s="51" t="s">
        <v>149</v>
      </c>
      <c r="I43" s="51" t="s">
        <v>149</v>
      </c>
      <c r="J43" s="51" t="s">
        <v>149</v>
      </c>
      <c r="K43" s="51" t="s">
        <v>149</v>
      </c>
      <c r="L43" s="51" t="s">
        <v>149</v>
      </c>
      <c r="M43" s="51" t="s">
        <v>149</v>
      </c>
      <c r="N43" s="51" t="s">
        <v>149</v>
      </c>
      <c r="O43" s="51" t="s">
        <v>149</v>
      </c>
      <c r="P43" s="51" t="s">
        <v>149</v>
      </c>
      <c r="Q43" s="51" t="s">
        <v>149</v>
      </c>
      <c r="R43" s="51" t="s">
        <v>149</v>
      </c>
      <c r="S43" s="166" t="s">
        <v>149</v>
      </c>
      <c r="T43" s="167"/>
      <c r="U43" s="167"/>
      <c r="V43" s="167"/>
      <c r="W43" s="14"/>
      <c r="X43" s="14"/>
      <c r="Y43" s="14"/>
      <c r="Z43" s="14"/>
      <c r="AA43" s="14"/>
      <c r="AB43" s="14"/>
    </row>
    <row r="44" spans="1:28" s="78" customFormat="1" ht="126" x14ac:dyDescent="0.25">
      <c r="A44" s="19" t="str">
        <f>'[1]16 Квартал ввод мощности'!A48</f>
        <v>1.1.3.2</v>
      </c>
      <c r="B44" s="19" t="str">
        <f>'[1]16 Квартал ввод мощности'!B48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19" t="str">
        <f>'[1]16 Квартал ввод мощности'!C48</f>
        <v>Г</v>
      </c>
      <c r="D44" s="19" t="s">
        <v>149</v>
      </c>
      <c r="E44" s="51" t="s">
        <v>149</v>
      </c>
      <c r="F44" s="51" t="s">
        <v>149</v>
      </c>
      <c r="G44" s="51" t="s">
        <v>149</v>
      </c>
      <c r="H44" s="51" t="s">
        <v>149</v>
      </c>
      <c r="I44" s="51" t="s">
        <v>149</v>
      </c>
      <c r="J44" s="51" t="s">
        <v>149</v>
      </c>
      <c r="K44" s="51" t="s">
        <v>149</v>
      </c>
      <c r="L44" s="51" t="s">
        <v>149</v>
      </c>
      <c r="M44" s="51" t="s">
        <v>149</v>
      </c>
      <c r="N44" s="51" t="s">
        <v>149</v>
      </c>
      <c r="O44" s="51" t="s">
        <v>149</v>
      </c>
      <c r="P44" s="51" t="s">
        <v>149</v>
      </c>
      <c r="Q44" s="51" t="s">
        <v>149</v>
      </c>
      <c r="R44" s="51" t="s">
        <v>149</v>
      </c>
      <c r="S44" s="166" t="s">
        <v>149</v>
      </c>
      <c r="T44" s="167"/>
      <c r="U44" s="167"/>
      <c r="V44" s="167"/>
      <c r="W44" s="14"/>
      <c r="X44" s="14"/>
      <c r="Y44" s="14"/>
      <c r="Z44" s="14"/>
      <c r="AA44" s="14"/>
      <c r="AB44" s="14"/>
    </row>
    <row r="45" spans="1:28" s="78" customFormat="1" ht="110.25" x14ac:dyDescent="0.25">
      <c r="A45" s="19" t="str">
        <f>'[1]16 Квартал ввод мощности'!A49</f>
        <v>1.1.4</v>
      </c>
      <c r="B45" s="19" t="str">
        <f>'[1]16 Квартал ввод мощности'!B49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5" s="19" t="str">
        <f>'[1]16 Квартал ввод мощности'!C49</f>
        <v>Г</v>
      </c>
      <c r="D45" s="19" t="s">
        <v>149</v>
      </c>
      <c r="E45" s="51">
        <f t="shared" ref="E45:R45" si="9">SUM(E46,E47)</f>
        <v>0</v>
      </c>
      <c r="F45" s="51">
        <f t="shared" si="9"/>
        <v>0</v>
      </c>
      <c r="G45" s="51">
        <f t="shared" si="9"/>
        <v>0</v>
      </c>
      <c r="H45" s="51">
        <f t="shared" si="9"/>
        <v>0</v>
      </c>
      <c r="I45" s="51">
        <f t="shared" si="9"/>
        <v>0</v>
      </c>
      <c r="J45" s="51">
        <f t="shared" si="9"/>
        <v>0</v>
      </c>
      <c r="K45" s="51">
        <f t="shared" si="9"/>
        <v>2</v>
      </c>
      <c r="L45" s="51">
        <f t="shared" si="9"/>
        <v>0</v>
      </c>
      <c r="M45" s="51">
        <f t="shared" si="9"/>
        <v>0</v>
      </c>
      <c r="N45" s="51">
        <f t="shared" si="9"/>
        <v>0</v>
      </c>
      <c r="O45" s="51">
        <f t="shared" si="9"/>
        <v>0</v>
      </c>
      <c r="P45" s="51">
        <f t="shared" si="9"/>
        <v>0</v>
      </c>
      <c r="Q45" s="51">
        <f t="shared" si="9"/>
        <v>0</v>
      </c>
      <c r="R45" s="51">
        <f t="shared" si="9"/>
        <v>0</v>
      </c>
      <c r="S45" s="166" t="s">
        <v>149</v>
      </c>
      <c r="T45" s="167"/>
      <c r="U45" s="167"/>
      <c r="V45" s="167"/>
      <c r="W45" s="14"/>
      <c r="X45" s="14"/>
      <c r="Y45" s="14"/>
      <c r="Z45" s="14"/>
      <c r="AA45" s="14"/>
      <c r="AB45" s="14"/>
    </row>
    <row r="46" spans="1:28" s="78" customFormat="1" ht="94.5" x14ac:dyDescent="0.25">
      <c r="A46" s="19" t="str">
        <f>'[1]16 Квартал ввод мощности'!A50</f>
        <v>1.1.4.1</v>
      </c>
      <c r="B46" s="19" t="str">
        <f>'[1]16 Квартал ввод мощности'!B50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19" t="str">
        <f>'[1]16 Квартал ввод мощности'!C50</f>
        <v>Г</v>
      </c>
      <c r="D46" s="19" t="s">
        <v>149</v>
      </c>
      <c r="E46" s="51" t="s">
        <v>149</v>
      </c>
      <c r="F46" s="51" t="s">
        <v>149</v>
      </c>
      <c r="G46" s="51" t="s">
        <v>149</v>
      </c>
      <c r="H46" s="51" t="s">
        <v>149</v>
      </c>
      <c r="I46" s="51" t="s">
        <v>149</v>
      </c>
      <c r="J46" s="51" t="s">
        <v>149</v>
      </c>
      <c r="K46" s="51" t="s">
        <v>149</v>
      </c>
      <c r="L46" s="51" t="s">
        <v>149</v>
      </c>
      <c r="M46" s="51" t="s">
        <v>149</v>
      </c>
      <c r="N46" s="51" t="s">
        <v>149</v>
      </c>
      <c r="O46" s="51" t="s">
        <v>149</v>
      </c>
      <c r="P46" s="51" t="s">
        <v>149</v>
      </c>
      <c r="Q46" s="51" t="s">
        <v>149</v>
      </c>
      <c r="R46" s="51" t="s">
        <v>149</v>
      </c>
      <c r="S46" s="166" t="s">
        <v>149</v>
      </c>
      <c r="T46" s="167"/>
      <c r="U46" s="167"/>
      <c r="V46" s="167"/>
      <c r="W46" s="14"/>
      <c r="X46" s="14"/>
      <c r="Y46" s="14"/>
      <c r="Z46" s="14"/>
      <c r="AA46" s="14"/>
      <c r="AB46" s="14"/>
    </row>
    <row r="47" spans="1:28" s="78" customFormat="1" ht="94.5" x14ac:dyDescent="0.25">
      <c r="A47" s="19" t="str">
        <f>'[1]16 Квартал ввод мощности'!A51</f>
        <v>1.1.4.2</v>
      </c>
      <c r="B47" s="19" t="str">
        <f>'[1]16 Квартал ввод мощности'!B51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19" t="str">
        <f>'[1]16 Квартал ввод мощности'!C51</f>
        <v>Г</v>
      </c>
      <c r="D47" s="19" t="s">
        <v>149</v>
      </c>
      <c r="E47" s="51">
        <f t="shared" ref="E47:R47" si="10">SUM(E48:E49)</f>
        <v>0</v>
      </c>
      <c r="F47" s="51">
        <f t="shared" si="10"/>
        <v>0</v>
      </c>
      <c r="G47" s="51">
        <f t="shared" si="10"/>
        <v>0</v>
      </c>
      <c r="H47" s="51">
        <f t="shared" si="10"/>
        <v>0</v>
      </c>
      <c r="I47" s="51">
        <f t="shared" si="10"/>
        <v>0</v>
      </c>
      <c r="J47" s="51">
        <f t="shared" si="10"/>
        <v>0</v>
      </c>
      <c r="K47" s="51">
        <f t="shared" si="10"/>
        <v>2</v>
      </c>
      <c r="L47" s="51">
        <f t="shared" si="10"/>
        <v>0</v>
      </c>
      <c r="M47" s="51">
        <f t="shared" si="10"/>
        <v>0</v>
      </c>
      <c r="N47" s="51">
        <f t="shared" si="10"/>
        <v>0</v>
      </c>
      <c r="O47" s="51">
        <f t="shared" si="10"/>
        <v>0</v>
      </c>
      <c r="P47" s="51">
        <f t="shared" si="10"/>
        <v>0</v>
      </c>
      <c r="Q47" s="51">
        <f t="shared" si="10"/>
        <v>0</v>
      </c>
      <c r="R47" s="51">
        <f t="shared" si="10"/>
        <v>0</v>
      </c>
      <c r="S47" s="166" t="s">
        <v>149</v>
      </c>
      <c r="T47" s="167"/>
      <c r="U47" s="167"/>
      <c r="V47" s="167"/>
      <c r="W47" s="14"/>
      <c r="X47" s="14"/>
      <c r="Y47" s="14"/>
      <c r="Z47" s="14"/>
      <c r="AA47" s="14"/>
      <c r="AB47" s="14"/>
    </row>
    <row r="48" spans="1:28" s="57" customFormat="1" ht="126" x14ac:dyDescent="0.25">
      <c r="A48" s="41" t="str">
        <f>'[1]16 Квартал ввод мощности'!A52</f>
        <v>1.1.4.2</v>
      </c>
      <c r="B48" s="41" t="str">
        <f>'[1]16 Квартал ввод мощности'!B52</f>
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</c>
      <c r="C48" s="41" t="str">
        <f>'[1]16 Квартал ввод мощности'!C52</f>
        <v>F_prj_109108_47928</v>
      </c>
      <c r="D48" s="41" t="s">
        <v>149</v>
      </c>
      <c r="E48" s="45">
        <f>'[1]16 Квартал ввод мощности'!D52</f>
        <v>0</v>
      </c>
      <c r="F48" s="45">
        <f>'[1]16 Квартал ввод мощности'!E52</f>
        <v>0</v>
      </c>
      <c r="G48" s="45">
        <f>'[1]16 Квартал ввод мощности'!F52</f>
        <v>0</v>
      </c>
      <c r="H48" s="45">
        <f>'[1]16 Квартал ввод мощности'!G52</f>
        <v>0</v>
      </c>
      <c r="I48" s="45">
        <f>'[1]16 Квартал ввод мощности'!H52</f>
        <v>0</v>
      </c>
      <c r="J48" s="45">
        <f>'[1]16 Квартал ввод мощности'!I52</f>
        <v>0</v>
      </c>
      <c r="K48" s="45">
        <f>'[1]16 Квартал ввод мощности'!J52</f>
        <v>1</v>
      </c>
      <c r="L48" s="45">
        <f>'[1]16 Квартал ввод мощности'!AM52</f>
        <v>0</v>
      </c>
      <c r="M48" s="45">
        <f>'[1]16 Квартал ввод мощности'!AN52</f>
        <v>0</v>
      </c>
      <c r="N48" s="45">
        <f>'[1]16 Квартал ввод мощности'!AO52</f>
        <v>0</v>
      </c>
      <c r="O48" s="45">
        <f>'[1]16 Квартал ввод мощности'!AP52</f>
        <v>0</v>
      </c>
      <c r="P48" s="45">
        <f>'[1]16 Квартал ввод мощности'!AQ52</f>
        <v>0</v>
      </c>
      <c r="Q48" s="45">
        <f>'[1]16 Квартал ввод мощности'!AR52</f>
        <v>0</v>
      </c>
      <c r="R48" s="45">
        <f>'[1]16 Квартал ввод мощности'!AS52</f>
        <v>0</v>
      </c>
      <c r="S48" s="170" t="s">
        <v>149</v>
      </c>
      <c r="T48" s="171">
        <f>'[1]16 Квартал ввод мощности'!AU52</f>
        <v>0</v>
      </c>
      <c r="U48" s="171">
        <f>'[1]16 Квартал ввод мощности'!AV52</f>
        <v>0</v>
      </c>
      <c r="V48" s="171">
        <f>'[1]16 Квартал ввод мощности'!AW52</f>
        <v>0</v>
      </c>
      <c r="W48" s="58"/>
      <c r="X48" s="58"/>
      <c r="Y48" s="58"/>
      <c r="Z48" s="58"/>
      <c r="AA48" s="58"/>
      <c r="AB48" s="58"/>
    </row>
    <row r="49" spans="1:28" s="57" customFormat="1" ht="110.25" x14ac:dyDescent="0.25">
      <c r="A49" s="41" t="str">
        <f>'[1]16 Квартал ввод мощности'!A53</f>
        <v>1.1.4.2</v>
      </c>
      <c r="B49" s="41" t="str">
        <f>'[1]16 Квартал ввод мощности'!B53</f>
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</c>
      <c r="C49" s="41" t="str">
        <f>'[1]16 Квартал ввод мощности'!C53</f>
        <v>F_prj_109108_47930</v>
      </c>
      <c r="D49" s="41" t="s">
        <v>149</v>
      </c>
      <c r="E49" s="45">
        <f>'[1]16 Квартал ввод мощности'!D53</f>
        <v>0</v>
      </c>
      <c r="F49" s="45">
        <f>'[1]16 Квартал ввод мощности'!E53</f>
        <v>0</v>
      </c>
      <c r="G49" s="45">
        <f>'[1]16 Квартал ввод мощности'!F53</f>
        <v>0</v>
      </c>
      <c r="H49" s="45">
        <f>'[1]16 Квартал ввод мощности'!G53</f>
        <v>0</v>
      </c>
      <c r="I49" s="45">
        <f>'[1]16 Квартал ввод мощности'!H53</f>
        <v>0</v>
      </c>
      <c r="J49" s="45">
        <f>'[1]16 Квартал ввод мощности'!I53</f>
        <v>0</v>
      </c>
      <c r="K49" s="45">
        <f>'[1]16 Квартал ввод мощности'!J53</f>
        <v>1</v>
      </c>
      <c r="L49" s="45">
        <f>'[1]16 Квартал ввод мощности'!AM53</f>
        <v>0</v>
      </c>
      <c r="M49" s="45">
        <f>'[1]16 Квартал ввод мощности'!AN53</f>
        <v>0</v>
      </c>
      <c r="N49" s="45">
        <f>'[1]16 Квартал ввод мощности'!AO53</f>
        <v>0</v>
      </c>
      <c r="O49" s="45">
        <f>'[1]16 Квартал ввод мощности'!AP53</f>
        <v>0</v>
      </c>
      <c r="P49" s="45">
        <f>'[1]16 Квартал ввод мощности'!AQ53</f>
        <v>0</v>
      </c>
      <c r="Q49" s="45">
        <f>'[1]16 Квартал ввод мощности'!AR53</f>
        <v>0</v>
      </c>
      <c r="R49" s="45">
        <f>'[1]16 Квартал ввод мощности'!AS53</f>
        <v>0</v>
      </c>
      <c r="S49" s="170" t="s">
        <v>149</v>
      </c>
      <c r="T49" s="171">
        <f>'[1]16 Квартал ввод мощности'!AU53</f>
        <v>0</v>
      </c>
      <c r="U49" s="171">
        <f>'[1]16 Квартал ввод мощности'!AV53</f>
        <v>0</v>
      </c>
      <c r="V49" s="171">
        <f>'[1]16 Квартал ввод мощности'!AW53</f>
        <v>0</v>
      </c>
      <c r="W49" s="58"/>
      <c r="X49" s="58"/>
      <c r="Y49" s="58"/>
      <c r="Z49" s="58"/>
      <c r="AA49" s="58"/>
      <c r="AB49" s="58"/>
    </row>
    <row r="50" spans="1:28" s="78" customFormat="1" ht="47.25" x14ac:dyDescent="0.25">
      <c r="A50" s="19" t="str">
        <f>'[1]16 Квартал ввод мощности'!A54</f>
        <v>1.2</v>
      </c>
      <c r="B50" s="19" t="str">
        <f>'[1]16 Квартал ввод мощности'!B54</f>
        <v>Реконструкция, модернизация, техническое перевооружение всего, в том числе:</v>
      </c>
      <c r="C50" s="19" t="str">
        <f>'[1]16 Квартал ввод мощности'!C54</f>
        <v>Г</v>
      </c>
      <c r="D50" s="19" t="s">
        <v>149</v>
      </c>
      <c r="E50" s="79">
        <f t="shared" ref="E50:R50" si="11">E51+E56+E63+E73</f>
        <v>0</v>
      </c>
      <c r="F50" s="79">
        <f t="shared" si="11"/>
        <v>0</v>
      </c>
      <c r="G50" s="79">
        <f t="shared" si="11"/>
        <v>20.68</v>
      </c>
      <c r="H50" s="79">
        <f t="shared" si="11"/>
        <v>0</v>
      </c>
      <c r="I50" s="79">
        <f t="shared" si="11"/>
        <v>0</v>
      </c>
      <c r="J50" s="79">
        <f t="shared" si="11"/>
        <v>0</v>
      </c>
      <c r="K50" s="79">
        <f t="shared" si="11"/>
        <v>5</v>
      </c>
      <c r="L50" s="79">
        <f t="shared" si="11"/>
        <v>0</v>
      </c>
      <c r="M50" s="79">
        <f t="shared" si="11"/>
        <v>0</v>
      </c>
      <c r="N50" s="79">
        <f t="shared" si="11"/>
        <v>26.195999999999998</v>
      </c>
      <c r="O50" s="79">
        <f t="shared" si="11"/>
        <v>0</v>
      </c>
      <c r="P50" s="79">
        <f t="shared" si="11"/>
        <v>0</v>
      </c>
      <c r="Q50" s="79">
        <f t="shared" si="11"/>
        <v>0</v>
      </c>
      <c r="R50" s="79">
        <f t="shared" si="11"/>
        <v>5</v>
      </c>
      <c r="S50" s="166" t="s">
        <v>149</v>
      </c>
      <c r="T50" s="167"/>
      <c r="U50" s="167"/>
      <c r="V50" s="167"/>
      <c r="W50" s="14"/>
      <c r="X50" s="14"/>
      <c r="Y50" s="14"/>
      <c r="Z50" s="14"/>
      <c r="AA50" s="14"/>
      <c r="AB50" s="14"/>
    </row>
    <row r="51" spans="1:28" s="78" customFormat="1" ht="78.75" x14ac:dyDescent="0.25">
      <c r="A51" s="19" t="str">
        <f>'[1]16 Квартал ввод мощности'!A55</f>
        <v>1.2.1</v>
      </c>
      <c r="B51" s="19" t="str">
        <f>'[1]16 Квартал ввод мощности'!B55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51" s="19" t="str">
        <f>'[1]16 Квартал ввод мощности'!C55</f>
        <v>Г</v>
      </c>
      <c r="D51" s="19" t="s">
        <v>149</v>
      </c>
      <c r="E51" s="79">
        <f t="shared" ref="E51:R51" si="12">SUM(E52,E53)</f>
        <v>0</v>
      </c>
      <c r="F51" s="79">
        <f t="shared" si="12"/>
        <v>0</v>
      </c>
      <c r="G51" s="79">
        <f t="shared" si="12"/>
        <v>0</v>
      </c>
      <c r="H51" s="79">
        <f t="shared" si="12"/>
        <v>0</v>
      </c>
      <c r="I51" s="79">
        <f t="shared" si="12"/>
        <v>0</v>
      </c>
      <c r="J51" s="79">
        <f t="shared" si="12"/>
        <v>0</v>
      </c>
      <c r="K51" s="79">
        <f t="shared" si="12"/>
        <v>2</v>
      </c>
      <c r="L51" s="79">
        <f t="shared" si="12"/>
        <v>0</v>
      </c>
      <c r="M51" s="79">
        <f t="shared" si="12"/>
        <v>0</v>
      </c>
      <c r="N51" s="79">
        <f t="shared" si="12"/>
        <v>0</v>
      </c>
      <c r="O51" s="79">
        <f t="shared" si="12"/>
        <v>0</v>
      </c>
      <c r="P51" s="79">
        <f t="shared" si="12"/>
        <v>0</v>
      </c>
      <c r="Q51" s="79">
        <f t="shared" si="12"/>
        <v>0</v>
      </c>
      <c r="R51" s="79">
        <f t="shared" si="12"/>
        <v>2</v>
      </c>
      <c r="S51" s="166" t="s">
        <v>149</v>
      </c>
      <c r="T51" s="167"/>
      <c r="U51" s="167"/>
      <c r="V51" s="167"/>
      <c r="W51" s="14"/>
      <c r="X51" s="14"/>
      <c r="Y51" s="14"/>
      <c r="Z51" s="14"/>
      <c r="AA51" s="14"/>
      <c r="AB51" s="14"/>
    </row>
    <row r="52" spans="1:28" s="78" customFormat="1" ht="47.25" x14ac:dyDescent="0.25">
      <c r="A52" s="19" t="str">
        <f>'[1]16 Квартал ввод мощности'!A56</f>
        <v>1.2.1.1</v>
      </c>
      <c r="B52" s="19" t="str">
        <f>'[1]16 Квартал ввод мощности'!B56</f>
        <v>Реконструкция трансформаторных и иных подстанций, всего, в том числе:</v>
      </c>
      <c r="C52" s="19" t="str">
        <f>'[1]16 Квартал ввод мощности'!C56</f>
        <v>Г</v>
      </c>
      <c r="D52" s="19" t="s">
        <v>149</v>
      </c>
      <c r="E52" s="79" t="s">
        <v>149</v>
      </c>
      <c r="F52" s="79" t="s">
        <v>149</v>
      </c>
      <c r="G52" s="79" t="s">
        <v>149</v>
      </c>
      <c r="H52" s="79" t="s">
        <v>149</v>
      </c>
      <c r="I52" s="79" t="s">
        <v>149</v>
      </c>
      <c r="J52" s="79" t="s">
        <v>149</v>
      </c>
      <c r="K52" s="79" t="s">
        <v>149</v>
      </c>
      <c r="L52" s="79" t="s">
        <v>149</v>
      </c>
      <c r="M52" s="79" t="s">
        <v>149</v>
      </c>
      <c r="N52" s="79" t="s">
        <v>149</v>
      </c>
      <c r="O52" s="79" t="s">
        <v>149</v>
      </c>
      <c r="P52" s="79" t="s">
        <v>149</v>
      </c>
      <c r="Q52" s="79" t="s">
        <v>149</v>
      </c>
      <c r="R52" s="79" t="s">
        <v>149</v>
      </c>
      <c r="S52" s="166" t="s">
        <v>149</v>
      </c>
      <c r="T52" s="167"/>
      <c r="U52" s="167"/>
      <c r="V52" s="167"/>
      <c r="W52" s="14"/>
      <c r="X52" s="14"/>
      <c r="Y52" s="14"/>
      <c r="Z52" s="14"/>
      <c r="AA52" s="14"/>
      <c r="AB52" s="14"/>
    </row>
    <row r="53" spans="1:28" s="78" customFormat="1" ht="78.75" x14ac:dyDescent="0.25">
      <c r="A53" s="19" t="str">
        <f>'[1]16 Квартал ввод мощности'!A57</f>
        <v>1.2.1.2</v>
      </c>
      <c r="B53" s="19" t="str">
        <f>'[1]16 Квартал ввод мощности'!B57</f>
        <v>Модернизация, техническое перевооружение трансформаторных и иных подстанций, распределительных пунктов, всего, в том числе:</v>
      </c>
      <c r="C53" s="19" t="str">
        <f>'[1]16 Квартал ввод мощности'!C57</f>
        <v>Г</v>
      </c>
      <c r="D53" s="19" t="s">
        <v>149</v>
      </c>
      <c r="E53" s="51">
        <f t="shared" ref="E53:R53" si="13">SUM(E54:E55)</f>
        <v>0</v>
      </c>
      <c r="F53" s="51">
        <f t="shared" si="13"/>
        <v>0</v>
      </c>
      <c r="G53" s="51">
        <f t="shared" si="13"/>
        <v>0</v>
      </c>
      <c r="H53" s="51">
        <f t="shared" si="13"/>
        <v>0</v>
      </c>
      <c r="I53" s="51">
        <f t="shared" si="13"/>
        <v>0</v>
      </c>
      <c r="J53" s="51">
        <f t="shared" si="13"/>
        <v>0</v>
      </c>
      <c r="K53" s="51">
        <f t="shared" si="13"/>
        <v>2</v>
      </c>
      <c r="L53" s="51">
        <f t="shared" si="13"/>
        <v>0</v>
      </c>
      <c r="M53" s="51">
        <f t="shared" si="13"/>
        <v>0</v>
      </c>
      <c r="N53" s="51">
        <f t="shared" si="13"/>
        <v>0</v>
      </c>
      <c r="O53" s="51">
        <f t="shared" si="13"/>
        <v>0</v>
      </c>
      <c r="P53" s="51">
        <f t="shared" si="13"/>
        <v>0</v>
      </c>
      <c r="Q53" s="51">
        <f t="shared" si="13"/>
        <v>0</v>
      </c>
      <c r="R53" s="51">
        <f t="shared" si="13"/>
        <v>2</v>
      </c>
      <c r="S53" s="166" t="s">
        <v>149</v>
      </c>
      <c r="T53" s="167"/>
      <c r="U53" s="167"/>
      <c r="V53" s="167"/>
      <c r="W53" s="14"/>
      <c r="X53" s="14"/>
      <c r="Y53" s="14"/>
      <c r="Z53" s="14"/>
      <c r="AA53" s="14"/>
      <c r="AB53" s="14"/>
    </row>
    <row r="54" spans="1:28" s="57" customFormat="1" ht="47.25" x14ac:dyDescent="0.25">
      <c r="A54" s="41" t="str">
        <f>'[1]16 Квартал ввод мощности'!A58</f>
        <v>1.2.1.2</v>
      </c>
      <c r="B54" s="41" t="str">
        <f>'[1]16 Квартал ввод мощности'!B58</f>
        <v>Оснащение устройствами автоматической частотной разгрузки на ПС 110/35/10 кВ "Самашки"</v>
      </c>
      <c r="C54" s="41" t="str">
        <f>'[1]16 Квартал ввод мощности'!C58</f>
        <v>F_prj_109108_48226</v>
      </c>
      <c r="D54" s="41" t="s">
        <v>149</v>
      </c>
      <c r="E54" s="45">
        <f>'[1]16 Квартал ввод мощности'!D58</f>
        <v>0</v>
      </c>
      <c r="F54" s="45">
        <f>'[1]16 Квартал ввод мощности'!E58</f>
        <v>0</v>
      </c>
      <c r="G54" s="45">
        <f>'[1]16 Квартал ввод мощности'!F58</f>
        <v>0</v>
      </c>
      <c r="H54" s="45">
        <f>'[1]16 Квартал ввод мощности'!G58</f>
        <v>0</v>
      </c>
      <c r="I54" s="45">
        <f>'[1]16 Квартал ввод мощности'!H58</f>
        <v>0</v>
      </c>
      <c r="J54" s="45">
        <f>'[1]16 Квартал ввод мощности'!I58</f>
        <v>0</v>
      </c>
      <c r="K54" s="45">
        <f>'[1]16 Квартал ввод мощности'!J58</f>
        <v>1</v>
      </c>
      <c r="L54" s="45">
        <f>'[1]16 Квартал ввод мощности'!AM58</f>
        <v>0</v>
      </c>
      <c r="M54" s="45">
        <f>'[1]16 Квартал ввод мощности'!AN58</f>
        <v>0</v>
      </c>
      <c r="N54" s="45">
        <f>'[1]16 Квартал ввод мощности'!AO58</f>
        <v>0</v>
      </c>
      <c r="O54" s="45">
        <f>'[1]16 Квартал ввод мощности'!AP58</f>
        <v>0</v>
      </c>
      <c r="P54" s="45">
        <f>'[1]16 Квартал ввод мощности'!AQ58</f>
        <v>0</v>
      </c>
      <c r="Q54" s="45">
        <f>'[1]16 Квартал ввод мощности'!AR58</f>
        <v>0</v>
      </c>
      <c r="R54" s="45">
        <f>'[1]16 Квартал ввод мощности'!AS58</f>
        <v>1</v>
      </c>
      <c r="S54" s="170" t="s">
        <v>149</v>
      </c>
      <c r="T54" s="171">
        <f>'[1]16 Квартал ввод мощности'!AU58</f>
        <v>0</v>
      </c>
      <c r="U54" s="171">
        <f>'[1]16 Квартал ввод мощности'!AV58</f>
        <v>0</v>
      </c>
      <c r="V54" s="171">
        <f>'[1]16 Квартал ввод мощности'!AW58</f>
        <v>0</v>
      </c>
      <c r="W54" s="58"/>
      <c r="X54" s="58"/>
      <c r="Y54" s="58"/>
      <c r="Z54" s="58"/>
      <c r="AA54" s="58"/>
      <c r="AB54" s="58"/>
    </row>
    <row r="55" spans="1:28" s="57" customFormat="1" ht="47.25" x14ac:dyDescent="0.25">
      <c r="A55" s="41" t="str">
        <f>'[1]16 Квартал ввод мощности'!A59</f>
        <v>1.2.1.2</v>
      </c>
      <c r="B55" s="41" t="str">
        <f>'[1]16 Квартал ввод мощности'!B59</f>
        <v>Оснащение устройствами автоматической частотной разгрузки на ПС 110/35/6 кВ "Гудермес"</v>
      </c>
      <c r="C55" s="41" t="str">
        <f>'[1]16 Квартал ввод мощности'!C59</f>
        <v>F_prj_109108_48227</v>
      </c>
      <c r="D55" s="41" t="s">
        <v>149</v>
      </c>
      <c r="E55" s="45">
        <f>'[1]16 Квартал ввод мощности'!D59</f>
        <v>0</v>
      </c>
      <c r="F55" s="45">
        <f>'[1]16 Квартал ввод мощности'!E59</f>
        <v>0</v>
      </c>
      <c r="G55" s="45">
        <f>'[1]16 Квартал ввод мощности'!F59</f>
        <v>0</v>
      </c>
      <c r="H55" s="45">
        <f>'[1]16 Квартал ввод мощности'!G59</f>
        <v>0</v>
      </c>
      <c r="I55" s="45">
        <f>'[1]16 Квартал ввод мощности'!H59</f>
        <v>0</v>
      </c>
      <c r="J55" s="45">
        <f>'[1]16 Квартал ввод мощности'!I59</f>
        <v>0</v>
      </c>
      <c r="K55" s="45">
        <f>'[1]16 Квартал ввод мощности'!J59</f>
        <v>1</v>
      </c>
      <c r="L55" s="45">
        <f>'[1]16 Квартал ввод мощности'!AM59</f>
        <v>0</v>
      </c>
      <c r="M55" s="45">
        <f>'[1]16 Квартал ввод мощности'!AN59</f>
        <v>0</v>
      </c>
      <c r="N55" s="45">
        <f>'[1]16 Квартал ввод мощности'!AO59</f>
        <v>0</v>
      </c>
      <c r="O55" s="45">
        <f>'[1]16 Квартал ввод мощности'!AP59</f>
        <v>0</v>
      </c>
      <c r="P55" s="45">
        <f>'[1]16 Квартал ввод мощности'!AQ59</f>
        <v>0</v>
      </c>
      <c r="Q55" s="45">
        <f>'[1]16 Квартал ввод мощности'!AR59</f>
        <v>0</v>
      </c>
      <c r="R55" s="45">
        <f>'[1]16 Квартал ввод мощности'!AS59</f>
        <v>1</v>
      </c>
      <c r="S55" s="170" t="s">
        <v>149</v>
      </c>
      <c r="T55" s="171">
        <f>'[1]16 Квартал ввод мощности'!AU59</f>
        <v>0</v>
      </c>
      <c r="U55" s="171">
        <f>'[1]16 Квартал ввод мощности'!AV59</f>
        <v>0</v>
      </c>
      <c r="V55" s="171">
        <f>'[1]16 Квартал ввод мощности'!AW59</f>
        <v>0</v>
      </c>
      <c r="W55" s="58"/>
      <c r="X55" s="58"/>
      <c r="Y55" s="58"/>
      <c r="Z55" s="58"/>
      <c r="AA55" s="58"/>
      <c r="AB55" s="58"/>
    </row>
    <row r="56" spans="1:28" s="78" customFormat="1" ht="63" x14ac:dyDescent="0.25">
      <c r="A56" s="19" t="str">
        <f>'[1]16 Квартал ввод мощности'!A60</f>
        <v>1.2.2</v>
      </c>
      <c r="B56" s="19" t="str">
        <f>'[1]16 Квартал ввод мощности'!B60</f>
        <v>Реконструкция, модернизация, техническое перевооружение линий электропередачи, всего, в том числе:</v>
      </c>
      <c r="C56" s="19" t="str">
        <f>'[1]16 Квартал ввод мощности'!C60</f>
        <v>Г</v>
      </c>
      <c r="D56" s="19" t="s">
        <v>149</v>
      </c>
      <c r="E56" s="51">
        <f t="shared" ref="E56:R56" si="14">SUM(E57,E58)</f>
        <v>0</v>
      </c>
      <c r="F56" s="51">
        <f t="shared" si="14"/>
        <v>0</v>
      </c>
      <c r="G56" s="51">
        <f t="shared" si="14"/>
        <v>20.68</v>
      </c>
      <c r="H56" s="51">
        <f t="shared" si="14"/>
        <v>0</v>
      </c>
      <c r="I56" s="51">
        <f t="shared" si="14"/>
        <v>0</v>
      </c>
      <c r="J56" s="51">
        <f t="shared" si="14"/>
        <v>0</v>
      </c>
      <c r="K56" s="51">
        <f t="shared" si="14"/>
        <v>0</v>
      </c>
      <c r="L56" s="51">
        <f t="shared" si="14"/>
        <v>0</v>
      </c>
      <c r="M56" s="51">
        <f t="shared" si="14"/>
        <v>0</v>
      </c>
      <c r="N56" s="51">
        <f t="shared" si="14"/>
        <v>26.195999999999998</v>
      </c>
      <c r="O56" s="51">
        <f t="shared" si="14"/>
        <v>0</v>
      </c>
      <c r="P56" s="51">
        <f t="shared" si="14"/>
        <v>0</v>
      </c>
      <c r="Q56" s="51">
        <f t="shared" si="14"/>
        <v>0</v>
      </c>
      <c r="R56" s="51">
        <f t="shared" si="14"/>
        <v>0</v>
      </c>
      <c r="S56" s="166" t="s">
        <v>149</v>
      </c>
      <c r="T56" s="167"/>
      <c r="U56" s="167"/>
      <c r="V56" s="167"/>
      <c r="W56" s="14"/>
      <c r="X56" s="14"/>
      <c r="Y56" s="14"/>
      <c r="Z56" s="14"/>
      <c r="AA56" s="14"/>
      <c r="AB56" s="14"/>
    </row>
    <row r="57" spans="1:28" s="78" customFormat="1" ht="47.25" x14ac:dyDescent="0.25">
      <c r="A57" s="19" t="str">
        <f>'[1]16 Квартал ввод мощности'!A61</f>
        <v>1.2.2.1</v>
      </c>
      <c r="B57" s="19" t="str">
        <f>'[1]16 Квартал ввод мощности'!B61</f>
        <v>Реконструкция линий электропередачи, всего, в том числе:</v>
      </c>
      <c r="C57" s="19" t="str">
        <f>'[1]16 Квартал ввод мощности'!C61</f>
        <v>Г</v>
      </c>
      <c r="D57" s="19" t="s">
        <v>149</v>
      </c>
      <c r="E57" s="51" t="s">
        <v>149</v>
      </c>
      <c r="F57" s="51" t="s">
        <v>149</v>
      </c>
      <c r="G57" s="51" t="s">
        <v>149</v>
      </c>
      <c r="H57" s="51" t="s">
        <v>149</v>
      </c>
      <c r="I57" s="51" t="s">
        <v>149</v>
      </c>
      <c r="J57" s="51" t="s">
        <v>149</v>
      </c>
      <c r="K57" s="51" t="s">
        <v>149</v>
      </c>
      <c r="L57" s="51" t="s">
        <v>149</v>
      </c>
      <c r="M57" s="51" t="s">
        <v>149</v>
      </c>
      <c r="N57" s="51" t="s">
        <v>149</v>
      </c>
      <c r="O57" s="51" t="s">
        <v>149</v>
      </c>
      <c r="P57" s="51" t="s">
        <v>149</v>
      </c>
      <c r="Q57" s="51" t="s">
        <v>149</v>
      </c>
      <c r="R57" s="51" t="s">
        <v>149</v>
      </c>
      <c r="S57" s="166" t="s">
        <v>149</v>
      </c>
      <c r="T57" s="167"/>
      <c r="U57" s="167"/>
      <c r="V57" s="167"/>
      <c r="W57" s="14"/>
      <c r="X57" s="14"/>
      <c r="Y57" s="14"/>
      <c r="Z57" s="14"/>
      <c r="AA57" s="14"/>
      <c r="AB57" s="14"/>
    </row>
    <row r="58" spans="1:28" s="78" customFormat="1" ht="63" x14ac:dyDescent="0.25">
      <c r="A58" s="19" t="str">
        <f>'[1]16 Квартал ввод мощности'!A62</f>
        <v>1.2.2.2</v>
      </c>
      <c r="B58" s="19" t="str">
        <f>'[1]16 Квартал ввод мощности'!B62</f>
        <v>Модернизация, техническое перевооружение линий электропередачи, всего, в том числе:</v>
      </c>
      <c r="C58" s="19" t="str">
        <f>'[1]16 Квартал ввод мощности'!C62</f>
        <v>Г</v>
      </c>
      <c r="D58" s="19" t="s">
        <v>149</v>
      </c>
      <c r="E58" s="51">
        <f t="shared" ref="E58:R58" si="15">SUM(E59:E62)</f>
        <v>0</v>
      </c>
      <c r="F58" s="51">
        <f t="shared" si="15"/>
        <v>0</v>
      </c>
      <c r="G58" s="51">
        <f t="shared" si="15"/>
        <v>20.68</v>
      </c>
      <c r="H58" s="51">
        <f t="shared" si="15"/>
        <v>0</v>
      </c>
      <c r="I58" s="51">
        <f t="shared" si="15"/>
        <v>0</v>
      </c>
      <c r="J58" s="51">
        <f t="shared" si="15"/>
        <v>0</v>
      </c>
      <c r="K58" s="51">
        <f t="shared" si="15"/>
        <v>0</v>
      </c>
      <c r="L58" s="51">
        <f t="shared" si="15"/>
        <v>0</v>
      </c>
      <c r="M58" s="51">
        <f t="shared" si="15"/>
        <v>0</v>
      </c>
      <c r="N58" s="51">
        <f t="shared" si="15"/>
        <v>26.195999999999998</v>
      </c>
      <c r="O58" s="51">
        <f t="shared" si="15"/>
        <v>0</v>
      </c>
      <c r="P58" s="51">
        <f t="shared" si="15"/>
        <v>0</v>
      </c>
      <c r="Q58" s="51">
        <f t="shared" si="15"/>
        <v>0</v>
      </c>
      <c r="R58" s="51">
        <f t="shared" si="15"/>
        <v>0</v>
      </c>
      <c r="S58" s="166" t="s">
        <v>149</v>
      </c>
      <c r="T58" s="167"/>
      <c r="U58" s="167"/>
      <c r="V58" s="167"/>
      <c r="W58" s="14"/>
      <c r="X58" s="14"/>
      <c r="Y58" s="14"/>
      <c r="Z58" s="14"/>
      <c r="AA58" s="14"/>
      <c r="AB58" s="14"/>
    </row>
    <row r="59" spans="1:28" s="57" customFormat="1" ht="47.25" x14ac:dyDescent="0.25">
      <c r="A59" s="41" t="str">
        <f>'[1]16 Квартал ввод мощности'!A63</f>
        <v>1.2.2.2</v>
      </c>
      <c r="B59" s="41" t="str">
        <f>'[1]16 Квартал ввод мощности'!B63</f>
        <v>Техническое перевооружение ВЛ-0,4 кВ, Ф-3, ПС «№ 84» с монтажом опор и подвеской провода</v>
      </c>
      <c r="C59" s="41" t="str">
        <f>'[1]16 Квартал ввод мощности'!C63</f>
        <v>F_prj_109108_48373</v>
      </c>
      <c r="D59" s="41" t="s">
        <v>149</v>
      </c>
      <c r="E59" s="45">
        <f>'[1]16 Квартал ввод мощности'!D63</f>
        <v>0</v>
      </c>
      <c r="F59" s="45">
        <f>'[1]16 Квартал ввод мощности'!E63</f>
        <v>0</v>
      </c>
      <c r="G59" s="45">
        <f>'[1]16 Квартал ввод мощности'!F63</f>
        <v>5.14</v>
      </c>
      <c r="H59" s="45">
        <f>'[1]16 Квартал ввод мощности'!G63</f>
        <v>0</v>
      </c>
      <c r="I59" s="45">
        <f>'[1]16 Квартал ввод мощности'!H63</f>
        <v>0</v>
      </c>
      <c r="J59" s="45">
        <f>'[1]16 Квартал ввод мощности'!I63</f>
        <v>0</v>
      </c>
      <c r="K59" s="45">
        <f>'[1]16 Квартал ввод мощности'!J63</f>
        <v>0</v>
      </c>
      <c r="L59" s="45">
        <f>'[1]16 Квартал ввод мощности'!AM63</f>
        <v>0</v>
      </c>
      <c r="M59" s="45">
        <f>'[1]16 Квартал ввод мощности'!AN63</f>
        <v>0</v>
      </c>
      <c r="N59" s="45">
        <f>'[1]16 Квартал ввод мощности'!AO63</f>
        <v>6.1630000000000003</v>
      </c>
      <c r="O59" s="45">
        <f>'[1]16 Квартал ввод мощности'!AP63</f>
        <v>0</v>
      </c>
      <c r="P59" s="45">
        <f>'[1]16 Квартал ввод мощности'!AQ63</f>
        <v>0</v>
      </c>
      <c r="Q59" s="45">
        <f>'[1]16 Квартал ввод мощности'!AR63</f>
        <v>0</v>
      </c>
      <c r="R59" s="45">
        <f>'[1]16 Квартал ввод мощности'!AS63</f>
        <v>0</v>
      </c>
      <c r="S59" s="170" t="s">
        <v>149</v>
      </c>
      <c r="T59" s="171">
        <f>'[1]16 Квартал ввод мощности'!AU63</f>
        <v>0</v>
      </c>
      <c r="U59" s="171">
        <f>'[1]16 Квартал ввод мощности'!AV63</f>
        <v>0</v>
      </c>
      <c r="V59" s="171">
        <f>'[1]16 Квартал ввод мощности'!AW63</f>
        <v>0</v>
      </c>
      <c r="W59" s="58"/>
      <c r="X59" s="58"/>
      <c r="Y59" s="58"/>
      <c r="Z59" s="58"/>
      <c r="AA59" s="58"/>
      <c r="AB59" s="58"/>
    </row>
    <row r="60" spans="1:28" s="57" customFormat="1" ht="47.25" x14ac:dyDescent="0.25">
      <c r="A60" s="41" t="str">
        <f>'[1]16 Квартал ввод мощности'!A64</f>
        <v>1.2.2.2</v>
      </c>
      <c r="B60" s="41" t="str">
        <f>'[1]16 Квартал ввод мощности'!B64</f>
        <v>Техническое перевооружение ВЛ-0,4кВ Ф-6, ПС «Холодильник» с монтажом опор и подвеской провода</v>
      </c>
      <c r="C60" s="41" t="str">
        <f>'[1]16 Квартал ввод мощности'!C64</f>
        <v>F_prj_109108_48374</v>
      </c>
      <c r="D60" s="41" t="s">
        <v>149</v>
      </c>
      <c r="E60" s="45">
        <f>'[1]16 Квартал ввод мощности'!D64</f>
        <v>0</v>
      </c>
      <c r="F60" s="45">
        <f>'[1]16 Квартал ввод мощности'!E64</f>
        <v>0</v>
      </c>
      <c r="G60" s="45">
        <f>'[1]16 Квартал ввод мощности'!F64</f>
        <v>4.82</v>
      </c>
      <c r="H60" s="45">
        <f>'[1]16 Квартал ввод мощности'!G64</f>
        <v>0</v>
      </c>
      <c r="I60" s="45">
        <f>'[1]16 Квартал ввод мощности'!H64</f>
        <v>0</v>
      </c>
      <c r="J60" s="45">
        <f>'[1]16 Квартал ввод мощности'!I64</f>
        <v>0</v>
      </c>
      <c r="K60" s="45">
        <f>'[1]16 Квартал ввод мощности'!J64</f>
        <v>0</v>
      </c>
      <c r="L60" s="45">
        <f>'[1]16 Квартал ввод мощности'!AM64</f>
        <v>0</v>
      </c>
      <c r="M60" s="45">
        <f>'[1]16 Квартал ввод мощности'!AN64</f>
        <v>0</v>
      </c>
      <c r="N60" s="45">
        <f>'[1]16 Квартал ввод мощности'!AO64</f>
        <v>6.52</v>
      </c>
      <c r="O60" s="45">
        <f>'[1]16 Квартал ввод мощности'!AP64</f>
        <v>0</v>
      </c>
      <c r="P60" s="45">
        <f>'[1]16 Квартал ввод мощности'!AQ64</f>
        <v>0</v>
      </c>
      <c r="Q60" s="45">
        <f>'[1]16 Квартал ввод мощности'!AR64</f>
        <v>0</v>
      </c>
      <c r="R60" s="45">
        <f>'[1]16 Квартал ввод мощности'!AS64</f>
        <v>0</v>
      </c>
      <c r="S60" s="170" t="s">
        <v>149</v>
      </c>
      <c r="T60" s="171">
        <f>'[1]16 Квартал ввод мощности'!AU64</f>
        <v>0</v>
      </c>
      <c r="U60" s="171">
        <f>'[1]16 Квартал ввод мощности'!AV64</f>
        <v>0</v>
      </c>
      <c r="V60" s="171">
        <f>'[1]16 Квартал ввод мощности'!AW64</f>
        <v>0</v>
      </c>
      <c r="W60" s="58"/>
      <c r="X60" s="58"/>
      <c r="Y60" s="58"/>
      <c r="Z60" s="58"/>
      <c r="AA60" s="58"/>
      <c r="AB60" s="58"/>
    </row>
    <row r="61" spans="1:28" s="57" customFormat="1" ht="47.25" x14ac:dyDescent="0.25">
      <c r="A61" s="41" t="str">
        <f>'[1]16 Квартал ввод мощности'!A65</f>
        <v>1.2.2.2</v>
      </c>
      <c r="B61" s="41" t="str">
        <f>'[1]16 Квартал ввод мощности'!B65</f>
        <v>Техническое перевооружение ВЛ-0,4 кВ, Ф-19, ПС «Горец» с монтажом опор и подвеской провода</v>
      </c>
      <c r="C61" s="41" t="str">
        <f>'[1]16 Квартал ввод мощности'!C65</f>
        <v>F_prj_109108_48375</v>
      </c>
      <c r="D61" s="41" t="s">
        <v>149</v>
      </c>
      <c r="E61" s="45">
        <f>'[1]16 Квартал ввод мощности'!D65</f>
        <v>0</v>
      </c>
      <c r="F61" s="45">
        <f>'[1]16 Квартал ввод мощности'!E65</f>
        <v>0</v>
      </c>
      <c r="G61" s="45">
        <f>'[1]16 Квартал ввод мощности'!F65</f>
        <v>5.26</v>
      </c>
      <c r="H61" s="45">
        <f>'[1]16 Квартал ввод мощности'!G65</f>
        <v>0</v>
      </c>
      <c r="I61" s="45">
        <f>'[1]16 Квартал ввод мощности'!H65</f>
        <v>0</v>
      </c>
      <c r="J61" s="45">
        <f>'[1]16 Квартал ввод мощности'!I65</f>
        <v>0</v>
      </c>
      <c r="K61" s="45">
        <f>'[1]16 Квартал ввод мощности'!J65</f>
        <v>0</v>
      </c>
      <c r="L61" s="45">
        <f>'[1]16 Квартал ввод мощности'!AM65</f>
        <v>0</v>
      </c>
      <c r="M61" s="45">
        <f>'[1]16 Квартал ввод мощности'!AN65</f>
        <v>0</v>
      </c>
      <c r="N61" s="45">
        <f>'[1]16 Квартал ввод мощности'!AO65</f>
        <v>5.29</v>
      </c>
      <c r="O61" s="45">
        <f>'[1]16 Квартал ввод мощности'!AP65</f>
        <v>0</v>
      </c>
      <c r="P61" s="45">
        <f>'[1]16 Квартал ввод мощности'!AQ65</f>
        <v>0</v>
      </c>
      <c r="Q61" s="45">
        <f>'[1]16 Квартал ввод мощности'!AR65</f>
        <v>0</v>
      </c>
      <c r="R61" s="45">
        <f>'[1]16 Квартал ввод мощности'!AS65</f>
        <v>0</v>
      </c>
      <c r="S61" s="170" t="s">
        <v>149</v>
      </c>
      <c r="T61" s="171">
        <f>'[1]16 Квартал ввод мощности'!AU65</f>
        <v>0</v>
      </c>
      <c r="U61" s="171">
        <f>'[1]16 Квартал ввод мощности'!AV65</f>
        <v>0</v>
      </c>
      <c r="V61" s="171">
        <f>'[1]16 Квартал ввод мощности'!AW65</f>
        <v>0</v>
      </c>
      <c r="W61" s="58"/>
      <c r="X61" s="58"/>
      <c r="Y61" s="58"/>
      <c r="Z61" s="58"/>
      <c r="AA61" s="58"/>
      <c r="AB61" s="58"/>
    </row>
    <row r="62" spans="1:28" s="57" customFormat="1" ht="47.25" x14ac:dyDescent="0.25">
      <c r="A62" s="41" t="str">
        <f>'[1]16 Квартал ввод мощности'!A66</f>
        <v>1.2.2.2</v>
      </c>
      <c r="B62" s="41" t="str">
        <f>'[1]16 Квартал ввод мощности'!B66</f>
        <v>Техническое перевооружение ВЛ-0,4 кВ, Ф-1 ПС Красноармейская с монтажом опор и подвеской провода</v>
      </c>
      <c r="C62" s="41" t="str">
        <f>'[1]16 Квартал ввод мощности'!C66</f>
        <v>F_prj_109108_48376</v>
      </c>
      <c r="D62" s="41" t="s">
        <v>149</v>
      </c>
      <c r="E62" s="45">
        <f>'[1]16 Квартал ввод мощности'!D66</f>
        <v>0</v>
      </c>
      <c r="F62" s="45">
        <f>'[1]16 Квартал ввод мощности'!E66</f>
        <v>0</v>
      </c>
      <c r="G62" s="45">
        <f>'[1]16 Квартал ввод мощности'!F66</f>
        <v>5.46</v>
      </c>
      <c r="H62" s="45">
        <f>'[1]16 Квартал ввод мощности'!G66</f>
        <v>0</v>
      </c>
      <c r="I62" s="45">
        <f>'[1]16 Квартал ввод мощности'!H66</f>
        <v>0</v>
      </c>
      <c r="J62" s="45">
        <f>'[1]16 Квартал ввод мощности'!I66</f>
        <v>0</v>
      </c>
      <c r="K62" s="45">
        <f>'[1]16 Квартал ввод мощности'!J66</f>
        <v>0</v>
      </c>
      <c r="L62" s="45">
        <f>'[1]16 Квартал ввод мощности'!AM66</f>
        <v>0</v>
      </c>
      <c r="M62" s="45">
        <f>'[1]16 Квартал ввод мощности'!AN66</f>
        <v>0</v>
      </c>
      <c r="N62" s="45">
        <f>'[1]16 Квартал ввод мощности'!AO66</f>
        <v>8.2230000000000008</v>
      </c>
      <c r="O62" s="45">
        <f>'[1]16 Квартал ввод мощности'!AP66</f>
        <v>0</v>
      </c>
      <c r="P62" s="45">
        <f>'[1]16 Квартал ввод мощности'!AQ66</f>
        <v>0</v>
      </c>
      <c r="Q62" s="45">
        <f>'[1]16 Квартал ввод мощности'!AR66</f>
        <v>0</v>
      </c>
      <c r="R62" s="45">
        <f>'[1]16 Квартал ввод мощности'!AS66</f>
        <v>0</v>
      </c>
      <c r="S62" s="170" t="s">
        <v>149</v>
      </c>
      <c r="T62" s="171">
        <f>'[1]16 Квартал ввод мощности'!AU66</f>
        <v>0</v>
      </c>
      <c r="U62" s="171">
        <f>'[1]16 Квартал ввод мощности'!AV66</f>
        <v>0</v>
      </c>
      <c r="V62" s="171">
        <f>'[1]16 Квартал ввод мощности'!AW66</f>
        <v>0</v>
      </c>
      <c r="W62" s="58"/>
      <c r="X62" s="58"/>
      <c r="Y62" s="58"/>
      <c r="Z62" s="58"/>
      <c r="AA62" s="58"/>
      <c r="AB62" s="58"/>
    </row>
    <row r="63" spans="1:28" s="78" customFormat="1" ht="47.25" x14ac:dyDescent="0.25">
      <c r="A63" s="19" t="str">
        <f>'[1]16 Квартал ввод мощности'!A67</f>
        <v>1.2.3</v>
      </c>
      <c r="B63" s="19" t="str">
        <f>'[1]16 Квартал ввод мощности'!B67</f>
        <v>Развитие и модернизация учета электрической энергии (мощности), всего, в том числе:</v>
      </c>
      <c r="C63" s="19" t="str">
        <f>'[1]16 Квартал ввод мощности'!C67</f>
        <v>Г</v>
      </c>
      <c r="D63" s="19" t="s">
        <v>149</v>
      </c>
      <c r="E63" s="79">
        <f t="shared" ref="E63:R63" si="16">SUM(E64,E66,E67,E68,E69,E70,E71,E72)</f>
        <v>0</v>
      </c>
      <c r="F63" s="79">
        <f t="shared" si="16"/>
        <v>0</v>
      </c>
      <c r="G63" s="79">
        <f t="shared" si="16"/>
        <v>0</v>
      </c>
      <c r="H63" s="79">
        <f t="shared" si="16"/>
        <v>0</v>
      </c>
      <c r="I63" s="79">
        <f t="shared" si="16"/>
        <v>0</v>
      </c>
      <c r="J63" s="79">
        <f t="shared" si="16"/>
        <v>0</v>
      </c>
      <c r="K63" s="79">
        <f t="shared" si="16"/>
        <v>0</v>
      </c>
      <c r="L63" s="79">
        <f t="shared" si="16"/>
        <v>0</v>
      </c>
      <c r="M63" s="79">
        <f t="shared" si="16"/>
        <v>0</v>
      </c>
      <c r="N63" s="79">
        <f t="shared" si="16"/>
        <v>0</v>
      </c>
      <c r="O63" s="79">
        <f t="shared" si="16"/>
        <v>0</v>
      </c>
      <c r="P63" s="79">
        <f t="shared" si="16"/>
        <v>0</v>
      </c>
      <c r="Q63" s="79">
        <f t="shared" si="16"/>
        <v>0</v>
      </c>
      <c r="R63" s="79">
        <f t="shared" si="16"/>
        <v>0</v>
      </c>
      <c r="S63" s="166" t="s">
        <v>149</v>
      </c>
      <c r="T63" s="167"/>
      <c r="U63" s="167"/>
      <c r="V63" s="167"/>
      <c r="W63" s="14"/>
      <c r="X63" s="14"/>
      <c r="Y63" s="14"/>
      <c r="Z63" s="14"/>
      <c r="AA63" s="14"/>
      <c r="AB63" s="14"/>
    </row>
    <row r="64" spans="1:28" s="78" customFormat="1" ht="47.25" x14ac:dyDescent="0.25">
      <c r="A64" s="19" t="str">
        <f>'[1]16 Квартал ввод мощности'!A68</f>
        <v>1.2.3.1</v>
      </c>
      <c r="B64" s="19" t="str">
        <f>'[1]16 Квартал ввод мощности'!B68</f>
        <v>«Установка приборов учета, класс напряжения 0,22 (0,4) кВ, всего, в том числе:»</v>
      </c>
      <c r="C64" s="19" t="str">
        <f>'[1]16 Квартал ввод мощности'!C68</f>
        <v>Г</v>
      </c>
      <c r="D64" s="19" t="s">
        <v>149</v>
      </c>
      <c r="E64" s="79">
        <f t="shared" ref="E64:R64" si="17">E65</f>
        <v>0</v>
      </c>
      <c r="F64" s="79">
        <f t="shared" si="17"/>
        <v>0</v>
      </c>
      <c r="G64" s="79">
        <f t="shared" si="17"/>
        <v>0</v>
      </c>
      <c r="H64" s="79">
        <f t="shared" si="17"/>
        <v>0</v>
      </c>
      <c r="I64" s="79">
        <f t="shared" si="17"/>
        <v>0</v>
      </c>
      <c r="J64" s="79">
        <f t="shared" si="17"/>
        <v>0</v>
      </c>
      <c r="K64" s="79">
        <f t="shared" si="17"/>
        <v>0</v>
      </c>
      <c r="L64" s="79">
        <f t="shared" si="17"/>
        <v>0</v>
      </c>
      <c r="M64" s="79">
        <f t="shared" si="17"/>
        <v>0</v>
      </c>
      <c r="N64" s="79">
        <f t="shared" si="17"/>
        <v>0</v>
      </c>
      <c r="O64" s="79">
        <f t="shared" si="17"/>
        <v>0</v>
      </c>
      <c r="P64" s="79">
        <f t="shared" si="17"/>
        <v>0</v>
      </c>
      <c r="Q64" s="79">
        <f t="shared" si="17"/>
        <v>0</v>
      </c>
      <c r="R64" s="79">
        <f t="shared" si="17"/>
        <v>0</v>
      </c>
      <c r="S64" s="166" t="s">
        <v>149</v>
      </c>
      <c r="T64" s="167"/>
      <c r="U64" s="167"/>
      <c r="V64" s="167"/>
      <c r="W64" s="14"/>
      <c r="X64" s="14"/>
      <c r="Y64" s="14"/>
      <c r="Z64" s="14"/>
      <c r="AA64" s="14"/>
      <c r="AB64" s="14"/>
    </row>
    <row r="65" spans="1:28" s="57" customFormat="1" ht="31.5" x14ac:dyDescent="0.25">
      <c r="A65" s="41" t="str">
        <f>'[1]16 Квартал ввод мощности'!A69</f>
        <v>1.2.3.1</v>
      </c>
      <c r="B65" s="41" t="str">
        <f>'[1]16 Квартал ввод мощности'!B69</f>
        <v>АИИСКУЭ ОРЭ для ОАО "Чеченэнерго" (погашение КЗ)</v>
      </c>
      <c r="C65" s="41" t="str">
        <f>'[1]16 Квартал ввод мощности'!C69</f>
        <v>F_prj_109108_48000</v>
      </c>
      <c r="D65" s="41" t="s">
        <v>149</v>
      </c>
      <c r="E65" s="45">
        <f>'[1]16 Квартал ввод мощности'!D69</f>
        <v>0</v>
      </c>
      <c r="F65" s="45">
        <f>'[1]16 Квартал ввод мощности'!E69</f>
        <v>0</v>
      </c>
      <c r="G65" s="45">
        <f>'[1]16 Квартал ввод мощности'!F69</f>
        <v>0</v>
      </c>
      <c r="H65" s="45">
        <f>'[1]16 Квартал ввод мощности'!G69</f>
        <v>0</v>
      </c>
      <c r="I65" s="45">
        <f>'[1]16 Квартал ввод мощности'!H69</f>
        <v>0</v>
      </c>
      <c r="J65" s="45">
        <f>'[1]16 Квартал ввод мощности'!I69</f>
        <v>0</v>
      </c>
      <c r="K65" s="45">
        <f>'[1]16 Квартал ввод мощности'!J69</f>
        <v>0</v>
      </c>
      <c r="L65" s="45">
        <f>'[1]16 Квартал ввод мощности'!AM69</f>
        <v>0</v>
      </c>
      <c r="M65" s="45">
        <f>'[1]16 Квартал ввод мощности'!AN69</f>
        <v>0</v>
      </c>
      <c r="N65" s="45">
        <f>'[1]16 Квартал ввод мощности'!AO69</f>
        <v>0</v>
      </c>
      <c r="O65" s="45">
        <f>'[1]16 Квартал ввод мощности'!AP69</f>
        <v>0</v>
      </c>
      <c r="P65" s="45">
        <f>'[1]16 Квартал ввод мощности'!AQ69</f>
        <v>0</v>
      </c>
      <c r="Q65" s="45">
        <f>'[1]16 Квартал ввод мощности'!AR69</f>
        <v>0</v>
      </c>
      <c r="R65" s="45">
        <f>'[1]16 Квартал ввод мощности'!AS69</f>
        <v>0</v>
      </c>
      <c r="S65" s="170" t="s">
        <v>149</v>
      </c>
      <c r="T65" s="171">
        <f>'[1]16 Квартал ввод мощности'!AU69</f>
        <v>0</v>
      </c>
      <c r="U65" s="171">
        <f>'[1]16 Квартал ввод мощности'!AV69</f>
        <v>0</v>
      </c>
      <c r="V65" s="171">
        <f>'[1]16 Квартал ввод мощности'!AW69</f>
        <v>0</v>
      </c>
      <c r="W65" s="58"/>
      <c r="X65" s="58"/>
      <c r="Y65" s="58"/>
      <c r="Z65" s="58"/>
      <c r="AA65" s="58"/>
      <c r="AB65" s="58"/>
    </row>
    <row r="66" spans="1:28" s="78" customFormat="1" ht="47.25" x14ac:dyDescent="0.25">
      <c r="A66" s="19" t="str">
        <f>'[1]16 Квартал ввод мощности'!A70</f>
        <v>1.2.3.2</v>
      </c>
      <c r="B66" s="19" t="str">
        <f>'[1]16 Квартал ввод мощности'!B70</f>
        <v>«Установка приборов учета, класс напряжения 6 (10) кВ, всего, в том числе:»</v>
      </c>
      <c r="C66" s="19" t="str">
        <f>'[1]16 Квартал ввод мощности'!C70</f>
        <v>Г</v>
      </c>
      <c r="D66" s="19" t="s">
        <v>149</v>
      </c>
      <c r="E66" s="79" t="s">
        <v>149</v>
      </c>
      <c r="F66" s="79" t="s">
        <v>149</v>
      </c>
      <c r="G66" s="79" t="s">
        <v>149</v>
      </c>
      <c r="H66" s="79" t="s">
        <v>149</v>
      </c>
      <c r="I66" s="79" t="s">
        <v>149</v>
      </c>
      <c r="J66" s="79" t="s">
        <v>149</v>
      </c>
      <c r="K66" s="79" t="s">
        <v>149</v>
      </c>
      <c r="L66" s="79" t="s">
        <v>149</v>
      </c>
      <c r="M66" s="79" t="s">
        <v>149</v>
      </c>
      <c r="N66" s="79" t="s">
        <v>149</v>
      </c>
      <c r="O66" s="79" t="s">
        <v>149</v>
      </c>
      <c r="P66" s="79" t="s">
        <v>149</v>
      </c>
      <c r="Q66" s="79" t="s">
        <v>149</v>
      </c>
      <c r="R66" s="79" t="s">
        <v>149</v>
      </c>
      <c r="S66" s="166" t="s">
        <v>149</v>
      </c>
      <c r="T66" s="167"/>
      <c r="U66" s="167"/>
      <c r="V66" s="167"/>
      <c r="W66" s="14"/>
      <c r="X66" s="14"/>
      <c r="Y66" s="14"/>
      <c r="Z66" s="14"/>
      <c r="AA66" s="14"/>
      <c r="AB66" s="14"/>
    </row>
    <row r="67" spans="1:28" s="78" customFormat="1" ht="47.25" x14ac:dyDescent="0.25">
      <c r="A67" s="19" t="str">
        <f>'[1]16 Квартал ввод мощности'!A71</f>
        <v>1.2.3.3</v>
      </c>
      <c r="B67" s="19" t="str">
        <f>'[1]16 Квартал ввод мощности'!B71</f>
        <v>«Установка приборов учета, класс напряжения 35 кВ, всего, в том числе:»</v>
      </c>
      <c r="C67" s="19" t="str">
        <f>'[1]16 Квартал ввод мощности'!C71</f>
        <v>Г</v>
      </c>
      <c r="D67" s="19" t="s">
        <v>149</v>
      </c>
      <c r="E67" s="51" t="s">
        <v>149</v>
      </c>
      <c r="F67" s="51" t="s">
        <v>149</v>
      </c>
      <c r="G67" s="51" t="s">
        <v>149</v>
      </c>
      <c r="H67" s="51" t="s">
        <v>149</v>
      </c>
      <c r="I67" s="51" t="s">
        <v>149</v>
      </c>
      <c r="J67" s="51" t="s">
        <v>149</v>
      </c>
      <c r="K67" s="51" t="s">
        <v>149</v>
      </c>
      <c r="L67" s="51" t="s">
        <v>149</v>
      </c>
      <c r="M67" s="51" t="s">
        <v>149</v>
      </c>
      <c r="N67" s="51" t="s">
        <v>149</v>
      </c>
      <c r="O67" s="51" t="s">
        <v>149</v>
      </c>
      <c r="P67" s="51" t="s">
        <v>149</v>
      </c>
      <c r="Q67" s="51" t="s">
        <v>149</v>
      </c>
      <c r="R67" s="51" t="s">
        <v>149</v>
      </c>
      <c r="S67" s="166" t="s">
        <v>149</v>
      </c>
      <c r="T67" s="167"/>
      <c r="U67" s="167"/>
      <c r="V67" s="167"/>
      <c r="W67" s="14"/>
      <c r="X67" s="14"/>
      <c r="Y67" s="14"/>
      <c r="Z67" s="14"/>
      <c r="AA67" s="14"/>
      <c r="AB67" s="14"/>
    </row>
    <row r="68" spans="1:28" s="78" customFormat="1" ht="47.25" x14ac:dyDescent="0.25">
      <c r="A68" s="19" t="str">
        <f>'[1]16 Квартал ввод мощности'!A72</f>
        <v>1.2.3.4</v>
      </c>
      <c r="B68" s="19" t="str">
        <f>'[1]16 Квартал ввод мощности'!B72</f>
        <v>«Установка приборов учета, класс напряжения 110 кВ и выше, всего, в том числе:»</v>
      </c>
      <c r="C68" s="19" t="str">
        <f>'[1]16 Квартал ввод мощности'!C72</f>
        <v>Г</v>
      </c>
      <c r="D68" s="19" t="s">
        <v>149</v>
      </c>
      <c r="E68" s="51" t="s">
        <v>149</v>
      </c>
      <c r="F68" s="51" t="s">
        <v>149</v>
      </c>
      <c r="G68" s="51" t="s">
        <v>149</v>
      </c>
      <c r="H68" s="51" t="s">
        <v>149</v>
      </c>
      <c r="I68" s="51" t="s">
        <v>149</v>
      </c>
      <c r="J68" s="51" t="s">
        <v>149</v>
      </c>
      <c r="K68" s="51" t="s">
        <v>149</v>
      </c>
      <c r="L68" s="51" t="s">
        <v>149</v>
      </c>
      <c r="M68" s="51" t="s">
        <v>149</v>
      </c>
      <c r="N68" s="51" t="s">
        <v>149</v>
      </c>
      <c r="O68" s="51" t="s">
        <v>149</v>
      </c>
      <c r="P68" s="51" t="s">
        <v>149</v>
      </c>
      <c r="Q68" s="51" t="s">
        <v>149</v>
      </c>
      <c r="R68" s="51" t="s">
        <v>149</v>
      </c>
      <c r="S68" s="166" t="s">
        <v>149</v>
      </c>
      <c r="T68" s="167"/>
      <c r="U68" s="167"/>
      <c r="V68" s="167"/>
      <c r="W68" s="14"/>
      <c r="X68" s="14"/>
      <c r="Y68" s="14"/>
      <c r="Z68" s="14"/>
      <c r="AA68" s="14"/>
      <c r="AB68" s="14"/>
    </row>
    <row r="69" spans="1:28" s="78" customFormat="1" ht="63" x14ac:dyDescent="0.25">
      <c r="A69" s="19" t="str">
        <f>'[1]16 Квартал ввод мощности'!A73</f>
        <v>1.2.3.5</v>
      </c>
      <c r="B69" s="19" t="str">
        <f>'[1]16 Квартал ввод мощности'!B73</f>
        <v>«Включение приборов учета в систему сбора и передачи данных, класс напряжения 0,22 (0,4) кВ, всего, в том числе:»</v>
      </c>
      <c r="C69" s="19" t="str">
        <f>'[1]16 Квартал ввод мощности'!C73</f>
        <v>Г</v>
      </c>
      <c r="D69" s="19" t="s">
        <v>149</v>
      </c>
      <c r="E69" s="51" t="s">
        <v>149</v>
      </c>
      <c r="F69" s="51" t="s">
        <v>149</v>
      </c>
      <c r="G69" s="51" t="s">
        <v>149</v>
      </c>
      <c r="H69" s="51" t="s">
        <v>149</v>
      </c>
      <c r="I69" s="51" t="s">
        <v>149</v>
      </c>
      <c r="J69" s="51" t="s">
        <v>149</v>
      </c>
      <c r="K69" s="51" t="s">
        <v>149</v>
      </c>
      <c r="L69" s="51" t="s">
        <v>149</v>
      </c>
      <c r="M69" s="51" t="s">
        <v>149</v>
      </c>
      <c r="N69" s="51" t="s">
        <v>149</v>
      </c>
      <c r="O69" s="51" t="s">
        <v>149</v>
      </c>
      <c r="P69" s="51" t="s">
        <v>149</v>
      </c>
      <c r="Q69" s="51" t="s">
        <v>149</v>
      </c>
      <c r="R69" s="51" t="s">
        <v>149</v>
      </c>
      <c r="S69" s="166" t="s">
        <v>149</v>
      </c>
      <c r="T69" s="167"/>
      <c r="U69" s="167"/>
      <c r="V69" s="167"/>
      <c r="W69" s="14"/>
      <c r="X69" s="14"/>
      <c r="Y69" s="14"/>
      <c r="Z69" s="14"/>
      <c r="AA69" s="14"/>
      <c r="AB69" s="14"/>
    </row>
    <row r="70" spans="1:28" s="78" customFormat="1" ht="63" x14ac:dyDescent="0.25">
      <c r="A70" s="19" t="str">
        <f>'[1]16 Квартал ввод мощности'!A74</f>
        <v>1.2.3.6</v>
      </c>
      <c r="B70" s="19" t="str">
        <f>'[1]16 Квартал ввод мощности'!B74</f>
        <v>«Включение приборов учета в систему сбора и передачи данных, класс напряжения 6 (10) кВ, всего, в том числе:»</v>
      </c>
      <c r="C70" s="19" t="str">
        <f>'[1]16 Квартал ввод мощности'!C74</f>
        <v>Г</v>
      </c>
      <c r="D70" s="19" t="s">
        <v>149</v>
      </c>
      <c r="E70" s="79" t="s">
        <v>149</v>
      </c>
      <c r="F70" s="79" t="s">
        <v>149</v>
      </c>
      <c r="G70" s="79" t="s">
        <v>149</v>
      </c>
      <c r="H70" s="79" t="s">
        <v>149</v>
      </c>
      <c r="I70" s="79" t="s">
        <v>149</v>
      </c>
      <c r="J70" s="79" t="s">
        <v>149</v>
      </c>
      <c r="K70" s="79" t="s">
        <v>149</v>
      </c>
      <c r="L70" s="79" t="s">
        <v>149</v>
      </c>
      <c r="M70" s="79" t="s">
        <v>149</v>
      </c>
      <c r="N70" s="79" t="s">
        <v>149</v>
      </c>
      <c r="O70" s="79" t="s">
        <v>149</v>
      </c>
      <c r="P70" s="79" t="s">
        <v>149</v>
      </c>
      <c r="Q70" s="79" t="s">
        <v>149</v>
      </c>
      <c r="R70" s="79" t="s">
        <v>149</v>
      </c>
      <c r="S70" s="166" t="s">
        <v>149</v>
      </c>
      <c r="T70" s="167"/>
      <c r="U70" s="167"/>
      <c r="V70" s="167"/>
      <c r="W70" s="14"/>
      <c r="X70" s="14"/>
      <c r="Y70" s="14"/>
      <c r="Z70" s="14"/>
      <c r="AA70" s="14"/>
      <c r="AB70" s="14"/>
    </row>
    <row r="71" spans="1:28" s="78" customFormat="1" ht="63" x14ac:dyDescent="0.25">
      <c r="A71" s="19" t="str">
        <f>'[1]16 Квартал ввод мощности'!A75</f>
        <v>1.2.3.7</v>
      </c>
      <c r="B71" s="19" t="str">
        <f>'[1]16 Квартал ввод мощности'!B75</f>
        <v>«Включение приборов учета в систему сбора и передачи данных, класс напряжения 35 кВ, всего, в том числе:»</v>
      </c>
      <c r="C71" s="19" t="str">
        <f>'[1]16 Квартал ввод мощности'!C75</f>
        <v>Г</v>
      </c>
      <c r="D71" s="19" t="s">
        <v>149</v>
      </c>
      <c r="E71" s="51" t="s">
        <v>149</v>
      </c>
      <c r="F71" s="51" t="s">
        <v>149</v>
      </c>
      <c r="G71" s="51" t="s">
        <v>149</v>
      </c>
      <c r="H71" s="51" t="s">
        <v>149</v>
      </c>
      <c r="I71" s="51" t="s">
        <v>149</v>
      </c>
      <c r="J71" s="51" t="s">
        <v>149</v>
      </c>
      <c r="K71" s="51" t="s">
        <v>149</v>
      </c>
      <c r="L71" s="51" t="s">
        <v>149</v>
      </c>
      <c r="M71" s="51" t="s">
        <v>149</v>
      </c>
      <c r="N71" s="51" t="s">
        <v>149</v>
      </c>
      <c r="O71" s="51" t="s">
        <v>149</v>
      </c>
      <c r="P71" s="51" t="s">
        <v>149</v>
      </c>
      <c r="Q71" s="51" t="s">
        <v>149</v>
      </c>
      <c r="R71" s="51" t="s">
        <v>149</v>
      </c>
      <c r="S71" s="166" t="s">
        <v>149</v>
      </c>
      <c r="T71" s="167"/>
      <c r="U71" s="167"/>
      <c r="V71" s="167"/>
      <c r="W71" s="14"/>
      <c r="X71" s="14"/>
      <c r="Y71" s="14"/>
      <c r="Z71" s="14"/>
      <c r="AA71" s="14"/>
      <c r="AB71" s="14"/>
    </row>
    <row r="72" spans="1:28" s="78" customFormat="1" ht="63" x14ac:dyDescent="0.25">
      <c r="A72" s="19" t="str">
        <f>'[1]16 Квартал ввод мощности'!A76</f>
        <v>1.2.3.8</v>
      </c>
      <c r="B72" s="19" t="str">
        <f>'[1]16 Квартал ввод мощности'!B76</f>
        <v>«Включение приборов учета в систему сбора и передачи данных, класс напряжения 110 кВ и выше, всего, в том числе:»</v>
      </c>
      <c r="C72" s="19" t="str">
        <f>'[1]16 Квартал ввод мощности'!C76</f>
        <v>Г</v>
      </c>
      <c r="D72" s="19" t="s">
        <v>149</v>
      </c>
      <c r="E72" s="51" t="s">
        <v>149</v>
      </c>
      <c r="F72" s="51" t="s">
        <v>149</v>
      </c>
      <c r="G72" s="51" t="s">
        <v>149</v>
      </c>
      <c r="H72" s="51" t="s">
        <v>149</v>
      </c>
      <c r="I72" s="51" t="s">
        <v>149</v>
      </c>
      <c r="J72" s="51" t="s">
        <v>149</v>
      </c>
      <c r="K72" s="51" t="s">
        <v>149</v>
      </c>
      <c r="L72" s="51" t="s">
        <v>149</v>
      </c>
      <c r="M72" s="51" t="s">
        <v>149</v>
      </c>
      <c r="N72" s="51" t="s">
        <v>149</v>
      </c>
      <c r="O72" s="51" t="s">
        <v>149</v>
      </c>
      <c r="P72" s="51" t="s">
        <v>149</v>
      </c>
      <c r="Q72" s="51" t="s">
        <v>149</v>
      </c>
      <c r="R72" s="51" t="s">
        <v>149</v>
      </c>
      <c r="S72" s="166" t="s">
        <v>149</v>
      </c>
      <c r="T72" s="167"/>
      <c r="U72" s="167"/>
      <c r="V72" s="167"/>
      <c r="W72" s="14"/>
      <c r="X72" s="14"/>
      <c r="Y72" s="14"/>
      <c r="Z72" s="14"/>
      <c r="AA72" s="14"/>
      <c r="AB72" s="14"/>
    </row>
    <row r="73" spans="1:28" s="78" customFormat="1" ht="63" x14ac:dyDescent="0.25">
      <c r="A73" s="19" t="str">
        <f>'[1]16 Квартал ввод мощности'!A77</f>
        <v>1.2.4</v>
      </c>
      <c r="B73" s="19" t="str">
        <f>'[1]16 Квартал ввод мощности'!B77</f>
        <v>Реконструкция, модернизация, техническое перевооружение прочих объектов основных средств, всего, в том числе:</v>
      </c>
      <c r="C73" s="19" t="str">
        <f>'[1]16 Квартал ввод мощности'!C77</f>
        <v>Г</v>
      </c>
      <c r="D73" s="19" t="s">
        <v>149</v>
      </c>
      <c r="E73" s="51">
        <f t="shared" ref="E73:R73" si="18">SUM(E74,E75)</f>
        <v>0</v>
      </c>
      <c r="F73" s="51">
        <f t="shared" si="18"/>
        <v>0</v>
      </c>
      <c r="G73" s="51">
        <f t="shared" si="18"/>
        <v>0</v>
      </c>
      <c r="H73" s="51">
        <f t="shared" si="18"/>
        <v>0</v>
      </c>
      <c r="I73" s="51">
        <f t="shared" si="18"/>
        <v>0</v>
      </c>
      <c r="J73" s="51">
        <f t="shared" si="18"/>
        <v>0</v>
      </c>
      <c r="K73" s="51">
        <f t="shared" si="18"/>
        <v>3</v>
      </c>
      <c r="L73" s="51">
        <f t="shared" si="18"/>
        <v>0</v>
      </c>
      <c r="M73" s="51">
        <f t="shared" si="18"/>
        <v>0</v>
      </c>
      <c r="N73" s="51">
        <f t="shared" si="18"/>
        <v>0</v>
      </c>
      <c r="O73" s="51">
        <f t="shared" si="18"/>
        <v>0</v>
      </c>
      <c r="P73" s="51">
        <f t="shared" si="18"/>
        <v>0</v>
      </c>
      <c r="Q73" s="51">
        <f t="shared" si="18"/>
        <v>0</v>
      </c>
      <c r="R73" s="51">
        <f t="shared" si="18"/>
        <v>3</v>
      </c>
      <c r="S73" s="166" t="s">
        <v>149</v>
      </c>
      <c r="T73" s="167"/>
      <c r="U73" s="167"/>
      <c r="V73" s="167"/>
      <c r="W73" s="14"/>
      <c r="X73" s="14"/>
      <c r="Y73" s="14"/>
      <c r="Z73" s="14"/>
      <c r="AA73" s="14"/>
      <c r="AB73" s="14"/>
    </row>
    <row r="74" spans="1:28" s="78" customFormat="1" ht="47.25" x14ac:dyDescent="0.25">
      <c r="A74" s="19" t="str">
        <f>'[1]16 Квартал ввод мощности'!A78</f>
        <v>1.2.4.1</v>
      </c>
      <c r="B74" s="19" t="str">
        <f>'[1]16 Квартал ввод мощности'!B78</f>
        <v>Реконструкция прочих объектов основных средств, всего, в том числе:</v>
      </c>
      <c r="C74" s="19" t="str">
        <f>'[1]16 Квартал ввод мощности'!C78</f>
        <v>Г</v>
      </c>
      <c r="D74" s="19" t="s">
        <v>149</v>
      </c>
      <c r="E74" s="51" t="s">
        <v>149</v>
      </c>
      <c r="F74" s="51" t="s">
        <v>149</v>
      </c>
      <c r="G74" s="51" t="s">
        <v>149</v>
      </c>
      <c r="H74" s="51" t="s">
        <v>149</v>
      </c>
      <c r="I74" s="51" t="s">
        <v>149</v>
      </c>
      <c r="J74" s="51" t="s">
        <v>149</v>
      </c>
      <c r="K74" s="51" t="s">
        <v>149</v>
      </c>
      <c r="L74" s="51" t="s">
        <v>149</v>
      </c>
      <c r="M74" s="51" t="s">
        <v>149</v>
      </c>
      <c r="N74" s="51" t="s">
        <v>149</v>
      </c>
      <c r="O74" s="51" t="s">
        <v>149</v>
      </c>
      <c r="P74" s="51" t="s">
        <v>149</v>
      </c>
      <c r="Q74" s="51" t="s">
        <v>149</v>
      </c>
      <c r="R74" s="51" t="s">
        <v>149</v>
      </c>
      <c r="S74" s="166" t="s">
        <v>149</v>
      </c>
      <c r="T74" s="167"/>
      <c r="U74" s="167"/>
      <c r="V74" s="167"/>
      <c r="W74" s="14"/>
      <c r="X74" s="14"/>
      <c r="Y74" s="14"/>
      <c r="Z74" s="14"/>
      <c r="AA74" s="14"/>
      <c r="AB74" s="14"/>
    </row>
    <row r="75" spans="1:28" s="78" customFormat="1" ht="63" x14ac:dyDescent="0.25">
      <c r="A75" s="19" t="str">
        <f>'[1]16 Квартал ввод мощности'!A79</f>
        <v>1.2.4.2</v>
      </c>
      <c r="B75" s="19" t="str">
        <f>'[1]16 Квартал ввод мощности'!B79</f>
        <v>Модернизация, техническое перевооружение прочих объектов основных средств, всего, в том числе:</v>
      </c>
      <c r="C75" s="19" t="str">
        <f>'[1]16 Квартал ввод мощности'!C79</f>
        <v>Г</v>
      </c>
      <c r="D75" s="19" t="s">
        <v>149</v>
      </c>
      <c r="E75" s="51">
        <f t="shared" ref="E75:R75" si="19">SUM(E76:E78)</f>
        <v>0</v>
      </c>
      <c r="F75" s="51">
        <f t="shared" si="19"/>
        <v>0</v>
      </c>
      <c r="G75" s="51">
        <f t="shared" si="19"/>
        <v>0</v>
      </c>
      <c r="H75" s="51">
        <f t="shared" si="19"/>
        <v>0</v>
      </c>
      <c r="I75" s="51">
        <f t="shared" si="19"/>
        <v>0</v>
      </c>
      <c r="J75" s="51">
        <f t="shared" si="19"/>
        <v>0</v>
      </c>
      <c r="K75" s="51">
        <f t="shared" si="19"/>
        <v>3</v>
      </c>
      <c r="L75" s="51">
        <f t="shared" si="19"/>
        <v>0</v>
      </c>
      <c r="M75" s="51">
        <f t="shared" si="19"/>
        <v>0</v>
      </c>
      <c r="N75" s="51">
        <f t="shared" si="19"/>
        <v>0</v>
      </c>
      <c r="O75" s="51">
        <f t="shared" si="19"/>
        <v>0</v>
      </c>
      <c r="P75" s="51">
        <f t="shared" si="19"/>
        <v>0</v>
      </c>
      <c r="Q75" s="51">
        <f t="shared" si="19"/>
        <v>0</v>
      </c>
      <c r="R75" s="51">
        <f t="shared" si="19"/>
        <v>3</v>
      </c>
      <c r="S75" s="166" t="s">
        <v>149</v>
      </c>
      <c r="T75" s="167"/>
      <c r="U75" s="167"/>
      <c r="V75" s="167"/>
      <c r="W75" s="14"/>
      <c r="X75" s="14"/>
      <c r="Y75" s="14"/>
      <c r="Z75" s="14"/>
      <c r="AA75" s="14"/>
      <c r="AB75" s="14"/>
    </row>
    <row r="76" spans="1:28" s="57" customFormat="1" ht="63" x14ac:dyDescent="0.25">
      <c r="A76" s="41" t="str">
        <f>'[1]16 Квартал ввод мощности'!A80</f>
        <v>1.2.4.2</v>
      </c>
      <c r="B76" s="41" t="str">
        <f>'[1]16 Квартал ввод мощности'!B80</f>
        <v>Модернизация системы сбора и передачи информации 1-ая очередь АО "Чеченэнерго" на  ПС "Восточная"</v>
      </c>
      <c r="C76" s="41" t="str">
        <f>'[1]16 Квартал ввод мощности'!C80</f>
        <v>F_prj_109108_49013</v>
      </c>
      <c r="D76" s="41" t="s">
        <v>149</v>
      </c>
      <c r="E76" s="45">
        <f>'[1]16 Квартал ввод мощности'!D80</f>
        <v>0</v>
      </c>
      <c r="F76" s="45">
        <f>'[1]16 Квартал ввод мощности'!E80</f>
        <v>0</v>
      </c>
      <c r="G76" s="45">
        <f>'[1]16 Квартал ввод мощности'!F80</f>
        <v>0</v>
      </c>
      <c r="H76" s="45">
        <f>'[1]16 Квартал ввод мощности'!G80</f>
        <v>0</v>
      </c>
      <c r="I76" s="45">
        <f>'[1]16 Квартал ввод мощности'!H80</f>
        <v>0</v>
      </c>
      <c r="J76" s="45">
        <f>'[1]16 Квартал ввод мощности'!I80</f>
        <v>0</v>
      </c>
      <c r="K76" s="45">
        <f>'[1]16 Квартал ввод мощности'!J80</f>
        <v>1</v>
      </c>
      <c r="L76" s="45">
        <f>'[1]16 Квартал ввод мощности'!AM80</f>
        <v>0</v>
      </c>
      <c r="M76" s="45">
        <f>'[1]16 Квартал ввод мощности'!AN80</f>
        <v>0</v>
      </c>
      <c r="N76" s="45">
        <f>'[1]16 Квартал ввод мощности'!AO80</f>
        <v>0</v>
      </c>
      <c r="O76" s="45">
        <f>'[1]16 Квартал ввод мощности'!AP80</f>
        <v>0</v>
      </c>
      <c r="P76" s="45">
        <f>'[1]16 Квартал ввод мощности'!AQ80</f>
        <v>0</v>
      </c>
      <c r="Q76" s="45">
        <f>'[1]16 Квартал ввод мощности'!AR80</f>
        <v>0</v>
      </c>
      <c r="R76" s="45">
        <f>'[1]16 Квартал ввод мощности'!AS80</f>
        <v>1</v>
      </c>
      <c r="S76" s="170" t="s">
        <v>149</v>
      </c>
      <c r="T76" s="171">
        <f>'[1]16 Квартал ввод мощности'!AU80</f>
        <v>0</v>
      </c>
      <c r="U76" s="171">
        <f>'[1]16 Квартал ввод мощности'!AV80</f>
        <v>0</v>
      </c>
      <c r="V76" s="171">
        <f>'[1]16 Квартал ввод мощности'!AW80</f>
        <v>0</v>
      </c>
      <c r="W76" s="58"/>
      <c r="X76" s="58"/>
      <c r="Y76" s="58"/>
      <c r="Z76" s="58"/>
      <c r="AA76" s="58"/>
      <c r="AB76" s="58"/>
    </row>
    <row r="77" spans="1:28" s="57" customFormat="1" ht="63" x14ac:dyDescent="0.25">
      <c r="A77" s="41" t="str">
        <f>'[1]16 Квартал ввод мощности'!A81</f>
        <v>1.2.4.2</v>
      </c>
      <c r="B77" s="41" t="str">
        <f>'[1]16 Квартал ввод мощности'!B81</f>
        <v>Модернизация системы сбора и передачи информации 1-ая очередь АО "Чеченэнерго" на  ПС 110 кВ Гудермес-Тяговая</v>
      </c>
      <c r="C77" s="41" t="str">
        <f>'[1]16 Квартал ввод мощности'!C81</f>
        <v>G_Che4</v>
      </c>
      <c r="D77" s="41" t="s">
        <v>149</v>
      </c>
      <c r="E77" s="45">
        <f>'[1]16 Квартал ввод мощности'!D81</f>
        <v>0</v>
      </c>
      <c r="F77" s="45">
        <f>'[1]16 Квартал ввод мощности'!E81</f>
        <v>0</v>
      </c>
      <c r="G77" s="45">
        <f>'[1]16 Квартал ввод мощности'!F81</f>
        <v>0</v>
      </c>
      <c r="H77" s="45">
        <f>'[1]16 Квартал ввод мощности'!G81</f>
        <v>0</v>
      </c>
      <c r="I77" s="45">
        <f>'[1]16 Квартал ввод мощности'!H81</f>
        <v>0</v>
      </c>
      <c r="J77" s="45">
        <f>'[1]16 Квартал ввод мощности'!I81</f>
        <v>0</v>
      </c>
      <c r="K77" s="45">
        <f>'[1]16 Квартал ввод мощности'!J81</f>
        <v>1</v>
      </c>
      <c r="L77" s="45">
        <f>'[1]16 Квартал ввод мощности'!AM81</f>
        <v>0</v>
      </c>
      <c r="M77" s="45">
        <f>'[1]16 Квартал ввод мощности'!AN81</f>
        <v>0</v>
      </c>
      <c r="N77" s="45">
        <f>'[1]16 Квартал ввод мощности'!AO81</f>
        <v>0</v>
      </c>
      <c r="O77" s="45">
        <f>'[1]16 Квартал ввод мощности'!AP81</f>
        <v>0</v>
      </c>
      <c r="P77" s="45">
        <f>'[1]16 Квартал ввод мощности'!AQ81</f>
        <v>0</v>
      </c>
      <c r="Q77" s="45">
        <f>'[1]16 Квартал ввод мощности'!AR81</f>
        <v>0</v>
      </c>
      <c r="R77" s="45">
        <f>'[1]16 Квартал ввод мощности'!AS81</f>
        <v>1</v>
      </c>
      <c r="S77" s="170" t="s">
        <v>149</v>
      </c>
      <c r="T77" s="171">
        <f>'[1]16 Квартал ввод мощности'!AU81</f>
        <v>0</v>
      </c>
      <c r="U77" s="171">
        <f>'[1]16 Квартал ввод мощности'!AV81</f>
        <v>0</v>
      </c>
      <c r="V77" s="171">
        <f>'[1]16 Квартал ввод мощности'!AW81</f>
        <v>0</v>
      </c>
      <c r="W77" s="58"/>
      <c r="X77" s="58"/>
      <c r="Y77" s="58"/>
      <c r="Z77" s="58"/>
      <c r="AA77" s="58"/>
      <c r="AB77" s="58"/>
    </row>
    <row r="78" spans="1:28" s="57" customFormat="1" ht="63" x14ac:dyDescent="0.25">
      <c r="A78" s="41" t="str">
        <f>'[1]16 Квартал ввод мощности'!A82</f>
        <v>1.2.4.2</v>
      </c>
      <c r="B78" s="41" t="str">
        <f>'[1]16 Квартал ввод мощности'!B82</f>
        <v>Модернизация системы сбора и передачи информации 1-ая очередь АО "Чеченэнерго" на ПС 110 кВ Ойсунгур</v>
      </c>
      <c r="C78" s="41" t="str">
        <f>'[1]16 Квартал ввод мощности'!C82</f>
        <v>G_Che5</v>
      </c>
      <c r="D78" s="41" t="s">
        <v>149</v>
      </c>
      <c r="E78" s="45">
        <f>'[1]16 Квартал ввод мощности'!D82</f>
        <v>0</v>
      </c>
      <c r="F78" s="45">
        <f>'[1]16 Квартал ввод мощности'!E82</f>
        <v>0</v>
      </c>
      <c r="G78" s="45">
        <f>'[1]16 Квартал ввод мощности'!F82</f>
        <v>0</v>
      </c>
      <c r="H78" s="45">
        <f>'[1]16 Квартал ввод мощности'!G82</f>
        <v>0</v>
      </c>
      <c r="I78" s="45">
        <f>'[1]16 Квартал ввод мощности'!H82</f>
        <v>0</v>
      </c>
      <c r="J78" s="45">
        <f>'[1]16 Квартал ввод мощности'!I82</f>
        <v>0</v>
      </c>
      <c r="K78" s="45">
        <f>'[1]16 Квартал ввод мощности'!J82</f>
        <v>1</v>
      </c>
      <c r="L78" s="45">
        <f>'[1]16 Квартал ввод мощности'!AM82</f>
        <v>0</v>
      </c>
      <c r="M78" s="45">
        <f>'[1]16 Квартал ввод мощности'!AN82</f>
        <v>0</v>
      </c>
      <c r="N78" s="45">
        <f>'[1]16 Квартал ввод мощности'!AO82</f>
        <v>0</v>
      </c>
      <c r="O78" s="45">
        <f>'[1]16 Квартал ввод мощности'!AP82</f>
        <v>0</v>
      </c>
      <c r="P78" s="45">
        <f>'[1]16 Квартал ввод мощности'!AQ82</f>
        <v>0</v>
      </c>
      <c r="Q78" s="45">
        <f>'[1]16 Квартал ввод мощности'!AR82</f>
        <v>0</v>
      </c>
      <c r="R78" s="45">
        <f>'[1]16 Квартал ввод мощности'!AS82</f>
        <v>1</v>
      </c>
      <c r="S78" s="170" t="s">
        <v>149</v>
      </c>
      <c r="T78" s="171">
        <f>'[1]16 Квартал ввод мощности'!AU82</f>
        <v>0</v>
      </c>
      <c r="U78" s="171">
        <f>'[1]16 Квартал ввод мощности'!AV82</f>
        <v>0</v>
      </c>
      <c r="V78" s="171">
        <f>'[1]16 Квартал ввод мощности'!AW82</f>
        <v>0</v>
      </c>
      <c r="W78" s="58"/>
      <c r="X78" s="58"/>
      <c r="Y78" s="58"/>
      <c r="Z78" s="58"/>
      <c r="AA78" s="58"/>
      <c r="AB78" s="58"/>
    </row>
    <row r="79" spans="1:28" s="78" customFormat="1" ht="94.5" x14ac:dyDescent="0.25">
      <c r="A79" s="19" t="str">
        <f>'[1]16 Квартал ввод мощности'!A83</f>
        <v>1.3</v>
      </c>
      <c r="B79" s="19" t="str">
        <f>'[1]16 Квартал ввод мощности'!B83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9" s="19" t="str">
        <f>'[1]16 Квартал ввод мощности'!C83</f>
        <v>Г</v>
      </c>
      <c r="D79" s="19" t="s">
        <v>149</v>
      </c>
      <c r="E79" s="51">
        <f t="shared" ref="E79:R79" si="20">SUM(E80,E81)</f>
        <v>50</v>
      </c>
      <c r="F79" s="51">
        <f t="shared" si="20"/>
        <v>0</v>
      </c>
      <c r="G79" s="51">
        <f t="shared" si="20"/>
        <v>96.210999999999999</v>
      </c>
      <c r="H79" s="51">
        <f t="shared" si="20"/>
        <v>0</v>
      </c>
      <c r="I79" s="51">
        <f t="shared" si="20"/>
        <v>0</v>
      </c>
      <c r="J79" s="51">
        <f t="shared" si="20"/>
        <v>0</v>
      </c>
      <c r="K79" s="51">
        <f t="shared" si="20"/>
        <v>0</v>
      </c>
      <c r="L79" s="51">
        <f t="shared" si="20"/>
        <v>50</v>
      </c>
      <c r="M79" s="51">
        <f t="shared" si="20"/>
        <v>0</v>
      </c>
      <c r="N79" s="51">
        <f t="shared" si="20"/>
        <v>95.46</v>
      </c>
      <c r="O79" s="51">
        <f t="shared" si="20"/>
        <v>0</v>
      </c>
      <c r="P79" s="51">
        <f t="shared" si="20"/>
        <v>0</v>
      </c>
      <c r="Q79" s="51">
        <f t="shared" si="20"/>
        <v>0</v>
      </c>
      <c r="R79" s="51">
        <f t="shared" si="20"/>
        <v>0</v>
      </c>
      <c r="S79" s="166" t="s">
        <v>149</v>
      </c>
      <c r="T79" s="167"/>
      <c r="U79" s="167"/>
      <c r="V79" s="167"/>
      <c r="W79" s="14"/>
      <c r="X79" s="14"/>
      <c r="Y79" s="14"/>
      <c r="Z79" s="14"/>
      <c r="AA79" s="14"/>
      <c r="AB79" s="14"/>
    </row>
    <row r="80" spans="1:28" s="78" customFormat="1" ht="78.75" x14ac:dyDescent="0.25">
      <c r="A80" s="19" t="str">
        <f>'[1]16 Квартал ввод мощности'!A84</f>
        <v>1.3.1</v>
      </c>
      <c r="B80" s="19" t="str">
        <f>'[1]16 Квартал ввод мощности'!B84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0" s="19" t="str">
        <f>'[1]16 Квартал ввод мощности'!C84</f>
        <v>Г</v>
      </c>
      <c r="D80" s="19" t="s">
        <v>149</v>
      </c>
      <c r="E80" s="51" t="s">
        <v>149</v>
      </c>
      <c r="F80" s="51" t="s">
        <v>149</v>
      </c>
      <c r="G80" s="51" t="s">
        <v>149</v>
      </c>
      <c r="H80" s="51" t="s">
        <v>149</v>
      </c>
      <c r="I80" s="51" t="s">
        <v>149</v>
      </c>
      <c r="J80" s="51" t="s">
        <v>149</v>
      </c>
      <c r="K80" s="51" t="s">
        <v>149</v>
      </c>
      <c r="L80" s="51" t="s">
        <v>149</v>
      </c>
      <c r="M80" s="51" t="s">
        <v>149</v>
      </c>
      <c r="N80" s="51" t="s">
        <v>149</v>
      </c>
      <c r="O80" s="51" t="s">
        <v>149</v>
      </c>
      <c r="P80" s="51" t="s">
        <v>149</v>
      </c>
      <c r="Q80" s="51" t="s">
        <v>149</v>
      </c>
      <c r="R80" s="51" t="s">
        <v>149</v>
      </c>
      <c r="S80" s="166" t="s">
        <v>149</v>
      </c>
      <c r="T80" s="167"/>
      <c r="U80" s="167"/>
      <c r="V80" s="167"/>
      <c r="W80" s="14"/>
      <c r="X80" s="14"/>
      <c r="Y80" s="14"/>
      <c r="Z80" s="14"/>
      <c r="AA80" s="14"/>
      <c r="AB80" s="14"/>
    </row>
    <row r="81" spans="1:28" s="78" customFormat="1" ht="78.75" x14ac:dyDescent="0.25">
      <c r="A81" s="19" t="str">
        <f>'[1]16 Квартал ввод мощности'!A85</f>
        <v>1.3.2</v>
      </c>
      <c r="B81" s="19" t="str">
        <f>'[1]16 Квартал ввод мощности'!B85</f>
        <v>Инвестиционные проекты, предусмотренные схемой и программой развития субъекта Российской Федерации, всего, в том числе:</v>
      </c>
      <c r="C81" s="19" t="str">
        <f>'[1]16 Квартал ввод мощности'!C85</f>
        <v>Г</v>
      </c>
      <c r="D81" s="19" t="s">
        <v>149</v>
      </c>
      <c r="E81" s="79">
        <f t="shared" ref="E81:R81" si="21">SUM(E82)</f>
        <v>50</v>
      </c>
      <c r="F81" s="79">
        <f t="shared" si="21"/>
        <v>0</v>
      </c>
      <c r="G81" s="79">
        <f t="shared" si="21"/>
        <v>96.210999999999999</v>
      </c>
      <c r="H81" s="79">
        <f t="shared" si="21"/>
        <v>0</v>
      </c>
      <c r="I81" s="79">
        <f t="shared" si="21"/>
        <v>0</v>
      </c>
      <c r="J81" s="79">
        <f t="shared" si="21"/>
        <v>0</v>
      </c>
      <c r="K81" s="79">
        <f t="shared" si="21"/>
        <v>0</v>
      </c>
      <c r="L81" s="79">
        <f t="shared" si="21"/>
        <v>50</v>
      </c>
      <c r="M81" s="79">
        <f t="shared" si="21"/>
        <v>0</v>
      </c>
      <c r="N81" s="79">
        <f t="shared" si="21"/>
        <v>95.46</v>
      </c>
      <c r="O81" s="79">
        <f t="shared" si="21"/>
        <v>0</v>
      </c>
      <c r="P81" s="79">
        <f t="shared" si="21"/>
        <v>0</v>
      </c>
      <c r="Q81" s="79">
        <f t="shared" si="21"/>
        <v>0</v>
      </c>
      <c r="R81" s="79">
        <f t="shared" si="21"/>
        <v>0</v>
      </c>
      <c r="S81" s="166" t="s">
        <v>149</v>
      </c>
      <c r="T81" s="167"/>
      <c r="U81" s="167"/>
      <c r="V81" s="167"/>
      <c r="W81" s="14"/>
      <c r="X81" s="14"/>
      <c r="Y81" s="14"/>
      <c r="Z81" s="14"/>
      <c r="AA81" s="14"/>
      <c r="AB81" s="14"/>
    </row>
    <row r="82" spans="1:28" s="57" customFormat="1" ht="31.5" x14ac:dyDescent="0.25">
      <c r="A82" s="41" t="str">
        <f>'[1]16 Квартал ввод мощности'!A86</f>
        <v>1.3.2</v>
      </c>
      <c r="B82" s="41" t="str">
        <f>'[1]16 Квартал ввод мощности'!B86</f>
        <v xml:space="preserve">Строительство ПС 110/35/10 кВ "Курчалой 110 с заходами ВЛ 110 кВ </v>
      </c>
      <c r="C82" s="41" t="str">
        <f>'[1]16 Квартал ввод мощности'!C86</f>
        <v>G_Che2</v>
      </c>
      <c r="D82" s="41" t="s">
        <v>149</v>
      </c>
      <c r="E82" s="45">
        <f>'[1]16 Квартал ввод мощности'!D86</f>
        <v>50</v>
      </c>
      <c r="F82" s="45">
        <f>'[1]16 Квартал ввод мощности'!E86</f>
        <v>0</v>
      </c>
      <c r="G82" s="45">
        <f>'[1]16 Квартал ввод мощности'!F86</f>
        <v>96.210999999999999</v>
      </c>
      <c r="H82" s="45">
        <f>'[1]16 Квартал ввод мощности'!G86</f>
        <v>0</v>
      </c>
      <c r="I82" s="45">
        <f>'[1]16 Квартал ввод мощности'!H86</f>
        <v>0</v>
      </c>
      <c r="J82" s="45">
        <f>'[1]16 Квартал ввод мощности'!I86</f>
        <v>0</v>
      </c>
      <c r="K82" s="45">
        <f>'[1]16 Квартал ввод мощности'!J86</f>
        <v>0</v>
      </c>
      <c r="L82" s="45">
        <f>'[1]16 Квартал ввод мощности'!AM86</f>
        <v>50</v>
      </c>
      <c r="M82" s="45">
        <f>'[1]16 Квартал ввод мощности'!AN86</f>
        <v>0</v>
      </c>
      <c r="N82" s="45">
        <f>'[1]16 Квартал ввод мощности'!AO86</f>
        <v>95.46</v>
      </c>
      <c r="O82" s="45">
        <f>'[1]16 Квартал ввод мощности'!AP86</f>
        <v>0</v>
      </c>
      <c r="P82" s="45">
        <f>'[1]16 Квартал ввод мощности'!AQ86</f>
        <v>0</v>
      </c>
      <c r="Q82" s="45">
        <f>'[1]16 Квартал ввод мощности'!AR86</f>
        <v>0</v>
      </c>
      <c r="R82" s="45">
        <f>'[1]16 Квартал ввод мощности'!AS86</f>
        <v>0</v>
      </c>
      <c r="S82" s="170" t="s">
        <v>149</v>
      </c>
      <c r="T82" s="171">
        <f>'[1]16 Квартал ввод мощности'!AU86</f>
        <v>0</v>
      </c>
      <c r="U82" s="171">
        <f>'[1]16 Квартал ввод мощности'!AV86</f>
        <v>0</v>
      </c>
      <c r="V82" s="171">
        <f>'[1]16 Квартал ввод мощности'!AW86</f>
        <v>0</v>
      </c>
      <c r="W82" s="58"/>
      <c r="X82" s="58"/>
      <c r="Y82" s="58"/>
      <c r="Z82" s="58"/>
      <c r="AA82" s="58"/>
      <c r="AB82" s="58"/>
    </row>
    <row r="83" spans="1:28" s="78" customFormat="1" ht="47.25" x14ac:dyDescent="0.25">
      <c r="A83" s="19" t="str">
        <f>'[1]16 Квартал ввод мощности'!A87</f>
        <v>1.4</v>
      </c>
      <c r="B83" s="19" t="str">
        <f>'[1]16 Квартал ввод мощности'!B87</f>
        <v>Прочее новое строительство объектов электросетевого хозяйства, всего, в том числе:</v>
      </c>
      <c r="C83" s="19" t="str">
        <f>'[1]16 Квартал ввод мощности'!C87</f>
        <v>Г</v>
      </c>
      <c r="D83" s="19" t="s">
        <v>149</v>
      </c>
      <c r="E83" s="51">
        <f t="shared" ref="E83:R83" si="22">SUM(E84)</f>
        <v>0</v>
      </c>
      <c r="F83" s="51">
        <f t="shared" si="22"/>
        <v>0</v>
      </c>
      <c r="G83" s="51">
        <f t="shared" si="22"/>
        <v>0</v>
      </c>
      <c r="H83" s="51">
        <f t="shared" si="22"/>
        <v>0</v>
      </c>
      <c r="I83" s="51">
        <f t="shared" si="22"/>
        <v>0</v>
      </c>
      <c r="J83" s="51">
        <f t="shared" si="22"/>
        <v>0</v>
      </c>
      <c r="K83" s="51">
        <f t="shared" si="22"/>
        <v>0</v>
      </c>
      <c r="L83" s="51">
        <f t="shared" si="22"/>
        <v>0</v>
      </c>
      <c r="M83" s="51">
        <f t="shared" si="22"/>
        <v>0</v>
      </c>
      <c r="N83" s="51">
        <f t="shared" si="22"/>
        <v>0</v>
      </c>
      <c r="O83" s="51">
        <f t="shared" si="22"/>
        <v>0</v>
      </c>
      <c r="P83" s="51">
        <f t="shared" si="22"/>
        <v>0</v>
      </c>
      <c r="Q83" s="51">
        <f t="shared" si="22"/>
        <v>0</v>
      </c>
      <c r="R83" s="51">
        <f t="shared" si="22"/>
        <v>0</v>
      </c>
      <c r="S83" s="166" t="s">
        <v>149</v>
      </c>
      <c r="T83" s="167"/>
      <c r="U83" s="167"/>
      <c r="V83" s="167"/>
      <c r="W83" s="14"/>
      <c r="X83" s="14"/>
      <c r="Y83" s="14"/>
      <c r="Z83" s="14"/>
      <c r="AA83" s="14"/>
      <c r="AB83" s="14"/>
    </row>
    <row r="84" spans="1:28" s="57" customFormat="1" ht="141.75" x14ac:dyDescent="0.25">
      <c r="A84" s="41" t="str">
        <f>'[1]16 Квартал ввод мощности'!A88</f>
        <v>1.4</v>
      </c>
      <c r="B84" s="41" t="str">
        <f>'[1]16 Квартал ввод мощности'!B88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84" s="41" t="str">
        <f>'[1]16 Квартал ввод мощности'!C88</f>
        <v>F_prj_109108_5385</v>
      </c>
      <c r="D84" s="41" t="s">
        <v>149</v>
      </c>
      <c r="E84" s="45">
        <f>'[1]16 Квартал ввод мощности'!D88</f>
        <v>0</v>
      </c>
      <c r="F84" s="45">
        <f>'[1]16 Квартал ввод мощности'!E88</f>
        <v>0</v>
      </c>
      <c r="G84" s="45">
        <f>'[1]16 Квартал ввод мощности'!F88</f>
        <v>0</v>
      </c>
      <c r="H84" s="45">
        <f>'[1]16 Квартал ввод мощности'!G88</f>
        <v>0</v>
      </c>
      <c r="I84" s="45">
        <f>'[1]16 Квартал ввод мощности'!H88</f>
        <v>0</v>
      </c>
      <c r="J84" s="45">
        <f>'[1]16 Квартал ввод мощности'!I88</f>
        <v>0</v>
      </c>
      <c r="K84" s="45">
        <f>'[1]16 Квартал ввод мощности'!J88</f>
        <v>0</v>
      </c>
      <c r="L84" s="45">
        <f>'[1]16 Квартал ввод мощности'!AM88</f>
        <v>0</v>
      </c>
      <c r="M84" s="45">
        <f>'[1]16 Квартал ввод мощности'!AN88</f>
        <v>0</v>
      </c>
      <c r="N84" s="45">
        <f>'[1]16 Квартал ввод мощности'!AO88</f>
        <v>0</v>
      </c>
      <c r="O84" s="45">
        <f>'[1]16 Квартал ввод мощности'!AP88</f>
        <v>0</v>
      </c>
      <c r="P84" s="45">
        <f>'[1]16 Квартал ввод мощности'!AQ88</f>
        <v>0</v>
      </c>
      <c r="Q84" s="45">
        <f>'[1]16 Квартал ввод мощности'!AR88</f>
        <v>0</v>
      </c>
      <c r="R84" s="45">
        <f>'[1]16 Квартал ввод мощности'!AS88</f>
        <v>0</v>
      </c>
      <c r="S84" s="170" t="s">
        <v>149</v>
      </c>
      <c r="T84" s="171">
        <f>'[1]16 Квартал ввод мощности'!AU88</f>
        <v>0</v>
      </c>
      <c r="U84" s="171">
        <f>'[1]16 Квартал ввод мощности'!AV88</f>
        <v>0</v>
      </c>
      <c r="V84" s="171">
        <f>'[1]16 Квартал ввод мощности'!AW88</f>
        <v>0</v>
      </c>
      <c r="W84" s="58"/>
      <c r="X84" s="58"/>
      <c r="Y84" s="58"/>
      <c r="Z84" s="58"/>
      <c r="AA84" s="58"/>
      <c r="AB84" s="58"/>
    </row>
    <row r="85" spans="1:28" s="78" customFormat="1" ht="63" x14ac:dyDescent="0.25">
      <c r="A85" s="19" t="str">
        <f>'[1]16 Квартал ввод мощности'!A89</f>
        <v>1.5</v>
      </c>
      <c r="B85" s="19" t="str">
        <f>'[1]16 Квартал ввод мощности'!B89</f>
        <v>Покупка земельных участков для целей реализации инвестиционных проектов, всего, в том числе:</v>
      </c>
      <c r="C85" s="19" t="str">
        <f>'[1]16 Квартал ввод мощности'!C89</f>
        <v>Г</v>
      </c>
      <c r="D85" s="19" t="s">
        <v>149</v>
      </c>
      <c r="E85" s="51" t="s">
        <v>149</v>
      </c>
      <c r="F85" s="51" t="s">
        <v>149</v>
      </c>
      <c r="G85" s="51" t="s">
        <v>149</v>
      </c>
      <c r="H85" s="51" t="s">
        <v>149</v>
      </c>
      <c r="I85" s="51" t="s">
        <v>149</v>
      </c>
      <c r="J85" s="51" t="s">
        <v>149</v>
      </c>
      <c r="K85" s="51" t="s">
        <v>149</v>
      </c>
      <c r="L85" s="51" t="s">
        <v>149</v>
      </c>
      <c r="M85" s="51" t="s">
        <v>149</v>
      </c>
      <c r="N85" s="51" t="s">
        <v>149</v>
      </c>
      <c r="O85" s="51" t="s">
        <v>149</v>
      </c>
      <c r="P85" s="51" t="s">
        <v>149</v>
      </c>
      <c r="Q85" s="51" t="s">
        <v>149</v>
      </c>
      <c r="R85" s="51" t="s">
        <v>149</v>
      </c>
      <c r="S85" s="166" t="s">
        <v>149</v>
      </c>
      <c r="T85" s="167"/>
      <c r="U85" s="167"/>
      <c r="V85" s="167"/>
      <c r="W85" s="14"/>
      <c r="X85" s="14"/>
      <c r="Y85" s="14"/>
      <c r="Z85" s="14"/>
      <c r="AA85" s="14"/>
      <c r="AB85" s="14"/>
    </row>
    <row r="86" spans="1:28" s="78" customFormat="1" ht="31.5" x14ac:dyDescent="0.25">
      <c r="A86" s="19" t="str">
        <f>'[1]16 Квартал ввод мощности'!A90</f>
        <v>1.6</v>
      </c>
      <c r="B86" s="19" t="str">
        <f>'[1]16 Квартал ввод мощности'!B90</f>
        <v>Прочие инвестиционные проекты, всего, в том числе:</v>
      </c>
      <c r="C86" s="19" t="str">
        <f>'[1]16 Квартал ввод мощности'!C90</f>
        <v>Г</v>
      </c>
      <c r="D86" s="19" t="s">
        <v>149</v>
      </c>
      <c r="E86" s="79">
        <f t="shared" ref="E86:R86" si="23">SUM(E87:E124)</f>
        <v>0</v>
      </c>
      <c r="F86" s="79">
        <f t="shared" si="23"/>
        <v>0</v>
      </c>
      <c r="G86" s="79">
        <f t="shared" si="23"/>
        <v>0</v>
      </c>
      <c r="H86" s="79">
        <f t="shared" si="23"/>
        <v>0</v>
      </c>
      <c r="I86" s="79">
        <f t="shared" si="23"/>
        <v>0</v>
      </c>
      <c r="J86" s="79">
        <f t="shared" si="23"/>
        <v>0</v>
      </c>
      <c r="K86" s="79">
        <f t="shared" si="23"/>
        <v>96</v>
      </c>
      <c r="L86" s="79">
        <f t="shared" si="23"/>
        <v>0</v>
      </c>
      <c r="M86" s="79">
        <f t="shared" si="23"/>
        <v>0</v>
      </c>
      <c r="N86" s="79">
        <f t="shared" si="23"/>
        <v>0</v>
      </c>
      <c r="O86" s="79">
        <f t="shared" si="23"/>
        <v>0</v>
      </c>
      <c r="P86" s="79">
        <f t="shared" si="23"/>
        <v>0</v>
      </c>
      <c r="Q86" s="79">
        <f t="shared" si="23"/>
        <v>0</v>
      </c>
      <c r="R86" s="79">
        <f t="shared" si="23"/>
        <v>90</v>
      </c>
      <c r="S86" s="166" t="s">
        <v>149</v>
      </c>
      <c r="T86" s="167"/>
      <c r="U86" s="167"/>
      <c r="V86" s="167"/>
      <c r="W86" s="14"/>
      <c r="X86" s="14"/>
      <c r="Y86" s="14"/>
      <c r="Z86" s="14"/>
      <c r="AA86" s="14"/>
      <c r="AB86" s="14"/>
    </row>
    <row r="87" spans="1:28" s="57" customFormat="1" ht="31.5" x14ac:dyDescent="0.25">
      <c r="A87" s="41" t="str">
        <f>'[1]16 Квартал ввод мощности'!A91</f>
        <v>1.6</v>
      </c>
      <c r="B87" s="41" t="str">
        <f>'[1]16 Квартал ввод мощности'!B91</f>
        <v>Приобретение Автогидроподъемника АГП-20Т на базе ГАЗ-3309-2 ед</v>
      </c>
      <c r="C87" s="41" t="str">
        <f>'[1]16 Квартал ввод мощности'!C91</f>
        <v>G_Che8</v>
      </c>
      <c r="D87" s="41" t="s">
        <v>149</v>
      </c>
      <c r="E87" s="45">
        <f>'[1]16 Квартал ввод мощности'!D91</f>
        <v>0</v>
      </c>
      <c r="F87" s="45">
        <f>'[1]16 Квартал ввод мощности'!E91</f>
        <v>0</v>
      </c>
      <c r="G87" s="45">
        <f>'[1]16 Квартал ввод мощности'!F91</f>
        <v>0</v>
      </c>
      <c r="H87" s="45">
        <f>'[1]16 Квартал ввод мощности'!G91</f>
        <v>0</v>
      </c>
      <c r="I87" s="45">
        <f>'[1]16 Квартал ввод мощности'!H91</f>
        <v>0</v>
      </c>
      <c r="J87" s="45">
        <f>'[1]16 Квартал ввод мощности'!I91</f>
        <v>0</v>
      </c>
      <c r="K87" s="45">
        <f>'[1]16 Квартал ввод мощности'!J91</f>
        <v>0</v>
      </c>
      <c r="L87" s="45">
        <f>'[1]16 Квартал ввод мощности'!AM91</f>
        <v>0</v>
      </c>
      <c r="M87" s="45">
        <f>'[1]16 Квартал ввод мощности'!AN91</f>
        <v>0</v>
      </c>
      <c r="N87" s="45">
        <f>'[1]16 Квартал ввод мощности'!AO91</f>
        <v>0</v>
      </c>
      <c r="O87" s="45">
        <f>'[1]16 Квартал ввод мощности'!AP91</f>
        <v>0</v>
      </c>
      <c r="P87" s="45">
        <f>'[1]16 Квартал ввод мощности'!AQ91</f>
        <v>0</v>
      </c>
      <c r="Q87" s="45">
        <f>'[1]16 Квартал ввод мощности'!AR91</f>
        <v>0</v>
      </c>
      <c r="R87" s="45">
        <f>'[1]16 Квартал ввод мощности'!AS91</f>
        <v>0</v>
      </c>
      <c r="S87" s="170" t="s">
        <v>149</v>
      </c>
      <c r="T87" s="171">
        <f>'[1]16 Квартал ввод мощности'!AU91</f>
        <v>0</v>
      </c>
      <c r="U87" s="171">
        <f>'[1]16 Квартал ввод мощности'!AV91</f>
        <v>0</v>
      </c>
      <c r="V87" s="171">
        <f>'[1]16 Квартал ввод мощности'!AW91</f>
        <v>0</v>
      </c>
      <c r="W87" s="58"/>
      <c r="X87" s="58"/>
      <c r="Y87" s="58"/>
      <c r="Z87" s="58"/>
      <c r="AA87" s="58"/>
      <c r="AB87" s="58"/>
    </row>
    <row r="88" spans="1:28" s="57" customFormat="1" ht="47.25" x14ac:dyDescent="0.25">
      <c r="A88" s="41" t="str">
        <f>'[1]16 Квартал ввод мощности'!A92</f>
        <v>1.6</v>
      </c>
      <c r="B88" s="41" t="str">
        <f>'[1]16 Квартал ввод мощности'!B92</f>
        <v>Приобретение "Маршрутизатор Сisco 2911 3port-10/100/1000 Mb-Flash 512 Md-DRAM Склад №4"</v>
      </c>
      <c r="C88" s="41" t="str">
        <f>'[1]16 Квартал ввод мощности'!C92</f>
        <v>H_Che123_17</v>
      </c>
      <c r="D88" s="41" t="s">
        <v>149</v>
      </c>
      <c r="E88" s="45" t="str">
        <f>'[1]16 Квартал ввод мощности'!D92</f>
        <v>нд</v>
      </c>
      <c r="F88" s="45" t="str">
        <f>'[1]16 Квартал ввод мощности'!E92</f>
        <v>нд</v>
      </c>
      <c r="G88" s="45" t="str">
        <f>'[1]16 Квартал ввод мощности'!F92</f>
        <v>нд</v>
      </c>
      <c r="H88" s="45" t="str">
        <f>'[1]16 Квартал ввод мощности'!G92</f>
        <v>нд</v>
      </c>
      <c r="I88" s="45" t="str">
        <f>'[1]16 Квартал ввод мощности'!H92</f>
        <v>нд</v>
      </c>
      <c r="J88" s="45" t="str">
        <f>'[1]16 Квартал ввод мощности'!I92</f>
        <v>нд</v>
      </c>
      <c r="K88" s="45" t="str">
        <f>'[1]16 Квартал ввод мощности'!J92</f>
        <v>нд</v>
      </c>
      <c r="L88" s="45">
        <f>'[1]16 Квартал ввод мощности'!AM92</f>
        <v>0</v>
      </c>
      <c r="M88" s="45">
        <f>'[1]16 Квартал ввод мощности'!AN92</f>
        <v>0</v>
      </c>
      <c r="N88" s="45">
        <f>'[1]16 Квартал ввод мощности'!AO92</f>
        <v>0</v>
      </c>
      <c r="O88" s="45">
        <f>'[1]16 Квартал ввод мощности'!AP92</f>
        <v>0</v>
      </c>
      <c r="P88" s="45">
        <f>'[1]16 Квартал ввод мощности'!AQ92</f>
        <v>0</v>
      </c>
      <c r="Q88" s="45">
        <f>'[1]16 Квартал ввод мощности'!AR92</f>
        <v>0</v>
      </c>
      <c r="R88" s="45">
        <f>'[1]16 Квартал ввод мощности'!AS92</f>
        <v>2</v>
      </c>
      <c r="S88" s="170" t="s">
        <v>149</v>
      </c>
      <c r="T88" s="171">
        <f>'[1]16 Квартал ввод мощности'!AU92</f>
        <v>0</v>
      </c>
      <c r="U88" s="171">
        <f>'[1]16 Квартал ввод мощности'!AV92</f>
        <v>0</v>
      </c>
      <c r="V88" s="171">
        <f>'[1]16 Квартал ввод мощности'!AW92</f>
        <v>0</v>
      </c>
      <c r="W88" s="58"/>
      <c r="X88" s="58"/>
      <c r="Y88" s="58"/>
      <c r="Z88" s="58"/>
      <c r="AA88" s="58"/>
      <c r="AB88" s="58"/>
    </row>
    <row r="89" spans="1:28" s="57" customFormat="1" ht="63" x14ac:dyDescent="0.25">
      <c r="A89" s="41" t="str">
        <f>'[1]16 Квартал ввод мощности'!A93</f>
        <v>1.6</v>
      </c>
      <c r="B89" s="41" t="str">
        <f>'[1]16 Квартал ввод мощности'!B93</f>
        <v>Приобретение"Комплект тепловизора TESTO 885-2 с телеобъективом( /I1(измерение темпиратуры до 1200 С)) Склад №4"</v>
      </c>
      <c r="C89" s="41" t="str">
        <f>'[1]16 Квартал ввод мощности'!C93</f>
        <v>H_Che124_17</v>
      </c>
      <c r="D89" s="41" t="s">
        <v>149</v>
      </c>
      <c r="E89" s="45" t="str">
        <f>'[1]16 Квартал ввод мощности'!D93</f>
        <v>нд</v>
      </c>
      <c r="F89" s="45" t="str">
        <f>'[1]16 Квартал ввод мощности'!E93</f>
        <v>нд</v>
      </c>
      <c r="G89" s="45" t="str">
        <f>'[1]16 Квартал ввод мощности'!F93</f>
        <v>нд</v>
      </c>
      <c r="H89" s="45" t="str">
        <f>'[1]16 Квартал ввод мощности'!G93</f>
        <v>нд</v>
      </c>
      <c r="I89" s="45" t="str">
        <f>'[1]16 Квартал ввод мощности'!H93</f>
        <v>нд</v>
      </c>
      <c r="J89" s="45" t="str">
        <f>'[1]16 Квартал ввод мощности'!I93</f>
        <v>нд</v>
      </c>
      <c r="K89" s="45" t="str">
        <f>'[1]16 Квартал ввод мощности'!J93</f>
        <v>нд</v>
      </c>
      <c r="L89" s="45">
        <f>'[1]16 Квартал ввод мощности'!AM93</f>
        <v>0</v>
      </c>
      <c r="M89" s="45">
        <f>'[1]16 Квартал ввод мощности'!AN93</f>
        <v>0</v>
      </c>
      <c r="N89" s="45">
        <f>'[1]16 Квартал ввод мощности'!AO93</f>
        <v>0</v>
      </c>
      <c r="O89" s="45">
        <f>'[1]16 Квартал ввод мощности'!AP93</f>
        <v>0</v>
      </c>
      <c r="P89" s="45">
        <f>'[1]16 Квартал ввод мощности'!AQ93</f>
        <v>0</v>
      </c>
      <c r="Q89" s="45">
        <f>'[1]16 Квартал ввод мощности'!AR93</f>
        <v>0</v>
      </c>
      <c r="R89" s="45">
        <f>'[1]16 Квартал ввод мощности'!AS93</f>
        <v>1</v>
      </c>
      <c r="S89" s="170" t="str">
        <f>'[1]16 Квартал ввод мощности'!BV93</f>
        <v>Производственная необходимость</v>
      </c>
      <c r="T89" s="171">
        <f>'[1]16 Квартал ввод мощности'!AU93</f>
        <v>0</v>
      </c>
      <c r="U89" s="171">
        <f>'[1]16 Квартал ввод мощности'!AV93</f>
        <v>0</v>
      </c>
      <c r="V89" s="171">
        <f>'[1]16 Квартал ввод мощности'!AW93</f>
        <v>0</v>
      </c>
      <c r="W89" s="58"/>
      <c r="X89" s="58"/>
      <c r="Y89" s="58"/>
      <c r="Z89" s="58"/>
      <c r="AA89" s="58"/>
      <c r="AB89" s="58"/>
    </row>
    <row r="90" spans="1:28" s="57" customFormat="1" ht="63" x14ac:dyDescent="0.25">
      <c r="A90" s="41" t="str">
        <f>'[1]16 Квартал ввод мощности'!A94</f>
        <v>1.6</v>
      </c>
      <c r="B90" s="41" t="str">
        <f>'[1]16 Квартал ввод мощности'!B94</f>
        <v>Приобретение оборудования, требующего монтажа для обслуживания сетей, прочее оборудование</v>
      </c>
      <c r="C90" s="41" t="str">
        <f>'[1]16 Квартал ввод мощности'!C94</f>
        <v>G_Che2_16</v>
      </c>
      <c r="D90" s="41" t="s">
        <v>149</v>
      </c>
      <c r="E90" s="45" t="str">
        <f>'[1]16 Квартал ввод мощности'!D94</f>
        <v>нд</v>
      </c>
      <c r="F90" s="45" t="str">
        <f>'[1]16 Квартал ввод мощности'!E94</f>
        <v>нд</v>
      </c>
      <c r="G90" s="45" t="str">
        <f>'[1]16 Квартал ввод мощности'!F94</f>
        <v>нд</v>
      </c>
      <c r="H90" s="45" t="str">
        <f>'[1]16 Квартал ввод мощности'!G94</f>
        <v>нд</v>
      </c>
      <c r="I90" s="45" t="str">
        <f>'[1]16 Квартал ввод мощности'!H94</f>
        <v>нд</v>
      </c>
      <c r="J90" s="45" t="str">
        <f>'[1]16 Квартал ввод мощности'!I94</f>
        <v>нд</v>
      </c>
      <c r="K90" s="45" t="str">
        <f>'[1]16 Квартал ввод мощности'!J94</f>
        <v>нд</v>
      </c>
      <c r="L90" s="45">
        <f>'[1]16 Квартал ввод мощности'!AM94</f>
        <v>0</v>
      </c>
      <c r="M90" s="45">
        <f>'[1]16 Квартал ввод мощности'!AN94</f>
        <v>0</v>
      </c>
      <c r="N90" s="45">
        <f>'[1]16 Квартал ввод мощности'!AO94</f>
        <v>0</v>
      </c>
      <c r="O90" s="45">
        <f>'[1]16 Квартал ввод мощности'!AP94</f>
        <v>0</v>
      </c>
      <c r="P90" s="45">
        <f>'[1]16 Квартал ввод мощности'!AQ94</f>
        <v>0</v>
      </c>
      <c r="Q90" s="45">
        <f>'[1]16 Квартал ввод мощности'!AR94</f>
        <v>0</v>
      </c>
      <c r="R90" s="45">
        <f>'[1]16 Квартал ввод мощности'!AS94</f>
        <v>21</v>
      </c>
      <c r="S90" s="170" t="str">
        <f>'[1]16 Квартал ввод мощности'!BV94</f>
        <v>ремонтная программа</v>
      </c>
      <c r="T90" s="171">
        <f>'[1]16 Квартал ввод мощности'!AU94</f>
        <v>0</v>
      </c>
      <c r="U90" s="171">
        <f>'[1]16 Квартал ввод мощности'!AV94</f>
        <v>0</v>
      </c>
      <c r="V90" s="171">
        <f>'[1]16 Квартал ввод мощности'!AW94</f>
        <v>0</v>
      </c>
      <c r="W90" s="58"/>
      <c r="X90" s="58"/>
      <c r="Y90" s="58"/>
      <c r="Z90" s="58"/>
      <c r="AA90" s="58"/>
      <c r="AB90" s="58"/>
    </row>
    <row r="91" spans="1:28" s="57" customFormat="1" ht="126" x14ac:dyDescent="0.25">
      <c r="A91" s="41" t="str">
        <f>'[1]16 Квартал ввод мощности'!A95</f>
        <v>1.6</v>
      </c>
      <c r="B91" s="41" t="str">
        <f>'[1]16 Квартал ввод мощности'!B95</f>
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</c>
      <c r="C91" s="41" t="str">
        <f>'[1]16 Квартал ввод мощности'!C95</f>
        <v>G_Che19</v>
      </c>
      <c r="D91" s="41" t="s">
        <v>149</v>
      </c>
      <c r="E91" s="45">
        <f>'[1]16 Квартал ввод мощности'!D95</f>
        <v>0</v>
      </c>
      <c r="F91" s="45">
        <f>'[1]16 Квартал ввод мощности'!E95</f>
        <v>0</v>
      </c>
      <c r="G91" s="45">
        <f>'[1]16 Квартал ввод мощности'!F95</f>
        <v>0</v>
      </c>
      <c r="H91" s="45">
        <f>'[1]16 Квартал ввод мощности'!G95</f>
        <v>0</v>
      </c>
      <c r="I91" s="45">
        <f>'[1]16 Квартал ввод мощности'!H95</f>
        <v>0</v>
      </c>
      <c r="J91" s="45">
        <f>'[1]16 Квартал ввод мощности'!I95</f>
        <v>0</v>
      </c>
      <c r="K91" s="45">
        <f>'[1]16 Квартал ввод мощности'!J95</f>
        <v>0</v>
      </c>
      <c r="L91" s="45">
        <f>'[1]16 Квартал ввод мощности'!AM95</f>
        <v>0</v>
      </c>
      <c r="M91" s="45">
        <f>'[1]16 Квартал ввод мощности'!AN95</f>
        <v>0</v>
      </c>
      <c r="N91" s="45">
        <f>'[1]16 Квартал ввод мощности'!AO95</f>
        <v>0</v>
      </c>
      <c r="O91" s="45">
        <f>'[1]16 Квартал ввод мощности'!AP95</f>
        <v>0</v>
      </c>
      <c r="P91" s="45">
        <f>'[1]16 Квартал ввод мощности'!AQ95</f>
        <v>0</v>
      </c>
      <c r="Q91" s="45">
        <f>'[1]16 Квартал ввод мощности'!AR95</f>
        <v>0</v>
      </c>
      <c r="R91" s="45">
        <f>'[1]16 Квартал ввод мощности'!AS95</f>
        <v>0</v>
      </c>
      <c r="S91" s="170" t="s">
        <v>149</v>
      </c>
      <c r="T91" s="171">
        <f>'[1]16 Квартал ввод мощности'!AU95</f>
        <v>0</v>
      </c>
      <c r="U91" s="171">
        <f>'[1]16 Квартал ввод мощности'!AV95</f>
        <v>0</v>
      </c>
      <c r="V91" s="171">
        <f>'[1]16 Квартал ввод мощности'!AW95</f>
        <v>0</v>
      </c>
      <c r="W91" s="58"/>
      <c r="X91" s="58"/>
      <c r="Y91" s="58"/>
      <c r="Z91" s="58"/>
      <c r="AA91" s="58"/>
      <c r="AB91" s="58"/>
    </row>
    <row r="92" spans="1:28" s="57" customFormat="1" ht="47.25" x14ac:dyDescent="0.25">
      <c r="A92" s="41" t="str">
        <f>'[1]16 Квартал ввод мощности'!A96</f>
        <v>1.6</v>
      </c>
      <c r="B92" s="41" t="str">
        <f>'[1]16 Квартал ввод мощности'!B96</f>
        <v>Приобретение полноприводного автомобиля с двухрядной кабиной и бортовым кузовом-20 ед.</v>
      </c>
      <c r="C92" s="41" t="str">
        <f>'[1]16 Квартал ввод мощности'!C96</f>
        <v>H_Che90</v>
      </c>
      <c r="D92" s="41" t="s">
        <v>149</v>
      </c>
      <c r="E92" s="45">
        <f>'[1]16 Квартал ввод мощности'!D96</f>
        <v>0</v>
      </c>
      <c r="F92" s="45">
        <f>'[1]16 Квартал ввод мощности'!E96</f>
        <v>0</v>
      </c>
      <c r="G92" s="45">
        <f>'[1]16 Квартал ввод мощности'!F96</f>
        <v>0</v>
      </c>
      <c r="H92" s="45">
        <f>'[1]16 Квартал ввод мощности'!G96</f>
        <v>0</v>
      </c>
      <c r="I92" s="45">
        <f>'[1]16 Квартал ввод мощности'!H96</f>
        <v>0</v>
      </c>
      <c r="J92" s="45">
        <f>'[1]16 Квартал ввод мощности'!I96</f>
        <v>0</v>
      </c>
      <c r="K92" s="45">
        <f>'[1]16 Квартал ввод мощности'!J96</f>
        <v>20</v>
      </c>
      <c r="L92" s="45">
        <f>'[1]16 Квартал ввод мощности'!AM96</f>
        <v>0</v>
      </c>
      <c r="M92" s="45">
        <f>'[1]16 Квартал ввод мощности'!AN96</f>
        <v>0</v>
      </c>
      <c r="N92" s="45">
        <f>'[1]16 Квартал ввод мощности'!AO96</f>
        <v>0</v>
      </c>
      <c r="O92" s="45">
        <f>'[1]16 Квартал ввод мощности'!AP96</f>
        <v>0</v>
      </c>
      <c r="P92" s="45">
        <f>'[1]16 Квартал ввод мощности'!AQ96</f>
        <v>0</v>
      </c>
      <c r="Q92" s="45">
        <f>'[1]16 Квартал ввод мощности'!AR96</f>
        <v>0</v>
      </c>
      <c r="R92" s="45">
        <f>'[1]16 Квартал ввод мощности'!AS96</f>
        <v>20</v>
      </c>
      <c r="S92" s="170" t="str">
        <f>'[1]16 Квартал ввод мощности'!BV96</f>
        <v>Отклонение от плана произошло после проведения торгов</v>
      </c>
      <c r="T92" s="171">
        <f>'[1]16 Квартал ввод мощности'!AU96</f>
        <v>0</v>
      </c>
      <c r="U92" s="171">
        <f>'[1]16 Квартал ввод мощности'!AV96</f>
        <v>0</v>
      </c>
      <c r="V92" s="171">
        <f>'[1]16 Квартал ввод мощности'!AW96</f>
        <v>0</v>
      </c>
      <c r="W92" s="58"/>
      <c r="X92" s="58"/>
      <c r="Y92" s="58"/>
      <c r="Z92" s="58"/>
      <c r="AA92" s="58"/>
      <c r="AB92" s="58"/>
    </row>
    <row r="93" spans="1:28" s="57" customFormat="1" ht="31.5" x14ac:dyDescent="0.25">
      <c r="A93" s="41" t="str">
        <f>'[1]16 Квартал ввод мощности'!A97</f>
        <v>1.6</v>
      </c>
      <c r="B93" s="41" t="str">
        <f>'[1]16 Квартал ввод мощности'!B97</f>
        <v>Приобретение полноприводного фургона с двухрядной кабиной-20 ед.</v>
      </c>
      <c r="C93" s="41" t="str">
        <f>'[1]16 Квартал ввод мощности'!C97</f>
        <v>H_Che92</v>
      </c>
      <c r="D93" s="41" t="s">
        <v>149</v>
      </c>
      <c r="E93" s="45">
        <f>'[1]16 Квартал ввод мощности'!D97</f>
        <v>0</v>
      </c>
      <c r="F93" s="45">
        <f>'[1]16 Квартал ввод мощности'!E97</f>
        <v>0</v>
      </c>
      <c r="G93" s="45">
        <f>'[1]16 Квартал ввод мощности'!F97</f>
        <v>0</v>
      </c>
      <c r="H93" s="45">
        <f>'[1]16 Квартал ввод мощности'!G97</f>
        <v>0</v>
      </c>
      <c r="I93" s="45">
        <f>'[1]16 Квартал ввод мощности'!H97</f>
        <v>0</v>
      </c>
      <c r="J93" s="45">
        <f>'[1]16 Квартал ввод мощности'!I97</f>
        <v>0</v>
      </c>
      <c r="K93" s="45">
        <f>'[1]16 Квартал ввод мощности'!J97</f>
        <v>20</v>
      </c>
      <c r="L93" s="45">
        <f>'[1]16 Квартал ввод мощности'!AM97</f>
        <v>0</v>
      </c>
      <c r="M93" s="45">
        <f>'[1]16 Квартал ввод мощности'!AN97</f>
        <v>0</v>
      </c>
      <c r="N93" s="45">
        <f>'[1]16 Квартал ввод мощности'!AO97</f>
        <v>0</v>
      </c>
      <c r="O93" s="45">
        <f>'[1]16 Квартал ввод мощности'!AP97</f>
        <v>0</v>
      </c>
      <c r="P93" s="45">
        <f>'[1]16 Квартал ввод мощности'!AQ97</f>
        <v>0</v>
      </c>
      <c r="Q93" s="45">
        <f>'[1]16 Квартал ввод мощности'!AR97</f>
        <v>0</v>
      </c>
      <c r="R93" s="45">
        <f>'[1]16 Квартал ввод мощности'!AS97</f>
        <v>20</v>
      </c>
      <c r="S93" s="170" t="s">
        <v>149</v>
      </c>
      <c r="T93" s="171">
        <f>'[1]16 Квартал ввод мощности'!AU97</f>
        <v>0</v>
      </c>
      <c r="U93" s="171">
        <f>'[1]16 Квартал ввод мощности'!AV97</f>
        <v>0</v>
      </c>
      <c r="V93" s="171">
        <f>'[1]16 Квартал ввод мощности'!AW97</f>
        <v>0</v>
      </c>
      <c r="W93" s="58"/>
      <c r="X93" s="58"/>
      <c r="Y93" s="58"/>
      <c r="Z93" s="58"/>
      <c r="AA93" s="58"/>
      <c r="AB93" s="58"/>
    </row>
    <row r="94" spans="1:28" s="57" customFormat="1" ht="31.5" x14ac:dyDescent="0.25">
      <c r="A94" s="41" t="str">
        <f>'[1]16 Квартал ввод мощности'!A98</f>
        <v>1.6</v>
      </c>
      <c r="B94" s="41" t="str">
        <f>'[1]16 Квартал ввод мощности'!B98</f>
        <v>Приобретение фургона с двухрядной кабиной-3 ед.</v>
      </c>
      <c r="C94" s="41" t="str">
        <f>'[1]16 Квартал ввод мощности'!C98</f>
        <v>H_Che93</v>
      </c>
      <c r="D94" s="41" t="s">
        <v>149</v>
      </c>
      <c r="E94" s="45">
        <f>'[1]16 Квартал ввод мощности'!D98</f>
        <v>0</v>
      </c>
      <c r="F94" s="45">
        <f>'[1]16 Квартал ввод мощности'!E98</f>
        <v>0</v>
      </c>
      <c r="G94" s="45">
        <f>'[1]16 Квартал ввод мощности'!F98</f>
        <v>0</v>
      </c>
      <c r="H94" s="45">
        <f>'[1]16 Квартал ввод мощности'!G98</f>
        <v>0</v>
      </c>
      <c r="I94" s="45">
        <f>'[1]16 Квартал ввод мощности'!H98</f>
        <v>0</v>
      </c>
      <c r="J94" s="45">
        <f>'[1]16 Квартал ввод мощности'!I98</f>
        <v>0</v>
      </c>
      <c r="K94" s="45">
        <f>'[1]16 Квартал ввод мощности'!J98</f>
        <v>3</v>
      </c>
      <c r="L94" s="45">
        <f>'[1]16 Квартал ввод мощности'!AM98</f>
        <v>0</v>
      </c>
      <c r="M94" s="45">
        <f>'[1]16 Квартал ввод мощности'!AN98</f>
        <v>0</v>
      </c>
      <c r="N94" s="45">
        <f>'[1]16 Квартал ввод мощности'!AO98</f>
        <v>0</v>
      </c>
      <c r="O94" s="45">
        <f>'[1]16 Квартал ввод мощности'!AP98</f>
        <v>0</v>
      </c>
      <c r="P94" s="45">
        <f>'[1]16 Квартал ввод мощности'!AQ98</f>
        <v>0</v>
      </c>
      <c r="Q94" s="45">
        <f>'[1]16 Квартал ввод мощности'!AR98</f>
        <v>0</v>
      </c>
      <c r="R94" s="45">
        <f>'[1]16 Квартал ввод мощности'!AS98</f>
        <v>3</v>
      </c>
      <c r="S94" s="170" t="s">
        <v>149</v>
      </c>
      <c r="T94" s="171">
        <f>'[1]16 Квартал ввод мощности'!AU98</f>
        <v>0</v>
      </c>
      <c r="U94" s="171">
        <f>'[1]16 Квартал ввод мощности'!AV98</f>
        <v>0</v>
      </c>
      <c r="V94" s="171">
        <f>'[1]16 Квартал ввод мощности'!AW98</f>
        <v>0</v>
      </c>
      <c r="W94" s="58"/>
      <c r="X94" s="58"/>
      <c r="Y94" s="58"/>
      <c r="Z94" s="58"/>
      <c r="AA94" s="58"/>
      <c r="AB94" s="58"/>
    </row>
    <row r="95" spans="1:28" s="57" customFormat="1" ht="31.5" x14ac:dyDescent="0.25">
      <c r="A95" s="41" t="str">
        <f>'[1]16 Квартал ввод мощности'!A99</f>
        <v>1.6</v>
      </c>
      <c r="B95" s="41" t="str">
        <f>'[1]16 Квартал ввод мощности'!B99</f>
        <v>Приобретение микроавтобуса пассажирского-5 ед.</v>
      </c>
      <c r="C95" s="41" t="str">
        <f>'[1]16 Квартал ввод мощности'!C99</f>
        <v>H_Che94</v>
      </c>
      <c r="D95" s="41" t="s">
        <v>149</v>
      </c>
      <c r="E95" s="45">
        <f>'[1]16 Квартал ввод мощности'!D99</f>
        <v>0</v>
      </c>
      <c r="F95" s="45">
        <f>'[1]16 Квартал ввод мощности'!E99</f>
        <v>0</v>
      </c>
      <c r="G95" s="45">
        <f>'[1]16 Квартал ввод мощности'!F99</f>
        <v>0</v>
      </c>
      <c r="H95" s="45">
        <f>'[1]16 Квартал ввод мощности'!G99</f>
        <v>0</v>
      </c>
      <c r="I95" s="45">
        <f>'[1]16 Квартал ввод мощности'!H99</f>
        <v>0</v>
      </c>
      <c r="J95" s="45">
        <f>'[1]16 Квартал ввод мощности'!I99</f>
        <v>0</v>
      </c>
      <c r="K95" s="45">
        <f>'[1]16 Квартал ввод мощности'!J99</f>
        <v>5</v>
      </c>
      <c r="L95" s="45">
        <f>'[1]16 Квартал ввод мощности'!AM99</f>
        <v>0</v>
      </c>
      <c r="M95" s="45">
        <f>'[1]16 Квартал ввод мощности'!AN99</f>
        <v>0</v>
      </c>
      <c r="N95" s="45">
        <f>'[1]16 Квартал ввод мощности'!AO99</f>
        <v>0</v>
      </c>
      <c r="O95" s="45">
        <f>'[1]16 Квартал ввод мощности'!AP99</f>
        <v>0</v>
      </c>
      <c r="P95" s="45">
        <f>'[1]16 Квартал ввод мощности'!AQ99</f>
        <v>0</v>
      </c>
      <c r="Q95" s="45">
        <f>'[1]16 Квартал ввод мощности'!AR99</f>
        <v>0</v>
      </c>
      <c r="R95" s="45">
        <f>'[1]16 Квартал ввод мощности'!AS99</f>
        <v>5</v>
      </c>
      <c r="S95" s="170" t="s">
        <v>149</v>
      </c>
      <c r="T95" s="171">
        <f>'[1]16 Квартал ввод мощности'!AU99</f>
        <v>0</v>
      </c>
      <c r="U95" s="171">
        <f>'[1]16 Квартал ввод мощности'!AV99</f>
        <v>0</v>
      </c>
      <c r="V95" s="171">
        <f>'[1]16 Квартал ввод мощности'!AW99</f>
        <v>0</v>
      </c>
      <c r="W95" s="58"/>
      <c r="X95" s="58"/>
      <c r="Y95" s="58"/>
      <c r="Z95" s="58"/>
      <c r="AA95" s="58"/>
      <c r="AB95" s="58"/>
    </row>
    <row r="96" spans="1:28" s="57" customFormat="1" ht="31.5" x14ac:dyDescent="0.25">
      <c r="A96" s="41" t="str">
        <f>'[1]16 Квартал ввод мощности'!A100</f>
        <v>1.6</v>
      </c>
      <c r="B96" s="41" t="str">
        <f>'[1]16 Квартал ввод мощности'!B100</f>
        <v>Приобретение крана стрелового автомобильного 50т-1 ед.</v>
      </c>
      <c r="C96" s="41" t="str">
        <f>'[1]16 Квартал ввод мощности'!C100</f>
        <v>H_Che95</v>
      </c>
      <c r="D96" s="41" t="s">
        <v>149</v>
      </c>
      <c r="E96" s="45">
        <f>'[1]16 Квартал ввод мощности'!D100</f>
        <v>0</v>
      </c>
      <c r="F96" s="45">
        <f>'[1]16 Квартал ввод мощности'!E100</f>
        <v>0</v>
      </c>
      <c r="G96" s="45">
        <f>'[1]16 Квартал ввод мощности'!F100</f>
        <v>0</v>
      </c>
      <c r="H96" s="45">
        <f>'[1]16 Квартал ввод мощности'!G100</f>
        <v>0</v>
      </c>
      <c r="I96" s="45">
        <f>'[1]16 Квартал ввод мощности'!H100</f>
        <v>0</v>
      </c>
      <c r="J96" s="45">
        <f>'[1]16 Квартал ввод мощности'!I100</f>
        <v>0</v>
      </c>
      <c r="K96" s="45">
        <f>'[1]16 Квартал ввод мощности'!J100</f>
        <v>1</v>
      </c>
      <c r="L96" s="45">
        <f>'[1]16 Квартал ввод мощности'!AM100</f>
        <v>0</v>
      </c>
      <c r="M96" s="45">
        <f>'[1]16 Квартал ввод мощности'!AN100</f>
        <v>0</v>
      </c>
      <c r="N96" s="45">
        <f>'[1]16 Квартал ввод мощности'!AO100</f>
        <v>0</v>
      </c>
      <c r="O96" s="45">
        <f>'[1]16 Квартал ввод мощности'!AP100</f>
        <v>0</v>
      </c>
      <c r="P96" s="45">
        <f>'[1]16 Квартал ввод мощности'!AQ100</f>
        <v>0</v>
      </c>
      <c r="Q96" s="45">
        <f>'[1]16 Квартал ввод мощности'!AR100</f>
        <v>0</v>
      </c>
      <c r="R96" s="45">
        <f>'[1]16 Квартал ввод мощности'!AS100</f>
        <v>0</v>
      </c>
      <c r="S96" s="170" t="str">
        <f>'[1]16 Квартал ввод мощности'!BV100</f>
        <v>Позднее проведение торгово-закупочных мероприятий и заключения договоров поставки</v>
      </c>
      <c r="T96" s="171">
        <f>'[1]16 Квартал ввод мощности'!AU100</f>
        <v>0</v>
      </c>
      <c r="U96" s="171">
        <f>'[1]16 Квартал ввод мощности'!AV100</f>
        <v>0</v>
      </c>
      <c r="V96" s="171">
        <f>'[1]16 Квартал ввод мощности'!AW100</f>
        <v>0</v>
      </c>
      <c r="W96" s="58"/>
      <c r="X96" s="58"/>
      <c r="Y96" s="58"/>
      <c r="Z96" s="58"/>
      <c r="AA96" s="58"/>
      <c r="AB96" s="58"/>
    </row>
    <row r="97" spans="1:28" s="57" customFormat="1" ht="31.5" x14ac:dyDescent="0.25">
      <c r="A97" s="41" t="str">
        <f>'[1]16 Квартал ввод мощности'!A101</f>
        <v>1.6</v>
      </c>
      <c r="B97" s="41" t="str">
        <f>'[1]16 Квартал ввод мощности'!B101</f>
        <v>Приобретение крана стрелового автомобильного 25т-2 ед.</v>
      </c>
      <c r="C97" s="41" t="str">
        <f>'[1]16 Квартал ввод мощности'!C101</f>
        <v>H_Che96</v>
      </c>
      <c r="D97" s="41" t="s">
        <v>149</v>
      </c>
      <c r="E97" s="45">
        <f>'[1]16 Квартал ввод мощности'!D101</f>
        <v>0</v>
      </c>
      <c r="F97" s="45">
        <f>'[1]16 Квартал ввод мощности'!E101</f>
        <v>0</v>
      </c>
      <c r="G97" s="45">
        <f>'[1]16 Квартал ввод мощности'!F101</f>
        <v>0</v>
      </c>
      <c r="H97" s="45">
        <f>'[1]16 Квартал ввод мощности'!G101</f>
        <v>0</v>
      </c>
      <c r="I97" s="45">
        <f>'[1]16 Квартал ввод мощности'!H101</f>
        <v>0</v>
      </c>
      <c r="J97" s="45">
        <f>'[1]16 Квартал ввод мощности'!I101</f>
        <v>0</v>
      </c>
      <c r="K97" s="45">
        <f>'[1]16 Квартал ввод мощности'!J101</f>
        <v>2</v>
      </c>
      <c r="L97" s="45">
        <f>'[1]16 Квартал ввод мощности'!AM101</f>
        <v>0</v>
      </c>
      <c r="M97" s="45">
        <f>'[1]16 Квартал ввод мощности'!AN101</f>
        <v>0</v>
      </c>
      <c r="N97" s="45">
        <f>'[1]16 Квартал ввод мощности'!AO101</f>
        <v>0</v>
      </c>
      <c r="O97" s="45">
        <f>'[1]16 Квартал ввод мощности'!AP101</f>
        <v>0</v>
      </c>
      <c r="P97" s="45">
        <f>'[1]16 Квартал ввод мощности'!AQ101</f>
        <v>0</v>
      </c>
      <c r="Q97" s="45">
        <f>'[1]16 Квартал ввод мощности'!AR101</f>
        <v>0</v>
      </c>
      <c r="R97" s="45">
        <f>'[1]16 Квартал ввод мощности'!AS101</f>
        <v>2</v>
      </c>
      <c r="S97" s="170" t="s">
        <v>149</v>
      </c>
      <c r="T97" s="171">
        <f>'[1]16 Квартал ввод мощности'!AU101</f>
        <v>0</v>
      </c>
      <c r="U97" s="171">
        <f>'[1]16 Квартал ввод мощности'!AV101</f>
        <v>0</v>
      </c>
      <c r="V97" s="171">
        <f>'[1]16 Квартал ввод мощности'!AW101</f>
        <v>0</v>
      </c>
      <c r="W97" s="58"/>
      <c r="X97" s="58"/>
      <c r="Y97" s="58"/>
      <c r="Z97" s="58"/>
      <c r="AA97" s="58"/>
      <c r="AB97" s="58"/>
    </row>
    <row r="98" spans="1:28" s="57" customFormat="1" ht="31.5" x14ac:dyDescent="0.25">
      <c r="A98" s="41" t="str">
        <f>'[1]16 Квартал ввод мощности'!A102</f>
        <v>1.6</v>
      </c>
      <c r="B98" s="41" t="str">
        <f>'[1]16 Квартал ввод мощности'!B102</f>
        <v>Приобретение автомобиля с буро-крановой установки-4 ед.</v>
      </c>
      <c r="C98" s="41" t="str">
        <f>'[1]16 Квартал ввод мощности'!C102</f>
        <v>H_Che97</v>
      </c>
      <c r="D98" s="41" t="s">
        <v>149</v>
      </c>
      <c r="E98" s="45">
        <f>'[1]16 Квартал ввод мощности'!D102</f>
        <v>0</v>
      </c>
      <c r="F98" s="45">
        <f>'[1]16 Квартал ввод мощности'!E102</f>
        <v>0</v>
      </c>
      <c r="G98" s="45">
        <f>'[1]16 Квартал ввод мощности'!F102</f>
        <v>0</v>
      </c>
      <c r="H98" s="45">
        <f>'[1]16 Квартал ввод мощности'!G102</f>
        <v>0</v>
      </c>
      <c r="I98" s="45">
        <f>'[1]16 Квартал ввод мощности'!H102</f>
        <v>0</v>
      </c>
      <c r="J98" s="45">
        <f>'[1]16 Квартал ввод мощности'!I102</f>
        <v>0</v>
      </c>
      <c r="K98" s="45">
        <f>'[1]16 Квартал ввод мощности'!J102</f>
        <v>4</v>
      </c>
      <c r="L98" s="45">
        <f>'[1]16 Квартал ввод мощности'!AM102</f>
        <v>0</v>
      </c>
      <c r="M98" s="45">
        <f>'[1]16 Квартал ввод мощности'!AN102</f>
        <v>0</v>
      </c>
      <c r="N98" s="45">
        <f>'[1]16 Квартал ввод мощности'!AO102</f>
        <v>0</v>
      </c>
      <c r="O98" s="45">
        <f>'[1]16 Квартал ввод мощности'!AP102</f>
        <v>0</v>
      </c>
      <c r="P98" s="45">
        <f>'[1]16 Квартал ввод мощности'!AQ102</f>
        <v>0</v>
      </c>
      <c r="Q98" s="45">
        <f>'[1]16 Квартал ввод мощности'!AR102</f>
        <v>0</v>
      </c>
      <c r="R98" s="45">
        <f>'[1]16 Квартал ввод мощности'!AS102</f>
        <v>0</v>
      </c>
      <c r="S98" s="170" t="str">
        <f>'[1]16 Квартал ввод мощности'!BV102</f>
        <v>Позднее проведение торгово-закупочных мероприятий и заключения договоров поставки</v>
      </c>
      <c r="T98" s="171">
        <f>'[1]16 Квартал ввод мощности'!AU102</f>
        <v>0</v>
      </c>
      <c r="U98" s="171">
        <f>'[1]16 Квартал ввод мощности'!AV102</f>
        <v>0</v>
      </c>
      <c r="V98" s="171">
        <f>'[1]16 Квартал ввод мощности'!AW102</f>
        <v>0</v>
      </c>
      <c r="W98" s="58"/>
      <c r="X98" s="58"/>
      <c r="Y98" s="58"/>
      <c r="Z98" s="58"/>
      <c r="AA98" s="58"/>
      <c r="AB98" s="58"/>
    </row>
    <row r="99" spans="1:28" s="57" customFormat="1" ht="31.5" x14ac:dyDescent="0.25">
      <c r="A99" s="41" t="str">
        <f>'[1]16 Квартал ввод мощности'!A103</f>
        <v>1.6</v>
      </c>
      <c r="B99" s="41" t="str">
        <f>'[1]16 Квартал ввод мощности'!B103</f>
        <v>Приобретение цепного траншейного экскаватора-2 ед.</v>
      </c>
      <c r="C99" s="41" t="str">
        <f>'[1]16 Квартал ввод мощности'!C103</f>
        <v>H_Che98</v>
      </c>
      <c r="D99" s="41" t="s">
        <v>149</v>
      </c>
      <c r="E99" s="45">
        <f>'[1]16 Квартал ввод мощности'!D103</f>
        <v>0</v>
      </c>
      <c r="F99" s="45">
        <f>'[1]16 Квартал ввод мощности'!E103</f>
        <v>0</v>
      </c>
      <c r="G99" s="45">
        <f>'[1]16 Квартал ввод мощности'!F103</f>
        <v>0</v>
      </c>
      <c r="H99" s="45">
        <f>'[1]16 Квартал ввод мощности'!G103</f>
        <v>0</v>
      </c>
      <c r="I99" s="45">
        <f>'[1]16 Квартал ввод мощности'!H103</f>
        <v>0</v>
      </c>
      <c r="J99" s="45">
        <f>'[1]16 Квартал ввод мощности'!I103</f>
        <v>0</v>
      </c>
      <c r="K99" s="45">
        <f>'[1]16 Квартал ввод мощности'!J103</f>
        <v>2</v>
      </c>
      <c r="L99" s="45">
        <f>'[1]16 Квартал ввод мощности'!AM103</f>
        <v>0</v>
      </c>
      <c r="M99" s="45">
        <f>'[1]16 Квартал ввод мощности'!AN103</f>
        <v>0</v>
      </c>
      <c r="N99" s="45">
        <f>'[1]16 Квартал ввод мощности'!AO103</f>
        <v>0</v>
      </c>
      <c r="O99" s="45">
        <f>'[1]16 Квартал ввод мощности'!AP103</f>
        <v>0</v>
      </c>
      <c r="P99" s="45">
        <f>'[1]16 Квартал ввод мощности'!AQ103</f>
        <v>0</v>
      </c>
      <c r="Q99" s="45">
        <f>'[1]16 Квартал ввод мощности'!AR103</f>
        <v>0</v>
      </c>
      <c r="R99" s="45">
        <f>'[1]16 Квартал ввод мощности'!AS103</f>
        <v>2</v>
      </c>
      <c r="S99" s="170" t="s">
        <v>149</v>
      </c>
      <c r="T99" s="171">
        <f>'[1]16 Квартал ввод мощности'!AU103</f>
        <v>0</v>
      </c>
      <c r="U99" s="171">
        <f>'[1]16 Квартал ввод мощности'!AV103</f>
        <v>0</v>
      </c>
      <c r="V99" s="171">
        <f>'[1]16 Квартал ввод мощности'!AW103</f>
        <v>0</v>
      </c>
      <c r="W99" s="58"/>
      <c r="X99" s="58"/>
      <c r="Y99" s="58"/>
      <c r="Z99" s="58"/>
      <c r="AA99" s="58"/>
      <c r="AB99" s="58"/>
    </row>
    <row r="100" spans="1:28" s="57" customFormat="1" ht="31.5" x14ac:dyDescent="0.25">
      <c r="A100" s="41" t="str">
        <f>'[1]16 Квартал ввод мощности'!A104</f>
        <v>1.6</v>
      </c>
      <c r="B100" s="41" t="str">
        <f>'[1]16 Квартал ввод мощности'!B104</f>
        <v>Приобретение бурильной машины-4 ед.</v>
      </c>
      <c r="C100" s="41" t="str">
        <f>'[1]16 Квартал ввод мощности'!C104</f>
        <v>H_Che99</v>
      </c>
      <c r="D100" s="41" t="s">
        <v>149</v>
      </c>
      <c r="E100" s="45">
        <f>'[1]16 Квартал ввод мощности'!D104</f>
        <v>0</v>
      </c>
      <c r="F100" s="45">
        <f>'[1]16 Квартал ввод мощности'!E104</f>
        <v>0</v>
      </c>
      <c r="G100" s="45">
        <f>'[1]16 Квартал ввод мощности'!F104</f>
        <v>0</v>
      </c>
      <c r="H100" s="45">
        <f>'[1]16 Квартал ввод мощности'!G104</f>
        <v>0</v>
      </c>
      <c r="I100" s="45">
        <f>'[1]16 Квартал ввод мощности'!H104</f>
        <v>0</v>
      </c>
      <c r="J100" s="45">
        <f>'[1]16 Квартал ввод мощности'!I104</f>
        <v>0</v>
      </c>
      <c r="K100" s="45">
        <f>'[1]16 Квартал ввод мощности'!J104</f>
        <v>4</v>
      </c>
      <c r="L100" s="45">
        <f>'[1]16 Квартал ввод мощности'!AM104</f>
        <v>0</v>
      </c>
      <c r="M100" s="45">
        <f>'[1]16 Квартал ввод мощности'!AN104</f>
        <v>0</v>
      </c>
      <c r="N100" s="45">
        <f>'[1]16 Квартал ввод мощности'!AO104</f>
        <v>0</v>
      </c>
      <c r="O100" s="45">
        <f>'[1]16 Квартал ввод мощности'!AP104</f>
        <v>0</v>
      </c>
      <c r="P100" s="45">
        <f>'[1]16 Квартал ввод мощности'!AQ104</f>
        <v>0</v>
      </c>
      <c r="Q100" s="45">
        <f>'[1]16 Квартал ввод мощности'!AR104</f>
        <v>0</v>
      </c>
      <c r="R100" s="45">
        <f>'[1]16 Квартал ввод мощности'!AS104</f>
        <v>0</v>
      </c>
      <c r="S100" s="170" t="str">
        <f>'[1]16 Квартал ввод мощности'!BV104</f>
        <v>Позднее проведение торгово-закупочных мероприятий и заключения договоров поставки</v>
      </c>
      <c r="T100" s="171">
        <f>'[1]16 Квартал ввод мощности'!AU104</f>
        <v>0</v>
      </c>
      <c r="U100" s="171">
        <f>'[1]16 Квартал ввод мощности'!AV104</f>
        <v>0</v>
      </c>
      <c r="V100" s="171">
        <f>'[1]16 Квартал ввод мощности'!AW104</f>
        <v>0</v>
      </c>
      <c r="W100" s="58"/>
      <c r="X100" s="58"/>
      <c r="Y100" s="58"/>
      <c r="Z100" s="58"/>
      <c r="AA100" s="58"/>
      <c r="AB100" s="58"/>
    </row>
    <row r="101" spans="1:28" s="57" customFormat="1" ht="31.5" x14ac:dyDescent="0.25">
      <c r="A101" s="41" t="str">
        <f>'[1]16 Квартал ввод мощности'!A105</f>
        <v>1.6</v>
      </c>
      <c r="B101" s="41" t="str">
        <f>'[1]16 Квартал ввод мощности'!B105</f>
        <v>Приобретение гусеничной бурильно-крановой машины-1 ед.</v>
      </c>
      <c r="C101" s="41" t="str">
        <f>'[1]16 Квартал ввод мощности'!C105</f>
        <v>H_Che100</v>
      </c>
      <c r="D101" s="41" t="s">
        <v>149</v>
      </c>
      <c r="E101" s="45">
        <f>'[1]16 Квартал ввод мощности'!D105</f>
        <v>0</v>
      </c>
      <c r="F101" s="45">
        <f>'[1]16 Квартал ввод мощности'!E105</f>
        <v>0</v>
      </c>
      <c r="G101" s="45">
        <f>'[1]16 Квартал ввод мощности'!F105</f>
        <v>0</v>
      </c>
      <c r="H101" s="45">
        <f>'[1]16 Квартал ввод мощности'!G105</f>
        <v>0</v>
      </c>
      <c r="I101" s="45">
        <f>'[1]16 Квартал ввод мощности'!H105</f>
        <v>0</v>
      </c>
      <c r="J101" s="45">
        <f>'[1]16 Квартал ввод мощности'!I105</f>
        <v>0</v>
      </c>
      <c r="K101" s="45">
        <f>'[1]16 Квартал ввод мощности'!J105</f>
        <v>1</v>
      </c>
      <c r="L101" s="45">
        <f>'[1]16 Квартал ввод мощности'!AM105</f>
        <v>0</v>
      </c>
      <c r="M101" s="45">
        <f>'[1]16 Квартал ввод мощности'!AN105</f>
        <v>0</v>
      </c>
      <c r="N101" s="45">
        <f>'[1]16 Квартал ввод мощности'!AO105</f>
        <v>0</v>
      </c>
      <c r="O101" s="45">
        <f>'[1]16 Квартал ввод мощности'!AP105</f>
        <v>0</v>
      </c>
      <c r="P101" s="45">
        <f>'[1]16 Квартал ввод мощности'!AQ105</f>
        <v>0</v>
      </c>
      <c r="Q101" s="45">
        <f>'[1]16 Квартал ввод мощности'!AR105</f>
        <v>0</v>
      </c>
      <c r="R101" s="45">
        <f>'[1]16 Квартал ввод мощности'!AS105</f>
        <v>0</v>
      </c>
      <c r="S101" s="170" t="str">
        <f>'[1]16 Квартал ввод мощности'!BV105</f>
        <v>Позднее проведение торгово-закупочных мероприятий и заключения договоров поставки</v>
      </c>
      <c r="T101" s="171">
        <f>'[1]16 Квартал ввод мощности'!AU105</f>
        <v>0</v>
      </c>
      <c r="U101" s="171">
        <f>'[1]16 Квартал ввод мощности'!AV105</f>
        <v>0</v>
      </c>
      <c r="V101" s="171">
        <f>'[1]16 Квартал ввод мощности'!AW105</f>
        <v>0</v>
      </c>
      <c r="W101" s="58"/>
      <c r="X101" s="58"/>
      <c r="Y101" s="58"/>
      <c r="Z101" s="58"/>
      <c r="AA101" s="58"/>
      <c r="AB101" s="58"/>
    </row>
    <row r="102" spans="1:28" s="57" customFormat="1" ht="31.5" x14ac:dyDescent="0.25">
      <c r="A102" s="41" t="str">
        <f>'[1]16 Квартал ввод мощности'!A106</f>
        <v>1.6</v>
      </c>
      <c r="B102" s="41" t="str">
        <f>'[1]16 Квартал ввод мощности'!B106</f>
        <v>Приобретение автогидроподъемника 14 м-2 ед.</v>
      </c>
      <c r="C102" s="41" t="str">
        <f>'[1]16 Квартал ввод мощности'!C106</f>
        <v>H_Che101</v>
      </c>
      <c r="D102" s="41" t="s">
        <v>149</v>
      </c>
      <c r="E102" s="45">
        <f>'[1]16 Квартал ввод мощности'!D106</f>
        <v>0</v>
      </c>
      <c r="F102" s="45">
        <f>'[1]16 Квартал ввод мощности'!E106</f>
        <v>0</v>
      </c>
      <c r="G102" s="45">
        <f>'[1]16 Квартал ввод мощности'!F106</f>
        <v>0</v>
      </c>
      <c r="H102" s="45">
        <f>'[1]16 Квартал ввод мощности'!G106</f>
        <v>0</v>
      </c>
      <c r="I102" s="45">
        <f>'[1]16 Квартал ввод мощности'!H106</f>
        <v>0</v>
      </c>
      <c r="J102" s="45">
        <f>'[1]16 Квартал ввод мощности'!I106</f>
        <v>0</v>
      </c>
      <c r="K102" s="45">
        <f>'[1]16 Квартал ввод мощности'!J106</f>
        <v>2</v>
      </c>
      <c r="L102" s="45">
        <f>'[1]16 Квартал ввод мощности'!AM106</f>
        <v>0</v>
      </c>
      <c r="M102" s="45">
        <f>'[1]16 Квартал ввод мощности'!AN106</f>
        <v>0</v>
      </c>
      <c r="N102" s="45">
        <f>'[1]16 Квартал ввод мощности'!AO106</f>
        <v>0</v>
      </c>
      <c r="O102" s="45">
        <f>'[1]16 Квартал ввод мощности'!AP106</f>
        <v>0</v>
      </c>
      <c r="P102" s="45">
        <f>'[1]16 Квартал ввод мощности'!AQ106</f>
        <v>0</v>
      </c>
      <c r="Q102" s="45">
        <f>'[1]16 Квартал ввод мощности'!AR106</f>
        <v>0</v>
      </c>
      <c r="R102" s="45">
        <f>'[1]16 Квартал ввод мощности'!AS106</f>
        <v>0</v>
      </c>
      <c r="S102" s="170" t="str">
        <f>'[1]16 Квартал ввод мощности'!BV106</f>
        <v>Позднее проведение торгово-закупочных мероприятий и заключения договоров поставки</v>
      </c>
      <c r="T102" s="171">
        <f>'[1]16 Квартал ввод мощности'!AU106</f>
        <v>0</v>
      </c>
      <c r="U102" s="171">
        <f>'[1]16 Квартал ввод мощности'!AV106</f>
        <v>0</v>
      </c>
      <c r="V102" s="171">
        <f>'[1]16 Квартал ввод мощности'!AW106</f>
        <v>0</v>
      </c>
      <c r="W102" s="58"/>
      <c r="X102" s="58"/>
      <c r="Y102" s="58"/>
      <c r="Z102" s="58"/>
      <c r="AA102" s="58"/>
      <c r="AB102" s="58"/>
    </row>
    <row r="103" spans="1:28" s="57" customFormat="1" ht="31.5" x14ac:dyDescent="0.25">
      <c r="A103" s="41" t="str">
        <f>'[1]16 Квартал ввод мощности'!A107</f>
        <v>1.6</v>
      </c>
      <c r="B103" s="41" t="str">
        <f>'[1]16 Квартал ввод мощности'!B107</f>
        <v>Приобретение автогидроподъемника 20 м с 2-х рядной кабиной-3 ед.</v>
      </c>
      <c r="C103" s="41" t="str">
        <f>'[1]16 Квартал ввод мощности'!C107</f>
        <v>H_Che102</v>
      </c>
      <c r="D103" s="41" t="s">
        <v>149</v>
      </c>
      <c r="E103" s="45">
        <f>'[1]16 Квартал ввод мощности'!D107</f>
        <v>0</v>
      </c>
      <c r="F103" s="45">
        <f>'[1]16 Квартал ввод мощности'!E107</f>
        <v>0</v>
      </c>
      <c r="G103" s="45">
        <f>'[1]16 Квартал ввод мощности'!F107</f>
        <v>0</v>
      </c>
      <c r="H103" s="45">
        <f>'[1]16 Квартал ввод мощности'!G107</f>
        <v>0</v>
      </c>
      <c r="I103" s="45">
        <f>'[1]16 Квартал ввод мощности'!H107</f>
        <v>0</v>
      </c>
      <c r="J103" s="45">
        <f>'[1]16 Квартал ввод мощности'!I107</f>
        <v>0</v>
      </c>
      <c r="K103" s="45">
        <f>'[1]16 Квартал ввод мощности'!J107</f>
        <v>3</v>
      </c>
      <c r="L103" s="45">
        <f>'[1]16 Квартал ввод мощности'!AM107</f>
        <v>0</v>
      </c>
      <c r="M103" s="45">
        <f>'[1]16 Квартал ввод мощности'!AN107</f>
        <v>0</v>
      </c>
      <c r="N103" s="45">
        <f>'[1]16 Квартал ввод мощности'!AO107</f>
        <v>0</v>
      </c>
      <c r="O103" s="45">
        <f>'[1]16 Квартал ввод мощности'!AP107</f>
        <v>0</v>
      </c>
      <c r="P103" s="45">
        <f>'[1]16 Квартал ввод мощности'!AQ107</f>
        <v>0</v>
      </c>
      <c r="Q103" s="45">
        <f>'[1]16 Квартал ввод мощности'!AR107</f>
        <v>0</v>
      </c>
      <c r="R103" s="45">
        <f>'[1]16 Квартал ввод мощности'!AS107</f>
        <v>0</v>
      </c>
      <c r="S103" s="170" t="str">
        <f>'[1]16 Квартал ввод мощности'!BV107</f>
        <v>Позднее проведение торгово-закупочных мероприятий и заключения договоров поставки</v>
      </c>
      <c r="T103" s="171">
        <f>'[1]16 Квартал ввод мощности'!AU107</f>
        <v>0</v>
      </c>
      <c r="U103" s="171">
        <f>'[1]16 Квартал ввод мощности'!AV107</f>
        <v>0</v>
      </c>
      <c r="V103" s="171">
        <f>'[1]16 Квартал ввод мощности'!AW107</f>
        <v>0</v>
      </c>
      <c r="W103" s="58"/>
      <c r="X103" s="58"/>
      <c r="Y103" s="58"/>
      <c r="Z103" s="58"/>
      <c r="AA103" s="58"/>
      <c r="AB103" s="58"/>
    </row>
    <row r="104" spans="1:28" s="57" customFormat="1" ht="31.5" x14ac:dyDescent="0.25">
      <c r="A104" s="41" t="str">
        <f>'[1]16 Квартал ввод мощности'!A108</f>
        <v>1.6</v>
      </c>
      <c r="B104" s="41" t="str">
        <f>'[1]16 Квартал ввод мощности'!B108</f>
        <v>Приобретение автогидроподъемника 20 м-2 ед.</v>
      </c>
      <c r="C104" s="41" t="str">
        <f>'[1]16 Квартал ввод мощности'!C108</f>
        <v>H_Che103</v>
      </c>
      <c r="D104" s="41" t="s">
        <v>149</v>
      </c>
      <c r="E104" s="45">
        <f>'[1]16 Квартал ввод мощности'!D108</f>
        <v>0</v>
      </c>
      <c r="F104" s="45">
        <f>'[1]16 Квартал ввод мощности'!E108</f>
        <v>0</v>
      </c>
      <c r="G104" s="45">
        <f>'[1]16 Квартал ввод мощности'!F108</f>
        <v>0</v>
      </c>
      <c r="H104" s="45">
        <f>'[1]16 Квартал ввод мощности'!G108</f>
        <v>0</v>
      </c>
      <c r="I104" s="45">
        <f>'[1]16 Квартал ввод мощности'!H108</f>
        <v>0</v>
      </c>
      <c r="J104" s="45">
        <f>'[1]16 Квартал ввод мощности'!I108</f>
        <v>0</v>
      </c>
      <c r="K104" s="45">
        <f>'[1]16 Квартал ввод мощности'!J108</f>
        <v>2</v>
      </c>
      <c r="L104" s="45">
        <f>'[1]16 Квартал ввод мощности'!AM108</f>
        <v>0</v>
      </c>
      <c r="M104" s="45">
        <f>'[1]16 Квартал ввод мощности'!AN108</f>
        <v>0</v>
      </c>
      <c r="N104" s="45">
        <f>'[1]16 Квартал ввод мощности'!AO108</f>
        <v>0</v>
      </c>
      <c r="O104" s="45">
        <f>'[1]16 Квартал ввод мощности'!AP108</f>
        <v>0</v>
      </c>
      <c r="P104" s="45">
        <f>'[1]16 Квартал ввод мощности'!AQ108</f>
        <v>0</v>
      </c>
      <c r="Q104" s="45">
        <f>'[1]16 Квартал ввод мощности'!AR108</f>
        <v>0</v>
      </c>
      <c r="R104" s="45">
        <f>'[1]16 Квартал ввод мощности'!AS108</f>
        <v>0</v>
      </c>
      <c r="S104" s="170" t="str">
        <f>'[1]16 Квартал ввод мощности'!BV108</f>
        <v>Позднее проведение торгово-закупочных мероприятий и заключения договоров поставки</v>
      </c>
      <c r="T104" s="171">
        <f>'[1]16 Квартал ввод мощности'!AU108</f>
        <v>0</v>
      </c>
      <c r="U104" s="171">
        <f>'[1]16 Квартал ввод мощности'!AV108</f>
        <v>0</v>
      </c>
      <c r="V104" s="171">
        <f>'[1]16 Квартал ввод мощности'!AW108</f>
        <v>0</v>
      </c>
      <c r="W104" s="58"/>
      <c r="X104" s="58"/>
      <c r="Y104" s="58"/>
      <c r="Z104" s="58"/>
      <c r="AA104" s="58"/>
      <c r="AB104" s="58"/>
    </row>
    <row r="105" spans="1:28" s="57" customFormat="1" ht="47.25" x14ac:dyDescent="0.25">
      <c r="A105" s="41" t="str">
        <f>'[1]16 Квартал ввод мощности'!A109</f>
        <v>1.6</v>
      </c>
      <c r="B105" s="41" t="str">
        <f>'[1]16 Квартал ввод мощности'!B109</f>
        <v>Приобретение электротехнической лаборатории 10 кВ на базе ГАЗ-3309-1 ед.</v>
      </c>
      <c r="C105" s="41" t="str">
        <f>'[1]16 Квартал ввод мощности'!C109</f>
        <v>H_Che104</v>
      </c>
      <c r="D105" s="41" t="s">
        <v>149</v>
      </c>
      <c r="E105" s="45">
        <f>'[1]16 Квартал ввод мощности'!D109</f>
        <v>0</v>
      </c>
      <c r="F105" s="45">
        <f>'[1]16 Квартал ввод мощности'!E109</f>
        <v>0</v>
      </c>
      <c r="G105" s="45">
        <f>'[1]16 Квартал ввод мощности'!F109</f>
        <v>0</v>
      </c>
      <c r="H105" s="45">
        <f>'[1]16 Квартал ввод мощности'!G109</f>
        <v>0</v>
      </c>
      <c r="I105" s="45">
        <f>'[1]16 Квартал ввод мощности'!H109</f>
        <v>0</v>
      </c>
      <c r="J105" s="45">
        <f>'[1]16 Квартал ввод мощности'!I109</f>
        <v>0</v>
      </c>
      <c r="K105" s="45">
        <f>'[1]16 Квартал ввод мощности'!J109</f>
        <v>1</v>
      </c>
      <c r="L105" s="45">
        <f>'[1]16 Квартал ввод мощности'!AM109</f>
        <v>0</v>
      </c>
      <c r="M105" s="45">
        <f>'[1]16 Квартал ввод мощности'!AN109</f>
        <v>0</v>
      </c>
      <c r="N105" s="45">
        <f>'[1]16 Квартал ввод мощности'!AO109</f>
        <v>0</v>
      </c>
      <c r="O105" s="45">
        <f>'[1]16 Квартал ввод мощности'!AP109</f>
        <v>0</v>
      </c>
      <c r="P105" s="45">
        <f>'[1]16 Квартал ввод мощности'!AQ109</f>
        <v>0</v>
      </c>
      <c r="Q105" s="45">
        <f>'[1]16 Квартал ввод мощности'!AR109</f>
        <v>0</v>
      </c>
      <c r="R105" s="45">
        <f>'[1]16 Квартал ввод мощности'!AS109</f>
        <v>0</v>
      </c>
      <c r="S105" s="170" t="str">
        <f>'[1]16 Квартал ввод мощности'!BV109</f>
        <v>Позднее проведение торгово-закупочных мероприятий и заключения договоров поставки</v>
      </c>
      <c r="T105" s="171">
        <f>'[1]16 Квартал ввод мощности'!AU109</f>
        <v>0</v>
      </c>
      <c r="U105" s="171">
        <f>'[1]16 Квартал ввод мощности'!AV109</f>
        <v>0</v>
      </c>
      <c r="V105" s="171">
        <f>'[1]16 Квартал ввод мощности'!AW109</f>
        <v>0</v>
      </c>
      <c r="W105" s="58"/>
      <c r="X105" s="58"/>
      <c r="Y105" s="58"/>
      <c r="Z105" s="58"/>
      <c r="AA105" s="58"/>
      <c r="AB105" s="58"/>
    </row>
    <row r="106" spans="1:28" s="57" customFormat="1" ht="47.25" x14ac:dyDescent="0.25">
      <c r="A106" s="41" t="str">
        <f>'[1]16 Квартал ввод мощности'!A110</f>
        <v>1.6</v>
      </c>
      <c r="B106" s="41" t="str">
        <f>'[1]16 Квартал ввод мощности'!B110</f>
        <v>Приобретение электротехнической лаборатории 10 кВ на базе ГАЗ-33023-1 ед.</v>
      </c>
      <c r="C106" s="41" t="str">
        <f>'[1]16 Квартал ввод мощности'!C110</f>
        <v>H_Che105</v>
      </c>
      <c r="D106" s="41" t="s">
        <v>149</v>
      </c>
      <c r="E106" s="45">
        <f>'[1]16 Квартал ввод мощности'!D110</f>
        <v>0</v>
      </c>
      <c r="F106" s="45">
        <f>'[1]16 Квартал ввод мощности'!E110</f>
        <v>0</v>
      </c>
      <c r="G106" s="45">
        <f>'[1]16 Квартал ввод мощности'!F110</f>
        <v>0</v>
      </c>
      <c r="H106" s="45">
        <f>'[1]16 Квартал ввод мощности'!G110</f>
        <v>0</v>
      </c>
      <c r="I106" s="45">
        <f>'[1]16 Квартал ввод мощности'!H110</f>
        <v>0</v>
      </c>
      <c r="J106" s="45">
        <f>'[1]16 Квартал ввод мощности'!I110</f>
        <v>0</v>
      </c>
      <c r="K106" s="45">
        <f>'[1]16 Квартал ввод мощности'!J110</f>
        <v>1</v>
      </c>
      <c r="L106" s="45">
        <f>'[1]16 Квартал ввод мощности'!AM110</f>
        <v>0</v>
      </c>
      <c r="M106" s="45">
        <f>'[1]16 Квартал ввод мощности'!AN110</f>
        <v>0</v>
      </c>
      <c r="N106" s="45">
        <f>'[1]16 Квартал ввод мощности'!AO110</f>
        <v>0</v>
      </c>
      <c r="O106" s="45">
        <f>'[1]16 Квартал ввод мощности'!AP110</f>
        <v>0</v>
      </c>
      <c r="P106" s="45">
        <f>'[1]16 Квартал ввод мощности'!AQ110</f>
        <v>0</v>
      </c>
      <c r="Q106" s="45">
        <f>'[1]16 Квартал ввод мощности'!AR110</f>
        <v>0</v>
      </c>
      <c r="R106" s="45">
        <f>'[1]16 Квартал ввод мощности'!AS110</f>
        <v>0</v>
      </c>
      <c r="S106" s="170" t="str">
        <f>'[1]16 Квартал ввод мощности'!BV110</f>
        <v>Позднее проведение торгово-закупочных мероприятий и заключения договоров поставки</v>
      </c>
      <c r="T106" s="171">
        <f>'[1]16 Квартал ввод мощности'!AU110</f>
        <v>0</v>
      </c>
      <c r="U106" s="171">
        <f>'[1]16 Квартал ввод мощности'!AV110</f>
        <v>0</v>
      </c>
      <c r="V106" s="171">
        <f>'[1]16 Квартал ввод мощности'!AW110</f>
        <v>0</v>
      </c>
      <c r="W106" s="58"/>
      <c r="X106" s="58"/>
      <c r="Y106" s="58"/>
      <c r="Z106" s="58"/>
      <c r="AA106" s="58"/>
      <c r="AB106" s="58"/>
    </row>
    <row r="107" spans="1:28" s="57" customFormat="1" ht="47.25" x14ac:dyDescent="0.25">
      <c r="A107" s="41" t="str">
        <f>'[1]16 Квартал ввод мощности'!A111</f>
        <v>1.6</v>
      </c>
      <c r="B107" s="41" t="str">
        <f>'[1]16 Квартал ввод мощности'!B111</f>
        <v>Приобретение электротехнической лаборатории 35 кВ на базе ГАЗ-3309-1 ед.</v>
      </c>
      <c r="C107" s="41" t="str">
        <f>'[1]16 Квартал ввод мощности'!C111</f>
        <v>H_Che106</v>
      </c>
      <c r="D107" s="41" t="s">
        <v>149</v>
      </c>
      <c r="E107" s="45">
        <f>'[1]16 Квартал ввод мощности'!D111</f>
        <v>0</v>
      </c>
      <c r="F107" s="45">
        <f>'[1]16 Квартал ввод мощности'!E111</f>
        <v>0</v>
      </c>
      <c r="G107" s="45">
        <f>'[1]16 Квартал ввод мощности'!F111</f>
        <v>0</v>
      </c>
      <c r="H107" s="45">
        <f>'[1]16 Квартал ввод мощности'!G111</f>
        <v>0</v>
      </c>
      <c r="I107" s="45">
        <f>'[1]16 Квартал ввод мощности'!H111</f>
        <v>0</v>
      </c>
      <c r="J107" s="45">
        <f>'[1]16 Квартал ввод мощности'!I111</f>
        <v>0</v>
      </c>
      <c r="K107" s="45">
        <f>'[1]16 Квартал ввод мощности'!J111</f>
        <v>1</v>
      </c>
      <c r="L107" s="45">
        <f>'[1]16 Квартал ввод мощности'!AM111</f>
        <v>0</v>
      </c>
      <c r="M107" s="45">
        <f>'[1]16 Квартал ввод мощности'!AN111</f>
        <v>0</v>
      </c>
      <c r="N107" s="45">
        <f>'[1]16 Квартал ввод мощности'!AO111</f>
        <v>0</v>
      </c>
      <c r="O107" s="45">
        <f>'[1]16 Квартал ввод мощности'!AP111</f>
        <v>0</v>
      </c>
      <c r="P107" s="45">
        <f>'[1]16 Квартал ввод мощности'!AQ111</f>
        <v>0</v>
      </c>
      <c r="Q107" s="45">
        <f>'[1]16 Квартал ввод мощности'!AR111</f>
        <v>0</v>
      </c>
      <c r="R107" s="45">
        <f>'[1]16 Квартал ввод мощности'!AS111</f>
        <v>1</v>
      </c>
      <c r="S107" s="170" t="str">
        <f>'[1]16 Квартал ввод мощности'!BV111</f>
        <v>Позднее проведение торгово-закупочных мероприятий и заключения договоров поставки</v>
      </c>
      <c r="T107" s="171">
        <f>'[1]16 Квартал ввод мощности'!AU111</f>
        <v>0</v>
      </c>
      <c r="U107" s="171">
        <f>'[1]16 Квартал ввод мощности'!AV111</f>
        <v>0</v>
      </c>
      <c r="V107" s="171">
        <f>'[1]16 Квартал ввод мощности'!AW111</f>
        <v>0</v>
      </c>
      <c r="W107" s="58"/>
      <c r="X107" s="58"/>
      <c r="Y107" s="58"/>
      <c r="Z107" s="58"/>
      <c r="AA107" s="58"/>
      <c r="AB107" s="58"/>
    </row>
    <row r="108" spans="1:28" s="57" customFormat="1" ht="47.25" x14ac:dyDescent="0.25">
      <c r="A108" s="41" t="str">
        <f>'[1]16 Квартал ввод мощности'!A112</f>
        <v>1.6</v>
      </c>
      <c r="B108" s="41" t="str">
        <f>'[1]16 Квартал ввод мощности'!B112</f>
        <v>Приобретение электротехнической лаборатории 35 кВ на базе ГАЗ-33088-1 ед.</v>
      </c>
      <c r="C108" s="41" t="str">
        <f>'[1]16 Квартал ввод мощности'!C112</f>
        <v>H_Che107</v>
      </c>
      <c r="D108" s="41" t="s">
        <v>149</v>
      </c>
      <c r="E108" s="45">
        <f>'[1]16 Квартал ввод мощности'!D112</f>
        <v>0</v>
      </c>
      <c r="F108" s="45">
        <f>'[1]16 Квартал ввод мощности'!E112</f>
        <v>0</v>
      </c>
      <c r="G108" s="45">
        <f>'[1]16 Квартал ввод мощности'!F112</f>
        <v>0</v>
      </c>
      <c r="H108" s="45">
        <f>'[1]16 Квартал ввод мощности'!G112</f>
        <v>0</v>
      </c>
      <c r="I108" s="45">
        <f>'[1]16 Квартал ввод мощности'!H112</f>
        <v>0</v>
      </c>
      <c r="J108" s="45">
        <f>'[1]16 Квартал ввод мощности'!I112</f>
        <v>0</v>
      </c>
      <c r="K108" s="45">
        <f>'[1]16 Квартал ввод мощности'!J112</f>
        <v>1</v>
      </c>
      <c r="L108" s="45">
        <f>'[1]16 Квартал ввод мощности'!AM112</f>
        <v>0</v>
      </c>
      <c r="M108" s="45">
        <f>'[1]16 Квартал ввод мощности'!AN112</f>
        <v>0</v>
      </c>
      <c r="N108" s="45">
        <f>'[1]16 Квартал ввод мощности'!AO112</f>
        <v>0</v>
      </c>
      <c r="O108" s="45">
        <f>'[1]16 Квартал ввод мощности'!AP112</f>
        <v>0</v>
      </c>
      <c r="P108" s="45">
        <f>'[1]16 Квартал ввод мощности'!AQ112</f>
        <v>0</v>
      </c>
      <c r="Q108" s="45">
        <f>'[1]16 Квартал ввод мощности'!AR112</f>
        <v>0</v>
      </c>
      <c r="R108" s="45">
        <f>'[1]16 Квартал ввод мощности'!AS112</f>
        <v>1</v>
      </c>
      <c r="S108" s="170" t="str">
        <f>'[1]16 Квартал ввод мощности'!BV112</f>
        <v>Позднее проведение торгово-закупочных мероприятий и заключения договоров поставки</v>
      </c>
      <c r="T108" s="171">
        <f>'[1]16 Квартал ввод мощности'!AU112</f>
        <v>0</v>
      </c>
      <c r="U108" s="171">
        <f>'[1]16 Квартал ввод мощности'!AV112</f>
        <v>0</v>
      </c>
      <c r="V108" s="171">
        <f>'[1]16 Квартал ввод мощности'!AW112</f>
        <v>0</v>
      </c>
      <c r="W108" s="58"/>
      <c r="X108" s="58"/>
      <c r="Y108" s="58"/>
      <c r="Z108" s="58"/>
      <c r="AA108" s="58"/>
      <c r="AB108" s="58"/>
    </row>
    <row r="109" spans="1:28" s="57" customFormat="1" ht="47.25" x14ac:dyDescent="0.25">
      <c r="A109" s="41" t="str">
        <f>'[1]16 Квартал ввод мощности'!A113</f>
        <v>1.6</v>
      </c>
      <c r="B109" s="41" t="str">
        <f>'[1]16 Квартал ввод мощности'!B113</f>
        <v>Приобретение электротехнической лаборатории ЛВИ на базе ГАЗ-2705-1 ед.</v>
      </c>
      <c r="C109" s="41" t="str">
        <f>'[1]16 Квартал ввод мощности'!C113</f>
        <v>H_Che108</v>
      </c>
      <c r="D109" s="41" t="s">
        <v>149</v>
      </c>
      <c r="E109" s="45">
        <f>'[1]16 Квартал ввод мощности'!D113</f>
        <v>0</v>
      </c>
      <c r="F109" s="45">
        <f>'[1]16 Квартал ввод мощности'!E113</f>
        <v>0</v>
      </c>
      <c r="G109" s="45">
        <f>'[1]16 Квартал ввод мощности'!F113</f>
        <v>0</v>
      </c>
      <c r="H109" s="45">
        <f>'[1]16 Квартал ввод мощности'!G113</f>
        <v>0</v>
      </c>
      <c r="I109" s="45">
        <f>'[1]16 Квартал ввод мощности'!H113</f>
        <v>0</v>
      </c>
      <c r="J109" s="45">
        <f>'[1]16 Квартал ввод мощности'!I113</f>
        <v>0</v>
      </c>
      <c r="K109" s="45">
        <f>'[1]16 Квартал ввод мощности'!J113</f>
        <v>1</v>
      </c>
      <c r="L109" s="45">
        <f>'[1]16 Квартал ввод мощности'!AM113</f>
        <v>0</v>
      </c>
      <c r="M109" s="45">
        <f>'[1]16 Квартал ввод мощности'!AN113</f>
        <v>0</v>
      </c>
      <c r="N109" s="45">
        <f>'[1]16 Квартал ввод мощности'!AO113</f>
        <v>0</v>
      </c>
      <c r="O109" s="45">
        <f>'[1]16 Квартал ввод мощности'!AP113</f>
        <v>0</v>
      </c>
      <c r="P109" s="45">
        <f>'[1]16 Квартал ввод мощности'!AQ113</f>
        <v>0</v>
      </c>
      <c r="Q109" s="45">
        <f>'[1]16 Квартал ввод мощности'!AR113</f>
        <v>0</v>
      </c>
      <c r="R109" s="45">
        <f>'[1]16 Квартал ввод мощности'!AS113</f>
        <v>0</v>
      </c>
      <c r="S109" s="170" t="str">
        <f>'[1]16 Квартал ввод мощности'!BV113</f>
        <v>Отклонение от плана произошло после проведения торгов</v>
      </c>
      <c r="T109" s="171">
        <f>'[1]16 Квартал ввод мощности'!AU113</f>
        <v>0</v>
      </c>
      <c r="U109" s="171">
        <f>'[1]16 Квартал ввод мощности'!AV113</f>
        <v>0</v>
      </c>
      <c r="V109" s="171">
        <f>'[1]16 Квартал ввод мощности'!AW113</f>
        <v>0</v>
      </c>
      <c r="W109" s="58"/>
      <c r="X109" s="58"/>
      <c r="Y109" s="58"/>
      <c r="Z109" s="58"/>
      <c r="AA109" s="58"/>
      <c r="AB109" s="58"/>
    </row>
    <row r="110" spans="1:28" s="57" customFormat="1" x14ac:dyDescent="0.25">
      <c r="A110" s="41" t="str">
        <f>'[1]16 Квартал ввод мощности'!A114</f>
        <v>1.6</v>
      </c>
      <c r="B110" s="41" t="str">
        <f>'[1]16 Квартал ввод мощности'!B114</f>
        <v>Приобретение автомастерской-4 ед.</v>
      </c>
      <c r="C110" s="41" t="str">
        <f>'[1]16 Квартал ввод мощности'!C114</f>
        <v>H_Che109</v>
      </c>
      <c r="D110" s="41" t="s">
        <v>149</v>
      </c>
      <c r="E110" s="45">
        <f>'[1]16 Квартал ввод мощности'!D114</f>
        <v>0</v>
      </c>
      <c r="F110" s="45">
        <f>'[1]16 Квартал ввод мощности'!E114</f>
        <v>0</v>
      </c>
      <c r="G110" s="45">
        <f>'[1]16 Квартал ввод мощности'!F114</f>
        <v>0</v>
      </c>
      <c r="H110" s="45">
        <f>'[1]16 Квартал ввод мощности'!G114</f>
        <v>0</v>
      </c>
      <c r="I110" s="45">
        <f>'[1]16 Квартал ввод мощности'!H114</f>
        <v>0</v>
      </c>
      <c r="J110" s="45">
        <f>'[1]16 Квартал ввод мощности'!I114</f>
        <v>0</v>
      </c>
      <c r="K110" s="45">
        <f>'[1]16 Квартал ввод мощности'!J114</f>
        <v>4</v>
      </c>
      <c r="L110" s="45">
        <f>'[1]16 Квартал ввод мощности'!AM114</f>
        <v>0</v>
      </c>
      <c r="M110" s="45">
        <f>'[1]16 Квартал ввод мощности'!AN114</f>
        <v>0</v>
      </c>
      <c r="N110" s="45">
        <f>'[1]16 Квартал ввод мощности'!AO114</f>
        <v>0</v>
      </c>
      <c r="O110" s="45">
        <f>'[1]16 Квартал ввод мощности'!AP114</f>
        <v>0</v>
      </c>
      <c r="P110" s="45">
        <f>'[1]16 Квартал ввод мощности'!AQ114</f>
        <v>0</v>
      </c>
      <c r="Q110" s="45">
        <f>'[1]16 Квартал ввод мощности'!AR114</f>
        <v>0</v>
      </c>
      <c r="R110" s="45">
        <f>'[1]16 Квартал ввод мощности'!AS114</f>
        <v>0</v>
      </c>
      <c r="S110" s="170" t="str">
        <f>'[1]16 Квартал ввод мощности'!BV114</f>
        <v>Позднее проведение торгово-закупочных мероприятий и заключения договоров поставки</v>
      </c>
      <c r="T110" s="171">
        <f>'[1]16 Квартал ввод мощности'!AU114</f>
        <v>0</v>
      </c>
      <c r="U110" s="171">
        <f>'[1]16 Квартал ввод мощности'!AV114</f>
        <v>0</v>
      </c>
      <c r="V110" s="171">
        <f>'[1]16 Квартал ввод мощности'!AW114</f>
        <v>0</v>
      </c>
      <c r="W110" s="58"/>
      <c r="X110" s="58"/>
      <c r="Y110" s="58"/>
      <c r="Z110" s="58"/>
      <c r="AA110" s="58"/>
      <c r="AB110" s="58"/>
    </row>
    <row r="111" spans="1:28" s="57" customFormat="1" ht="31.5" x14ac:dyDescent="0.25">
      <c r="A111" s="41" t="str">
        <f>'[1]16 Квартал ввод мощности'!A115</f>
        <v>1.6</v>
      </c>
      <c r="B111" s="41" t="str">
        <f>'[1]16 Квартал ввод мощности'!B115</f>
        <v>Приобретение траншейного экскаватора-погрузчика-2 ед.</v>
      </c>
      <c r="C111" s="41" t="str">
        <f>'[1]16 Квартал ввод мощности'!C115</f>
        <v>H_Che110</v>
      </c>
      <c r="D111" s="41" t="s">
        <v>149</v>
      </c>
      <c r="E111" s="45">
        <f>'[1]16 Квартал ввод мощности'!D115</f>
        <v>0</v>
      </c>
      <c r="F111" s="45">
        <f>'[1]16 Квартал ввод мощности'!E115</f>
        <v>0</v>
      </c>
      <c r="G111" s="45">
        <f>'[1]16 Квартал ввод мощности'!F115</f>
        <v>0</v>
      </c>
      <c r="H111" s="45">
        <f>'[1]16 Квартал ввод мощности'!G115</f>
        <v>0</v>
      </c>
      <c r="I111" s="45">
        <f>'[1]16 Квартал ввод мощности'!H115</f>
        <v>0</v>
      </c>
      <c r="J111" s="45">
        <f>'[1]16 Квартал ввод мощности'!I115</f>
        <v>0</v>
      </c>
      <c r="K111" s="45">
        <f>'[1]16 Квартал ввод мощности'!J115</f>
        <v>2</v>
      </c>
      <c r="L111" s="45">
        <f>'[1]16 Квартал ввод мощности'!AM115</f>
        <v>0</v>
      </c>
      <c r="M111" s="45">
        <f>'[1]16 Квартал ввод мощности'!AN115</f>
        <v>0</v>
      </c>
      <c r="N111" s="45">
        <f>'[1]16 Квартал ввод мощности'!AO115</f>
        <v>0</v>
      </c>
      <c r="O111" s="45">
        <f>'[1]16 Квартал ввод мощности'!AP115</f>
        <v>0</v>
      </c>
      <c r="P111" s="45">
        <f>'[1]16 Квартал ввод мощности'!AQ115</f>
        <v>0</v>
      </c>
      <c r="Q111" s="45">
        <f>'[1]16 Квартал ввод мощности'!AR115</f>
        <v>0</v>
      </c>
      <c r="R111" s="45">
        <f>'[1]16 Квартал ввод мощности'!AS115</f>
        <v>2</v>
      </c>
      <c r="S111" s="170" t="s">
        <v>149</v>
      </c>
      <c r="T111" s="171">
        <f>'[1]16 Квартал ввод мощности'!AU115</f>
        <v>0</v>
      </c>
      <c r="U111" s="171">
        <f>'[1]16 Квартал ввод мощности'!AV115</f>
        <v>0</v>
      </c>
      <c r="V111" s="171">
        <f>'[1]16 Квартал ввод мощности'!AW115</f>
        <v>0</v>
      </c>
      <c r="W111" s="58"/>
      <c r="X111" s="58"/>
      <c r="Y111" s="58"/>
      <c r="Z111" s="58"/>
      <c r="AA111" s="58"/>
      <c r="AB111" s="58"/>
    </row>
    <row r="112" spans="1:28" s="57" customFormat="1" ht="31.5" x14ac:dyDescent="0.25">
      <c r="A112" s="41" t="str">
        <f>'[1]16 Квартал ввод мощности'!A116</f>
        <v>1.6</v>
      </c>
      <c r="B112" s="41" t="str">
        <f>'[1]16 Квартал ввод мощности'!B116</f>
        <v>Приобретение универсального экскаватора-бульдозера-2 ед.</v>
      </c>
      <c r="C112" s="41" t="str">
        <f>'[1]16 Квартал ввод мощности'!C116</f>
        <v>H_Che111</v>
      </c>
      <c r="D112" s="41" t="s">
        <v>149</v>
      </c>
      <c r="E112" s="45">
        <f>'[1]16 Квартал ввод мощности'!D116</f>
        <v>0</v>
      </c>
      <c r="F112" s="45">
        <f>'[1]16 Квартал ввод мощности'!E116</f>
        <v>0</v>
      </c>
      <c r="G112" s="45">
        <f>'[1]16 Квартал ввод мощности'!F116</f>
        <v>0</v>
      </c>
      <c r="H112" s="45">
        <f>'[1]16 Квартал ввод мощности'!G116</f>
        <v>0</v>
      </c>
      <c r="I112" s="45">
        <f>'[1]16 Квартал ввод мощности'!H116</f>
        <v>0</v>
      </c>
      <c r="J112" s="45">
        <f>'[1]16 Квартал ввод мощности'!I116</f>
        <v>0</v>
      </c>
      <c r="K112" s="45">
        <f>'[1]16 Квартал ввод мощности'!J116</f>
        <v>2</v>
      </c>
      <c r="L112" s="45">
        <f>'[1]16 Квартал ввод мощности'!AM116</f>
        <v>0</v>
      </c>
      <c r="M112" s="45">
        <f>'[1]16 Квартал ввод мощности'!AN116</f>
        <v>0</v>
      </c>
      <c r="N112" s="45">
        <f>'[1]16 Квартал ввод мощности'!AO116</f>
        <v>0</v>
      </c>
      <c r="O112" s="45">
        <f>'[1]16 Квартал ввод мощности'!AP116</f>
        <v>0</v>
      </c>
      <c r="P112" s="45">
        <f>'[1]16 Квартал ввод мощности'!AQ116</f>
        <v>0</v>
      </c>
      <c r="Q112" s="45">
        <f>'[1]16 Квартал ввод мощности'!AR116</f>
        <v>0</v>
      </c>
      <c r="R112" s="45">
        <f>'[1]16 Квартал ввод мощности'!AS116</f>
        <v>2</v>
      </c>
      <c r="S112" s="170" t="s">
        <v>149</v>
      </c>
      <c r="T112" s="171">
        <f>'[1]16 Квартал ввод мощности'!AU116</f>
        <v>0</v>
      </c>
      <c r="U112" s="171">
        <f>'[1]16 Квартал ввод мощности'!AV116</f>
        <v>0</v>
      </c>
      <c r="V112" s="171">
        <f>'[1]16 Квартал ввод мощности'!AW116</f>
        <v>0</v>
      </c>
      <c r="W112" s="58"/>
      <c r="X112" s="58"/>
      <c r="Y112" s="58"/>
      <c r="Z112" s="58"/>
      <c r="AA112" s="58"/>
      <c r="AB112" s="58"/>
    </row>
    <row r="113" spans="1:28" s="57" customFormat="1" ht="31.5" x14ac:dyDescent="0.25">
      <c r="A113" s="41" t="str">
        <f>'[1]16 Квартал ввод мощности'!A117</f>
        <v>1.6</v>
      </c>
      <c r="B113" s="41" t="str">
        <f>'[1]16 Квартал ввод мощности'!B117</f>
        <v>Приобретение бульдозера гусеничного-1 ед.</v>
      </c>
      <c r="C113" s="41" t="str">
        <f>'[1]16 Квартал ввод мощности'!C117</f>
        <v>H_Che112</v>
      </c>
      <c r="D113" s="41" t="s">
        <v>149</v>
      </c>
      <c r="E113" s="45">
        <f>'[1]16 Квартал ввод мощности'!D117</f>
        <v>0</v>
      </c>
      <c r="F113" s="45">
        <f>'[1]16 Квартал ввод мощности'!E117</f>
        <v>0</v>
      </c>
      <c r="G113" s="45">
        <f>'[1]16 Квартал ввод мощности'!F117</f>
        <v>0</v>
      </c>
      <c r="H113" s="45">
        <f>'[1]16 Квартал ввод мощности'!G117</f>
        <v>0</v>
      </c>
      <c r="I113" s="45">
        <f>'[1]16 Квартал ввод мощности'!H117</f>
        <v>0</v>
      </c>
      <c r="J113" s="45">
        <f>'[1]16 Квартал ввод мощности'!I117</f>
        <v>0</v>
      </c>
      <c r="K113" s="45">
        <f>'[1]16 Квартал ввод мощности'!J117</f>
        <v>1</v>
      </c>
      <c r="L113" s="45">
        <f>'[1]16 Квартал ввод мощности'!AM117</f>
        <v>0</v>
      </c>
      <c r="M113" s="45">
        <f>'[1]16 Квартал ввод мощности'!AN117</f>
        <v>0</v>
      </c>
      <c r="N113" s="45">
        <f>'[1]16 Квартал ввод мощности'!AO117</f>
        <v>0</v>
      </c>
      <c r="O113" s="45">
        <f>'[1]16 Квартал ввод мощности'!AP117</f>
        <v>0</v>
      </c>
      <c r="P113" s="45">
        <f>'[1]16 Квартал ввод мощности'!AQ117</f>
        <v>0</v>
      </c>
      <c r="Q113" s="45">
        <f>'[1]16 Квартал ввод мощности'!AR117</f>
        <v>0</v>
      </c>
      <c r="R113" s="45">
        <f>'[1]16 Квартал ввод мощности'!AS117</f>
        <v>1</v>
      </c>
      <c r="S113" s="170" t="s">
        <v>149</v>
      </c>
      <c r="T113" s="171">
        <f>'[1]16 Квартал ввод мощности'!AU117</f>
        <v>0</v>
      </c>
      <c r="U113" s="171">
        <f>'[1]16 Квартал ввод мощности'!AV117</f>
        <v>0</v>
      </c>
      <c r="V113" s="171">
        <f>'[1]16 Квартал ввод мощности'!AW117</f>
        <v>0</v>
      </c>
      <c r="W113" s="58"/>
      <c r="X113" s="58"/>
      <c r="Y113" s="58"/>
      <c r="Z113" s="58"/>
      <c r="AA113" s="58"/>
      <c r="AB113" s="58"/>
    </row>
    <row r="114" spans="1:28" s="57" customFormat="1" ht="31.5" x14ac:dyDescent="0.25">
      <c r="A114" s="41" t="str">
        <f>'[1]16 Квартал ввод мощности'!A118</f>
        <v>1.6</v>
      </c>
      <c r="B114" s="41" t="str">
        <f>'[1]16 Квартал ввод мощности'!B118</f>
        <v>Приобретение передвижного дизельного генератора N=50кВт-1 ед.</v>
      </c>
      <c r="C114" s="41" t="str">
        <f>'[1]16 Квартал ввод мощности'!C118</f>
        <v>H_Che113</v>
      </c>
      <c r="D114" s="41" t="s">
        <v>149</v>
      </c>
      <c r="E114" s="45">
        <f>'[1]16 Квартал ввод мощности'!D118</f>
        <v>0</v>
      </c>
      <c r="F114" s="45">
        <f>'[1]16 Квартал ввод мощности'!E118</f>
        <v>0</v>
      </c>
      <c r="G114" s="45">
        <f>'[1]16 Квартал ввод мощности'!F118</f>
        <v>0</v>
      </c>
      <c r="H114" s="45">
        <f>'[1]16 Квартал ввод мощности'!G118</f>
        <v>0</v>
      </c>
      <c r="I114" s="45">
        <f>'[1]16 Квартал ввод мощности'!H118</f>
        <v>0</v>
      </c>
      <c r="J114" s="45">
        <f>'[1]16 Квартал ввод мощности'!I118</f>
        <v>0</v>
      </c>
      <c r="K114" s="45">
        <f>'[1]16 Квартал ввод мощности'!J118</f>
        <v>1</v>
      </c>
      <c r="L114" s="45">
        <f>'[1]16 Квартал ввод мощности'!AM118</f>
        <v>0</v>
      </c>
      <c r="M114" s="45">
        <f>'[1]16 Квартал ввод мощности'!AN118</f>
        <v>0</v>
      </c>
      <c r="N114" s="45">
        <f>'[1]16 Квартал ввод мощности'!AO118</f>
        <v>0</v>
      </c>
      <c r="O114" s="45">
        <f>'[1]16 Квартал ввод мощности'!AP118</f>
        <v>0</v>
      </c>
      <c r="P114" s="45">
        <f>'[1]16 Квартал ввод мощности'!AQ118</f>
        <v>0</v>
      </c>
      <c r="Q114" s="45">
        <f>'[1]16 Квартал ввод мощности'!AR118</f>
        <v>0</v>
      </c>
      <c r="R114" s="45">
        <f>'[1]16 Квартал ввод мощности'!AS118</f>
        <v>1</v>
      </c>
      <c r="S114" s="170" t="str">
        <f>'[1]16 Квартал ввод мощности'!BV118</f>
        <v>Отклонение от плана произошло после проведения торгов</v>
      </c>
      <c r="T114" s="171">
        <f>'[1]16 Квартал ввод мощности'!AU118</f>
        <v>0</v>
      </c>
      <c r="U114" s="171">
        <f>'[1]16 Квартал ввод мощности'!AV118</f>
        <v>0</v>
      </c>
      <c r="V114" s="171">
        <f>'[1]16 Квартал ввод мощности'!AW118</f>
        <v>0</v>
      </c>
      <c r="W114" s="58"/>
      <c r="X114" s="58"/>
      <c r="Y114" s="58"/>
      <c r="Z114" s="58"/>
      <c r="AA114" s="58"/>
      <c r="AB114" s="58"/>
    </row>
    <row r="115" spans="1:28" s="57" customFormat="1" ht="31.5" x14ac:dyDescent="0.25">
      <c r="A115" s="41" t="str">
        <f>'[1]16 Квартал ввод мощности'!A119</f>
        <v>1.6</v>
      </c>
      <c r="B115" s="41" t="str">
        <f>'[1]16 Квартал ввод мощности'!B119</f>
        <v>Приобретение передвижного дизельного компрессора-1 ед.</v>
      </c>
      <c r="C115" s="41" t="str">
        <f>'[1]16 Квартал ввод мощности'!C119</f>
        <v>H_Che114</v>
      </c>
      <c r="D115" s="41" t="s">
        <v>149</v>
      </c>
      <c r="E115" s="45">
        <f>'[1]16 Квартал ввод мощности'!D119</f>
        <v>0</v>
      </c>
      <c r="F115" s="45">
        <f>'[1]16 Квартал ввод мощности'!E119</f>
        <v>0</v>
      </c>
      <c r="G115" s="45">
        <f>'[1]16 Квартал ввод мощности'!F119</f>
        <v>0</v>
      </c>
      <c r="H115" s="45">
        <f>'[1]16 Квартал ввод мощности'!G119</f>
        <v>0</v>
      </c>
      <c r="I115" s="45">
        <f>'[1]16 Квартал ввод мощности'!H119</f>
        <v>0</v>
      </c>
      <c r="J115" s="45">
        <f>'[1]16 Квартал ввод мощности'!I119</f>
        <v>0</v>
      </c>
      <c r="K115" s="45">
        <f>'[1]16 Квартал ввод мощности'!J119</f>
        <v>1</v>
      </c>
      <c r="L115" s="45">
        <f>'[1]16 Квартал ввод мощности'!AM119</f>
        <v>0</v>
      </c>
      <c r="M115" s="45">
        <f>'[1]16 Квартал ввод мощности'!AN119</f>
        <v>0</v>
      </c>
      <c r="N115" s="45">
        <f>'[1]16 Квартал ввод мощности'!AO119</f>
        <v>0</v>
      </c>
      <c r="O115" s="45">
        <f>'[1]16 Квартал ввод мощности'!AP119</f>
        <v>0</v>
      </c>
      <c r="P115" s="45">
        <f>'[1]16 Квартал ввод мощности'!AQ119</f>
        <v>0</v>
      </c>
      <c r="Q115" s="45">
        <f>'[1]16 Квартал ввод мощности'!AR119</f>
        <v>0</v>
      </c>
      <c r="R115" s="45">
        <f>'[1]16 Квартал ввод мощности'!AS119</f>
        <v>1</v>
      </c>
      <c r="S115" s="170" t="str">
        <f>'[1]16 Квартал ввод мощности'!BV119</f>
        <v>Отклонение от плана произошло после проведения торгов</v>
      </c>
      <c r="T115" s="171">
        <f>'[1]16 Квартал ввод мощности'!AU119</f>
        <v>0</v>
      </c>
      <c r="U115" s="171">
        <f>'[1]16 Квартал ввод мощности'!AV119</f>
        <v>0</v>
      </c>
      <c r="V115" s="171">
        <f>'[1]16 Квартал ввод мощности'!AW119</f>
        <v>0</v>
      </c>
      <c r="W115" s="58"/>
      <c r="X115" s="58"/>
      <c r="Y115" s="58"/>
      <c r="Z115" s="58"/>
      <c r="AA115" s="58"/>
      <c r="AB115" s="58"/>
    </row>
    <row r="116" spans="1:28" s="57" customFormat="1" ht="31.5" x14ac:dyDescent="0.25">
      <c r="A116" s="41" t="str">
        <f>'[1]16 Квартал ввод мощности'!A120</f>
        <v>1.6</v>
      </c>
      <c r="B116" s="41" t="str">
        <f>'[1]16 Квартал ввод мощности'!B120</f>
        <v>Приобретение автоцистерны 10м3-1 ед.</v>
      </c>
      <c r="C116" s="41" t="str">
        <f>'[1]16 Квартал ввод мощности'!C120</f>
        <v>H_Che115</v>
      </c>
      <c r="D116" s="41" t="s">
        <v>149</v>
      </c>
      <c r="E116" s="45">
        <f>'[1]16 Квартал ввод мощности'!D120</f>
        <v>0</v>
      </c>
      <c r="F116" s="45">
        <f>'[1]16 Квартал ввод мощности'!E120</f>
        <v>0</v>
      </c>
      <c r="G116" s="45">
        <f>'[1]16 Квартал ввод мощности'!F120</f>
        <v>0</v>
      </c>
      <c r="H116" s="45">
        <f>'[1]16 Квартал ввод мощности'!G120</f>
        <v>0</v>
      </c>
      <c r="I116" s="45">
        <f>'[1]16 Квартал ввод мощности'!H120</f>
        <v>0</v>
      </c>
      <c r="J116" s="45">
        <f>'[1]16 Квартал ввод мощности'!I120</f>
        <v>0</v>
      </c>
      <c r="K116" s="45">
        <f>'[1]16 Квартал ввод мощности'!J120</f>
        <v>1</v>
      </c>
      <c r="L116" s="45">
        <f>'[1]16 Квартал ввод мощности'!AM120</f>
        <v>0</v>
      </c>
      <c r="M116" s="45">
        <f>'[1]16 Квартал ввод мощности'!AN120</f>
        <v>0</v>
      </c>
      <c r="N116" s="45">
        <f>'[1]16 Квартал ввод мощности'!AO120</f>
        <v>0</v>
      </c>
      <c r="O116" s="45">
        <f>'[1]16 Квартал ввод мощности'!AP120</f>
        <v>0</v>
      </c>
      <c r="P116" s="45">
        <f>'[1]16 Квартал ввод мощности'!AQ120</f>
        <v>0</v>
      </c>
      <c r="Q116" s="45">
        <f>'[1]16 Квартал ввод мощности'!AR120</f>
        <v>0</v>
      </c>
      <c r="R116" s="45">
        <f>'[1]16 Квартал ввод мощности'!AS120</f>
        <v>0</v>
      </c>
      <c r="S116" s="170" t="str">
        <f>'[1]16 Квартал ввод мощности'!BV120</f>
        <v>Позднее проведение торгово-закупочных мероприятий и заключения договоров поставки</v>
      </c>
      <c r="T116" s="171">
        <f>'[1]16 Квартал ввод мощности'!AU120</f>
        <v>0</v>
      </c>
      <c r="U116" s="171">
        <f>'[1]16 Квартал ввод мощности'!AV120</f>
        <v>0</v>
      </c>
      <c r="V116" s="171">
        <f>'[1]16 Квартал ввод мощности'!AW120</f>
        <v>0</v>
      </c>
      <c r="W116" s="58"/>
      <c r="X116" s="58"/>
      <c r="Y116" s="58"/>
      <c r="Z116" s="58"/>
      <c r="AA116" s="58"/>
      <c r="AB116" s="58"/>
    </row>
    <row r="117" spans="1:28" s="57" customFormat="1" ht="31.5" x14ac:dyDescent="0.25">
      <c r="A117" s="41" t="str">
        <f>'[1]16 Квартал ввод мощности'!A121</f>
        <v>1.6</v>
      </c>
      <c r="B117" s="41" t="str">
        <f>'[1]16 Квартал ввод мощности'!B121</f>
        <v>Приобретение опоровоза на шасси КАМАЗ-65224-3971-43-1ед.</v>
      </c>
      <c r="C117" s="41" t="str">
        <f>'[1]16 Квартал ввод мощности'!C121</f>
        <v>H_Che116</v>
      </c>
      <c r="D117" s="41" t="s">
        <v>149</v>
      </c>
      <c r="E117" s="45">
        <f>'[1]16 Квартал ввод мощности'!D121</f>
        <v>0</v>
      </c>
      <c r="F117" s="45">
        <f>'[1]16 Квартал ввод мощности'!E121</f>
        <v>0</v>
      </c>
      <c r="G117" s="45">
        <f>'[1]16 Квартал ввод мощности'!F121</f>
        <v>0</v>
      </c>
      <c r="H117" s="45">
        <f>'[1]16 Квартал ввод мощности'!G121</f>
        <v>0</v>
      </c>
      <c r="I117" s="45">
        <f>'[1]16 Квартал ввод мощности'!H121</f>
        <v>0</v>
      </c>
      <c r="J117" s="45">
        <f>'[1]16 Квартал ввод мощности'!I121</f>
        <v>0</v>
      </c>
      <c r="K117" s="45">
        <f>'[1]16 Квартал ввод мощности'!J121</f>
        <v>1</v>
      </c>
      <c r="L117" s="45">
        <f>'[1]16 Квартал ввод мощности'!AM121</f>
        <v>0</v>
      </c>
      <c r="M117" s="45">
        <f>'[1]16 Квартал ввод мощности'!AN121</f>
        <v>0</v>
      </c>
      <c r="N117" s="45">
        <f>'[1]16 Квартал ввод мощности'!AO121</f>
        <v>0</v>
      </c>
      <c r="O117" s="45">
        <f>'[1]16 Квартал ввод мощности'!AP121</f>
        <v>0</v>
      </c>
      <c r="P117" s="45">
        <f>'[1]16 Квартал ввод мощности'!AQ121</f>
        <v>0</v>
      </c>
      <c r="Q117" s="45">
        <f>'[1]16 Квартал ввод мощности'!AR121</f>
        <v>0</v>
      </c>
      <c r="R117" s="45">
        <f>'[1]16 Квартал ввод мощности'!AS121</f>
        <v>0</v>
      </c>
      <c r="S117" s="170" t="str">
        <f>'[1]16 Квартал ввод мощности'!BV121</f>
        <v>Позднее проведение торгово-закупочных мероприятий и заключения договоров поставки</v>
      </c>
      <c r="T117" s="171">
        <f>'[1]16 Квартал ввод мощности'!AU121</f>
        <v>0</v>
      </c>
      <c r="U117" s="171">
        <f>'[1]16 Квартал ввод мощности'!AV121</f>
        <v>0</v>
      </c>
      <c r="V117" s="171">
        <f>'[1]16 Квартал ввод мощности'!AW121</f>
        <v>0</v>
      </c>
      <c r="W117" s="58"/>
      <c r="X117" s="58"/>
      <c r="Y117" s="58"/>
      <c r="Z117" s="58"/>
      <c r="AA117" s="58"/>
      <c r="AB117" s="58"/>
    </row>
    <row r="118" spans="1:28" s="57" customFormat="1" ht="31.5" x14ac:dyDescent="0.25">
      <c r="A118" s="41" t="str">
        <f>'[1]16 Квартал ввод мощности'!A122</f>
        <v>1.6</v>
      </c>
      <c r="B118" s="41" t="str">
        <f>'[1]16 Квартал ввод мощности'!B122</f>
        <v>Приобретение тягача с краново-манипуляторной установкой-1 ед.</v>
      </c>
      <c r="C118" s="41" t="str">
        <f>'[1]16 Квартал ввод мощности'!C122</f>
        <v>H_Che117</v>
      </c>
      <c r="D118" s="41" t="s">
        <v>149</v>
      </c>
      <c r="E118" s="45">
        <f>'[1]16 Квартал ввод мощности'!D122</f>
        <v>0</v>
      </c>
      <c r="F118" s="45">
        <f>'[1]16 Квартал ввод мощности'!E122</f>
        <v>0</v>
      </c>
      <c r="G118" s="45">
        <f>'[1]16 Квартал ввод мощности'!F122</f>
        <v>0</v>
      </c>
      <c r="H118" s="45">
        <f>'[1]16 Квартал ввод мощности'!G122</f>
        <v>0</v>
      </c>
      <c r="I118" s="45">
        <f>'[1]16 Квартал ввод мощности'!H122</f>
        <v>0</v>
      </c>
      <c r="J118" s="45">
        <f>'[1]16 Квартал ввод мощности'!I122</f>
        <v>0</v>
      </c>
      <c r="K118" s="45">
        <f>'[1]16 Квартал ввод мощности'!J122</f>
        <v>1</v>
      </c>
      <c r="L118" s="45">
        <f>'[1]16 Квартал ввод мощности'!AM122</f>
        <v>0</v>
      </c>
      <c r="M118" s="45">
        <f>'[1]16 Квартал ввод мощности'!AN122</f>
        <v>0</v>
      </c>
      <c r="N118" s="45">
        <f>'[1]16 Квартал ввод мощности'!AO122</f>
        <v>0</v>
      </c>
      <c r="O118" s="45">
        <f>'[1]16 Квартал ввод мощности'!AP122</f>
        <v>0</v>
      </c>
      <c r="P118" s="45">
        <f>'[1]16 Квартал ввод мощности'!AQ122</f>
        <v>0</v>
      </c>
      <c r="Q118" s="45">
        <f>'[1]16 Квартал ввод мощности'!AR122</f>
        <v>0</v>
      </c>
      <c r="R118" s="45">
        <f>'[1]16 Квартал ввод мощности'!AS122</f>
        <v>0</v>
      </c>
      <c r="S118" s="170" t="str">
        <f>'[1]16 Квартал ввод мощности'!BV122</f>
        <v>Позднее проведение торгово-закупочных мероприятий и заключения договоров поставки</v>
      </c>
      <c r="T118" s="171">
        <f>'[1]16 Квартал ввод мощности'!AU122</f>
        <v>0</v>
      </c>
      <c r="U118" s="171">
        <f>'[1]16 Квартал ввод мощности'!AV122</f>
        <v>0</v>
      </c>
      <c r="V118" s="171">
        <f>'[1]16 Квартал ввод мощности'!AW122</f>
        <v>0</v>
      </c>
      <c r="W118" s="58"/>
      <c r="X118" s="58"/>
      <c r="Y118" s="58"/>
      <c r="Z118" s="58"/>
      <c r="AA118" s="58"/>
      <c r="AB118" s="58"/>
    </row>
    <row r="119" spans="1:28" s="57" customFormat="1" ht="47.25" x14ac:dyDescent="0.25">
      <c r="A119" s="41" t="str">
        <f>'[1]16 Квартал ввод мощности'!A123</f>
        <v>1.6</v>
      </c>
      <c r="B119" s="41" t="str">
        <f>'[1]16 Квартал ввод мощности'!B123</f>
        <v>Приобретение полноприводного бортового автомобиля с краново-манипуляторной установкой-1 ед.</v>
      </c>
      <c r="C119" s="41" t="str">
        <f>'[1]16 Квартал ввод мощности'!C123</f>
        <v>H_Che118</v>
      </c>
      <c r="D119" s="41" t="s">
        <v>149</v>
      </c>
      <c r="E119" s="45">
        <f>'[1]16 Квартал ввод мощности'!D123</f>
        <v>0</v>
      </c>
      <c r="F119" s="45">
        <f>'[1]16 Квартал ввод мощности'!E123</f>
        <v>0</v>
      </c>
      <c r="G119" s="45">
        <f>'[1]16 Квартал ввод мощности'!F123</f>
        <v>0</v>
      </c>
      <c r="H119" s="45">
        <f>'[1]16 Квартал ввод мощности'!G123</f>
        <v>0</v>
      </c>
      <c r="I119" s="45">
        <f>'[1]16 Квартал ввод мощности'!H123</f>
        <v>0</v>
      </c>
      <c r="J119" s="45">
        <f>'[1]16 Квартал ввод мощности'!I123</f>
        <v>0</v>
      </c>
      <c r="K119" s="45">
        <f>'[1]16 Квартал ввод мощности'!J123</f>
        <v>1</v>
      </c>
      <c r="L119" s="45">
        <f>'[1]16 Квартал ввод мощности'!AM123</f>
        <v>0</v>
      </c>
      <c r="M119" s="45">
        <f>'[1]16 Квартал ввод мощности'!AN123</f>
        <v>0</v>
      </c>
      <c r="N119" s="45">
        <f>'[1]16 Квартал ввод мощности'!AO123</f>
        <v>0</v>
      </c>
      <c r="O119" s="45">
        <f>'[1]16 Квартал ввод мощности'!AP123</f>
        <v>0</v>
      </c>
      <c r="P119" s="45">
        <f>'[1]16 Квартал ввод мощности'!AQ123</f>
        <v>0</v>
      </c>
      <c r="Q119" s="45">
        <f>'[1]16 Квартал ввод мощности'!AR123</f>
        <v>0</v>
      </c>
      <c r="R119" s="45">
        <f>'[1]16 Квартал ввод мощности'!AS123</f>
        <v>1</v>
      </c>
      <c r="S119" s="170" t="s">
        <v>149</v>
      </c>
      <c r="T119" s="171">
        <f>'[1]16 Квартал ввод мощности'!AU123</f>
        <v>0</v>
      </c>
      <c r="U119" s="171">
        <f>'[1]16 Квартал ввод мощности'!AV123</f>
        <v>0</v>
      </c>
      <c r="V119" s="171">
        <f>'[1]16 Квартал ввод мощности'!AW123</f>
        <v>0</v>
      </c>
      <c r="W119" s="58"/>
      <c r="X119" s="58"/>
      <c r="Y119" s="58"/>
      <c r="Z119" s="58"/>
      <c r="AA119" s="58"/>
      <c r="AB119" s="58"/>
    </row>
    <row r="120" spans="1:28" s="57" customFormat="1" ht="47.25" x14ac:dyDescent="0.25">
      <c r="A120" s="41" t="str">
        <f>'[1]16 Квартал ввод мощности'!A124</f>
        <v>1.6</v>
      </c>
      <c r="B120" s="41" t="str">
        <f>'[1]16 Квартал ввод мощности'!B124</f>
        <v>Приобретение бортового автомобиля с краново-манипуляторной установкой-1 ед.</v>
      </c>
      <c r="C120" s="41" t="str">
        <f>'[1]16 Квартал ввод мощности'!C124</f>
        <v>H_Che119</v>
      </c>
      <c r="D120" s="41" t="s">
        <v>149</v>
      </c>
      <c r="E120" s="45">
        <f>'[1]16 Квартал ввод мощности'!D124</f>
        <v>0</v>
      </c>
      <c r="F120" s="45">
        <f>'[1]16 Квартал ввод мощности'!E124</f>
        <v>0</v>
      </c>
      <c r="G120" s="45">
        <f>'[1]16 Квартал ввод мощности'!F124</f>
        <v>0</v>
      </c>
      <c r="H120" s="45">
        <f>'[1]16 Квартал ввод мощности'!G124</f>
        <v>0</v>
      </c>
      <c r="I120" s="45">
        <f>'[1]16 Квартал ввод мощности'!H124</f>
        <v>0</v>
      </c>
      <c r="J120" s="45">
        <f>'[1]16 Квартал ввод мощности'!I124</f>
        <v>0</v>
      </c>
      <c r="K120" s="45">
        <f>'[1]16 Квартал ввод мощности'!J124</f>
        <v>1</v>
      </c>
      <c r="L120" s="45">
        <f>'[1]16 Квартал ввод мощности'!AM124</f>
        <v>0</v>
      </c>
      <c r="M120" s="45">
        <f>'[1]16 Квартал ввод мощности'!AN124</f>
        <v>0</v>
      </c>
      <c r="N120" s="45">
        <f>'[1]16 Квартал ввод мощности'!AO124</f>
        <v>0</v>
      </c>
      <c r="O120" s="45">
        <f>'[1]16 Квартал ввод мощности'!AP124</f>
        <v>0</v>
      </c>
      <c r="P120" s="45">
        <f>'[1]16 Квартал ввод мощности'!AQ124</f>
        <v>0</v>
      </c>
      <c r="Q120" s="45">
        <f>'[1]16 Квартал ввод мощности'!AR124</f>
        <v>0</v>
      </c>
      <c r="R120" s="45">
        <f>'[1]16 Квартал ввод мощности'!AS124</f>
        <v>0</v>
      </c>
      <c r="S120" s="170" t="str">
        <f>'[1]16 Квартал ввод мощности'!BV124</f>
        <v>Позднее проведение торгово-закупочных мероприятий и заключения договоров поставки</v>
      </c>
      <c r="T120" s="171">
        <f>'[1]16 Квартал ввод мощности'!AU124</f>
        <v>0</v>
      </c>
      <c r="U120" s="171">
        <f>'[1]16 Квартал ввод мощности'!AV124</f>
        <v>0</v>
      </c>
      <c r="V120" s="171">
        <f>'[1]16 Квартал ввод мощности'!AW124</f>
        <v>0</v>
      </c>
      <c r="W120" s="58"/>
      <c r="X120" s="58"/>
      <c r="Y120" s="58"/>
      <c r="Z120" s="58"/>
      <c r="AA120" s="58"/>
      <c r="AB120" s="58"/>
    </row>
    <row r="121" spans="1:28" s="57" customFormat="1" x14ac:dyDescent="0.25">
      <c r="A121" s="41" t="str">
        <f>'[1]16 Квартал ввод мощности'!A125</f>
        <v>1.6</v>
      </c>
      <c r="B121" s="41" t="str">
        <f>'[1]16 Квартал ввод мощности'!B125</f>
        <v>Приобретение измельчителя-2 ед.</v>
      </c>
      <c r="C121" s="41" t="str">
        <f>'[1]16 Квартал ввод мощности'!C125</f>
        <v>H_Che120</v>
      </c>
      <c r="D121" s="41" t="s">
        <v>149</v>
      </c>
      <c r="E121" s="45">
        <f>'[1]16 Квартал ввод мощности'!D125</f>
        <v>0</v>
      </c>
      <c r="F121" s="45">
        <f>'[1]16 Квартал ввод мощности'!E125</f>
        <v>0</v>
      </c>
      <c r="G121" s="45">
        <f>'[1]16 Квартал ввод мощности'!F125</f>
        <v>0</v>
      </c>
      <c r="H121" s="45">
        <f>'[1]16 Квартал ввод мощности'!G125</f>
        <v>0</v>
      </c>
      <c r="I121" s="45">
        <f>'[1]16 Квартал ввод мощности'!H125</f>
        <v>0</v>
      </c>
      <c r="J121" s="45">
        <f>'[1]16 Квартал ввод мощности'!I125</f>
        <v>0</v>
      </c>
      <c r="K121" s="45">
        <f>'[1]16 Квартал ввод мощности'!J125</f>
        <v>2</v>
      </c>
      <c r="L121" s="45">
        <f>'[1]16 Квартал ввод мощности'!AM125</f>
        <v>0</v>
      </c>
      <c r="M121" s="45">
        <f>'[1]16 Квартал ввод мощности'!AN125</f>
        <v>0</v>
      </c>
      <c r="N121" s="45">
        <f>'[1]16 Квартал ввод мощности'!AO125</f>
        <v>0</v>
      </c>
      <c r="O121" s="45">
        <f>'[1]16 Квартал ввод мощности'!AP125</f>
        <v>0</v>
      </c>
      <c r="P121" s="45">
        <f>'[1]16 Квартал ввод мощности'!AQ125</f>
        <v>0</v>
      </c>
      <c r="Q121" s="45">
        <f>'[1]16 Квартал ввод мощности'!AR125</f>
        <v>0</v>
      </c>
      <c r="R121" s="45">
        <f>'[1]16 Квартал ввод мощности'!AS125</f>
        <v>0</v>
      </c>
      <c r="S121" s="170" t="str">
        <f>'[1]16 Квартал ввод мощности'!BV125</f>
        <v>Позднее проведение торгово-закупочных мероприятий и заключения договоров поставки</v>
      </c>
      <c r="T121" s="171">
        <f>'[1]16 Квартал ввод мощности'!AU125</f>
        <v>0</v>
      </c>
      <c r="U121" s="171">
        <f>'[1]16 Квартал ввод мощности'!AV125</f>
        <v>0</v>
      </c>
      <c r="V121" s="171">
        <f>'[1]16 Квартал ввод мощности'!AW125</f>
        <v>0</v>
      </c>
      <c r="W121" s="58"/>
      <c r="X121" s="58"/>
      <c r="Y121" s="58"/>
      <c r="Z121" s="58"/>
      <c r="AA121" s="58"/>
      <c r="AB121" s="58"/>
    </row>
    <row r="122" spans="1:28" s="57" customFormat="1" ht="31.5" x14ac:dyDescent="0.25">
      <c r="A122" s="41" t="str">
        <f>'[1]16 Квартал ввод мощности'!A126</f>
        <v>1.6</v>
      </c>
      <c r="B122" s="41" t="str">
        <f>'[1]16 Квартал ввод мощности'!B126</f>
        <v>Приобретение установки цеолитовой-маслонагревателя-3 ед.</v>
      </c>
      <c r="C122" s="41" t="str">
        <f>'[1]16 Квартал ввод мощности'!C126</f>
        <v>H_Che121</v>
      </c>
      <c r="D122" s="41" t="s">
        <v>149</v>
      </c>
      <c r="E122" s="45">
        <f>'[1]16 Квартал ввод мощности'!D126</f>
        <v>0</v>
      </c>
      <c r="F122" s="45">
        <f>'[1]16 Квартал ввод мощности'!E126</f>
        <v>0</v>
      </c>
      <c r="G122" s="45">
        <f>'[1]16 Квартал ввод мощности'!F126</f>
        <v>0</v>
      </c>
      <c r="H122" s="45">
        <f>'[1]16 Квартал ввод мощности'!G126</f>
        <v>0</v>
      </c>
      <c r="I122" s="45">
        <f>'[1]16 Квартал ввод мощности'!H126</f>
        <v>0</v>
      </c>
      <c r="J122" s="45">
        <f>'[1]16 Квартал ввод мощности'!I126</f>
        <v>0</v>
      </c>
      <c r="K122" s="45">
        <f>'[1]16 Квартал ввод мощности'!J126</f>
        <v>3</v>
      </c>
      <c r="L122" s="45">
        <f>'[1]16 Квартал ввод мощности'!AM126</f>
        <v>0</v>
      </c>
      <c r="M122" s="45">
        <f>'[1]16 Квартал ввод мощности'!AN126</f>
        <v>0</v>
      </c>
      <c r="N122" s="45">
        <f>'[1]16 Квартал ввод мощности'!AO126</f>
        <v>0</v>
      </c>
      <c r="O122" s="45">
        <f>'[1]16 Квартал ввод мощности'!AP126</f>
        <v>0</v>
      </c>
      <c r="P122" s="45">
        <f>'[1]16 Квартал ввод мощности'!AQ126</f>
        <v>0</v>
      </c>
      <c r="Q122" s="45">
        <f>'[1]16 Квартал ввод мощности'!AR126</f>
        <v>0</v>
      </c>
      <c r="R122" s="45">
        <f>'[1]16 Квартал ввод мощности'!AS126</f>
        <v>3</v>
      </c>
      <c r="S122" s="170" t="s">
        <v>149</v>
      </c>
      <c r="T122" s="171">
        <f>'[1]16 Квартал ввод мощности'!AU126</f>
        <v>0</v>
      </c>
      <c r="U122" s="171">
        <f>'[1]16 Квартал ввод мощности'!AV126</f>
        <v>0</v>
      </c>
      <c r="V122" s="171">
        <f>'[1]16 Квартал ввод мощности'!AW126</f>
        <v>0</v>
      </c>
      <c r="W122" s="58"/>
      <c r="X122" s="58"/>
      <c r="Y122" s="58"/>
      <c r="Z122" s="58"/>
      <c r="AA122" s="58"/>
      <c r="AB122" s="58"/>
    </row>
    <row r="123" spans="1:28" s="57" customFormat="1" ht="47.25" x14ac:dyDescent="0.25">
      <c r="A123" s="41" t="str">
        <f>'[1]16 Квартал ввод мощности'!A127</f>
        <v>1.6</v>
      </c>
      <c r="B123" s="41" t="str">
        <f>'[1]16 Квартал ввод мощности'!B127</f>
        <v>Приобретение мобильной установки для регенерации отработанного трансформаторного масла-1 ед.</v>
      </c>
      <c r="C123" s="41" t="str">
        <f>'[1]16 Квартал ввод мощности'!C127</f>
        <v>H_Che122</v>
      </c>
      <c r="D123" s="41" t="s">
        <v>149</v>
      </c>
      <c r="E123" s="45">
        <f>'[1]16 Квартал ввод мощности'!D127</f>
        <v>0</v>
      </c>
      <c r="F123" s="45">
        <f>'[1]16 Квартал ввод мощности'!E127</f>
        <v>0</v>
      </c>
      <c r="G123" s="45">
        <f>'[1]16 Квартал ввод мощности'!F127</f>
        <v>0</v>
      </c>
      <c r="H123" s="45">
        <f>'[1]16 Квартал ввод мощности'!G127</f>
        <v>0</v>
      </c>
      <c r="I123" s="45">
        <f>'[1]16 Квартал ввод мощности'!H127</f>
        <v>0</v>
      </c>
      <c r="J123" s="45">
        <f>'[1]16 Квартал ввод мощности'!I127</f>
        <v>0</v>
      </c>
      <c r="K123" s="45">
        <f>'[1]16 Квартал ввод мощности'!J127</f>
        <v>1</v>
      </c>
      <c r="L123" s="45">
        <f>'[1]16 Квартал ввод мощности'!AM127</f>
        <v>0</v>
      </c>
      <c r="M123" s="45">
        <f>'[1]16 Квартал ввод мощности'!AN127</f>
        <v>0</v>
      </c>
      <c r="N123" s="45">
        <f>'[1]16 Квартал ввод мощности'!AO127</f>
        <v>0</v>
      </c>
      <c r="O123" s="45">
        <f>'[1]16 Квартал ввод мощности'!AP127</f>
        <v>0</v>
      </c>
      <c r="P123" s="45">
        <f>'[1]16 Квартал ввод мощности'!AQ127</f>
        <v>0</v>
      </c>
      <c r="Q123" s="45">
        <f>'[1]16 Квартал ввод мощности'!AR127</f>
        <v>0</v>
      </c>
      <c r="R123" s="45">
        <f>'[1]16 Квартал ввод мощности'!AS127</f>
        <v>1</v>
      </c>
      <c r="S123" s="170" t="s">
        <v>149</v>
      </c>
      <c r="T123" s="171">
        <f>'[1]16 Квартал ввод мощности'!AU127</f>
        <v>0</v>
      </c>
      <c r="U123" s="171">
        <f>'[1]16 Квартал ввод мощности'!AV127</f>
        <v>0</v>
      </c>
      <c r="V123" s="171">
        <f>'[1]16 Квартал ввод мощности'!AW127</f>
        <v>0</v>
      </c>
      <c r="W123" s="58"/>
      <c r="X123" s="58"/>
      <c r="Y123" s="58"/>
      <c r="Z123" s="58"/>
      <c r="AA123" s="58"/>
      <c r="AB123" s="58"/>
    </row>
    <row r="124" spans="1:28" s="57" customFormat="1" x14ac:dyDescent="0.25">
      <c r="A124" s="41" t="str">
        <f>'[1]16 Квартал ввод мощности'!A128</f>
        <v>1.6</v>
      </c>
      <c r="B124" s="41" t="str">
        <f>'[1]16 Квартал ввод мощности'!B128</f>
        <v>База Наурских РЭС</v>
      </c>
      <c r="C124" s="41" t="str">
        <f>'[1]16 Квартал ввод мощности'!C128</f>
        <v>D_Che91_17</v>
      </c>
      <c r="D124" s="41" t="s">
        <v>149</v>
      </c>
      <c r="E124" s="45" t="str">
        <f>'[1]16 Квартал ввод мощности'!D128</f>
        <v>нд</v>
      </c>
      <c r="F124" s="45" t="str">
        <f>'[1]16 Квартал ввод мощности'!E128</f>
        <v>нд</v>
      </c>
      <c r="G124" s="45" t="str">
        <f>'[1]16 Квартал ввод мощности'!F128</f>
        <v>нд</v>
      </c>
      <c r="H124" s="45" t="str">
        <f>'[1]16 Квартал ввод мощности'!G128</f>
        <v>нд</v>
      </c>
      <c r="I124" s="45" t="str">
        <f>'[1]16 Квартал ввод мощности'!H128</f>
        <v>нд</v>
      </c>
      <c r="J124" s="45" t="str">
        <f>'[1]16 Квартал ввод мощности'!I128</f>
        <v>нд</v>
      </c>
      <c r="K124" s="45" t="str">
        <f>'[1]16 Квартал ввод мощности'!J128</f>
        <v>нд</v>
      </c>
      <c r="L124" s="45">
        <f>'[1]16 Квартал ввод мощности'!AM128</f>
        <v>0</v>
      </c>
      <c r="M124" s="45">
        <f>'[1]16 Квартал ввод мощности'!AN128</f>
        <v>0</v>
      </c>
      <c r="N124" s="45">
        <f>'[1]16 Квартал ввод мощности'!AO128</f>
        <v>0</v>
      </c>
      <c r="O124" s="45">
        <f>'[1]16 Квартал ввод мощности'!AP128</f>
        <v>0</v>
      </c>
      <c r="P124" s="45">
        <f>'[1]16 Квартал ввод мощности'!AQ128</f>
        <v>0</v>
      </c>
      <c r="Q124" s="45">
        <f>'[1]16 Квартал ввод мощности'!AR128</f>
        <v>0</v>
      </c>
      <c r="R124" s="45">
        <f>'[1]16 Квартал ввод мощности'!AS128</f>
        <v>0</v>
      </c>
      <c r="S124" s="170" t="str">
        <f>'[1]16 Квартал ввод мощности'!BV128</f>
        <v>Ввод объекта незавершенного строительства прошлых лет</v>
      </c>
      <c r="T124" s="171">
        <f>'[1]16 Квартал ввод мощности'!AU128</f>
        <v>0</v>
      </c>
      <c r="U124" s="171">
        <f>'[1]16 Квартал ввод мощности'!AV128</f>
        <v>0</v>
      </c>
      <c r="V124" s="171">
        <f>'[1]16 Квартал ввод мощности'!AW128</f>
        <v>0</v>
      </c>
      <c r="W124" s="58"/>
      <c r="X124" s="58"/>
      <c r="Y124" s="58"/>
      <c r="Z124" s="58"/>
      <c r="AA124" s="58"/>
      <c r="AB124" s="58"/>
    </row>
    <row r="125" spans="1:28" x14ac:dyDescent="0.25">
      <c r="A125" s="137" t="s">
        <v>93</v>
      </c>
      <c r="B125" s="137"/>
      <c r="C125" s="137"/>
      <c r="D125" s="137"/>
      <c r="E125" s="137"/>
      <c r="F125" s="137"/>
      <c r="G125" s="137"/>
      <c r="H125" s="137"/>
      <c r="I125" s="137"/>
      <c r="J125" s="137"/>
      <c r="K125" s="137"/>
      <c r="L125" s="137"/>
      <c r="M125" s="137"/>
      <c r="N125" s="137"/>
      <c r="O125" s="137"/>
      <c r="P125" s="137"/>
      <c r="Q125" s="137"/>
      <c r="R125" s="137"/>
      <c r="S125" s="137"/>
      <c r="T125" s="137"/>
      <c r="U125" s="137"/>
      <c r="V125" s="137"/>
    </row>
  </sheetData>
  <autoFilter ref="A20:AS125">
    <filterColumn colId="18" showButton="0"/>
    <filterColumn colId="19" showButton="0"/>
    <filterColumn colId="20" showButton="0"/>
  </autoFilter>
  <mergeCells count="122">
    <mergeCell ref="S121:V121"/>
    <mergeCell ref="S122:V122"/>
    <mergeCell ref="S123:V123"/>
    <mergeCell ref="S124:V124"/>
    <mergeCell ref="S116:V116"/>
    <mergeCell ref="S117:V117"/>
    <mergeCell ref="S118:V118"/>
    <mergeCell ref="S119:V119"/>
    <mergeCell ref="S120:V120"/>
    <mergeCell ref="S111:V111"/>
    <mergeCell ref="S112:V112"/>
    <mergeCell ref="S113:V113"/>
    <mergeCell ref="S114:V114"/>
    <mergeCell ref="S115:V115"/>
    <mergeCell ref="S106:V106"/>
    <mergeCell ref="S107:V107"/>
    <mergeCell ref="S108:V108"/>
    <mergeCell ref="S109:V109"/>
    <mergeCell ref="S110:V110"/>
    <mergeCell ref="S101:V101"/>
    <mergeCell ref="S102:V102"/>
    <mergeCell ref="S103:V103"/>
    <mergeCell ref="S104:V104"/>
    <mergeCell ref="S105:V105"/>
    <mergeCell ref="S96:V96"/>
    <mergeCell ref="S97:V97"/>
    <mergeCell ref="S98:V98"/>
    <mergeCell ref="S99:V99"/>
    <mergeCell ref="S100:V100"/>
    <mergeCell ref="S91:V91"/>
    <mergeCell ref="S92:V92"/>
    <mergeCell ref="S93:V93"/>
    <mergeCell ref="S94:V94"/>
    <mergeCell ref="S95:V95"/>
    <mergeCell ref="S86:V86"/>
    <mergeCell ref="S87:V87"/>
    <mergeCell ref="S88:V88"/>
    <mergeCell ref="S89:V89"/>
    <mergeCell ref="S90:V90"/>
    <mergeCell ref="S81:V81"/>
    <mergeCell ref="S82:V82"/>
    <mergeCell ref="S83:V83"/>
    <mergeCell ref="S84:V84"/>
    <mergeCell ref="S85:V85"/>
    <mergeCell ref="S76:V76"/>
    <mergeCell ref="S77:V77"/>
    <mergeCell ref="S78:V78"/>
    <mergeCell ref="S79:V79"/>
    <mergeCell ref="S80:V80"/>
    <mergeCell ref="S71:V71"/>
    <mergeCell ref="S72:V72"/>
    <mergeCell ref="S73:V73"/>
    <mergeCell ref="S74:V74"/>
    <mergeCell ref="S75:V75"/>
    <mergeCell ref="S67:V67"/>
    <mergeCell ref="S68:V68"/>
    <mergeCell ref="S69:V69"/>
    <mergeCell ref="S70:V70"/>
    <mergeCell ref="S66:V66"/>
    <mergeCell ref="S49:V49"/>
    <mergeCell ref="S50:V50"/>
    <mergeCell ref="S41:V41"/>
    <mergeCell ref="S42:V42"/>
    <mergeCell ref="S43:V43"/>
    <mergeCell ref="S44:V44"/>
    <mergeCell ref="S45:V45"/>
    <mergeCell ref="S56:V56"/>
    <mergeCell ref="S57:V57"/>
    <mergeCell ref="S61:V61"/>
    <mergeCell ref="S62:V62"/>
    <mergeCell ref="S63:V63"/>
    <mergeCell ref="S64:V64"/>
    <mergeCell ref="S65:V65"/>
    <mergeCell ref="S58:V58"/>
    <mergeCell ref="S59:V59"/>
    <mergeCell ref="S60:V60"/>
    <mergeCell ref="S51:V51"/>
    <mergeCell ref="S52:V52"/>
    <mergeCell ref="S53:V53"/>
    <mergeCell ref="S54:V54"/>
    <mergeCell ref="S55:V55"/>
    <mergeCell ref="S36:V36"/>
    <mergeCell ref="S37:V37"/>
    <mergeCell ref="S38:V38"/>
    <mergeCell ref="S39:V39"/>
    <mergeCell ref="S40:V40"/>
    <mergeCell ref="A125:V125"/>
    <mergeCell ref="A13:V13"/>
    <mergeCell ref="S22:V22"/>
    <mergeCell ref="S23:V23"/>
    <mergeCell ref="S24:V24"/>
    <mergeCell ref="S25:V25"/>
    <mergeCell ref="S26:V26"/>
    <mergeCell ref="S27:V27"/>
    <mergeCell ref="S28:V28"/>
    <mergeCell ref="S29:V29"/>
    <mergeCell ref="S30:V30"/>
    <mergeCell ref="S31:V31"/>
    <mergeCell ref="S32:V32"/>
    <mergeCell ref="S33:V33"/>
    <mergeCell ref="S34:V34"/>
    <mergeCell ref="S35:V35"/>
    <mergeCell ref="S46:V46"/>
    <mergeCell ref="S47:V47"/>
    <mergeCell ref="S48:V48"/>
    <mergeCell ref="A4:V4"/>
    <mergeCell ref="A6:V6"/>
    <mergeCell ref="A7:V7"/>
    <mergeCell ref="A9:V9"/>
    <mergeCell ref="A10:V10"/>
    <mergeCell ref="A12:V12"/>
    <mergeCell ref="S20:V20"/>
    <mergeCell ref="S21:V21"/>
    <mergeCell ref="A15:V15"/>
    <mergeCell ref="A16:A19"/>
    <mergeCell ref="B16:B19"/>
    <mergeCell ref="C16:C19"/>
    <mergeCell ref="E16:R17"/>
    <mergeCell ref="S16:V19"/>
    <mergeCell ref="E18:K18"/>
    <mergeCell ref="L18:R18"/>
    <mergeCell ref="D16:D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3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Y124"/>
  <sheetViews>
    <sheetView zoomScale="70" zoomScaleNormal="70" workbookViewId="0">
      <selection activeCell="J26" sqref="J26"/>
    </sheetView>
  </sheetViews>
  <sheetFormatPr defaultRowHeight="15.75" x14ac:dyDescent="0.25"/>
  <cols>
    <col min="1" max="1" width="7.25" style="6" customWidth="1"/>
    <col min="2" max="2" width="34" style="6" customWidth="1"/>
    <col min="3" max="3" width="14.625" style="6" customWidth="1"/>
    <col min="4" max="4" width="15.625" style="6" customWidth="1"/>
    <col min="5" max="14" width="8.625" style="6" customWidth="1"/>
    <col min="15" max="15" width="7.125" style="6" customWidth="1"/>
    <col min="16" max="16" width="6.375" style="6" customWidth="1"/>
    <col min="17" max="17" width="5.75" style="6" customWidth="1"/>
    <col min="18" max="18" width="5.125" style="6" customWidth="1"/>
    <col min="19" max="19" width="7.5" style="6" customWidth="1"/>
    <col min="20" max="20" width="6.875" style="6" customWidth="1"/>
    <col min="21" max="21" width="9" style="6"/>
    <col min="22" max="22" width="8.875" style="6" customWidth="1"/>
    <col min="23" max="16384" width="9" style="6"/>
  </cols>
  <sheetData>
    <row r="1" spans="1:51" ht="18.75" x14ac:dyDescent="0.25">
      <c r="R1" s="47" t="s">
        <v>107</v>
      </c>
      <c r="U1" s="8"/>
      <c r="Z1" s="8"/>
    </row>
    <row r="2" spans="1:51" ht="18.75" x14ac:dyDescent="0.3">
      <c r="R2" s="48" t="s">
        <v>0</v>
      </c>
      <c r="U2" s="8"/>
      <c r="Z2" s="8"/>
    </row>
    <row r="3" spans="1:51" ht="18.75" x14ac:dyDescent="0.3">
      <c r="R3" s="48" t="s">
        <v>62</v>
      </c>
      <c r="U3" s="8"/>
      <c r="Z3" s="8"/>
    </row>
    <row r="4" spans="1:51" ht="18.75" x14ac:dyDescent="0.3">
      <c r="A4" s="97" t="str">
        <f>'1 Год финансирование'!A4:X4</f>
        <v>Год раскрытия информации: 2018 год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17"/>
      <c r="T4" s="17"/>
      <c r="U4" s="17"/>
      <c r="V4" s="17"/>
      <c r="W4" s="17"/>
      <c r="X4" s="17"/>
      <c r="Z4" s="8"/>
    </row>
    <row r="5" spans="1:51" ht="18.75" x14ac:dyDescent="0.3">
      <c r="U5" s="8"/>
      <c r="V5" s="48"/>
      <c r="X5" s="8"/>
      <c r="Z5" s="8"/>
    </row>
    <row r="6" spans="1:51" ht="18.75" customHeight="1" x14ac:dyDescent="0.3">
      <c r="A6" s="98" t="str">
        <f>'2 Год освоение'!A6:T6</f>
        <v>Отчет за 2017 год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22"/>
      <c r="T6" s="22"/>
      <c r="U6" s="22"/>
      <c r="V6" s="22"/>
      <c r="W6" s="22"/>
      <c r="X6" s="22"/>
      <c r="Z6" s="8"/>
    </row>
    <row r="7" spans="1:51" ht="18.75" customHeight="1" x14ac:dyDescent="0.3">
      <c r="A7" s="98" t="s">
        <v>52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22"/>
      <c r="T7" s="22"/>
      <c r="U7" s="22"/>
      <c r="V7" s="22"/>
      <c r="W7" s="22"/>
      <c r="X7" s="22"/>
      <c r="Z7" s="8"/>
    </row>
    <row r="8" spans="1:51" ht="18.75" x14ac:dyDescent="0.3">
      <c r="U8" s="8"/>
      <c r="V8" s="48"/>
      <c r="X8" s="8"/>
      <c r="Z8" s="8"/>
    </row>
    <row r="9" spans="1:51" ht="18.75" customHeight="1" x14ac:dyDescent="0.25">
      <c r="A9" s="123" t="str">
        <f>'1 Год финансирование'!A9:X9</f>
        <v>АО «Чеченэнерго»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54"/>
      <c r="T9" s="54"/>
      <c r="U9" s="54"/>
      <c r="V9" s="54"/>
      <c r="W9" s="54"/>
      <c r="X9" s="54"/>
      <c r="Z9" s="8"/>
    </row>
    <row r="10" spans="1:51" ht="18.75" customHeight="1" x14ac:dyDescent="0.25">
      <c r="A10" s="119" t="s">
        <v>24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55"/>
      <c r="T10" s="55"/>
      <c r="U10" s="55"/>
      <c r="V10" s="55"/>
      <c r="W10" s="55"/>
      <c r="X10" s="55"/>
      <c r="Z10" s="8"/>
    </row>
    <row r="11" spans="1:51" ht="18.75" x14ac:dyDescent="0.3">
      <c r="U11" s="8"/>
      <c r="V11" s="48"/>
      <c r="X11" s="8"/>
      <c r="Z11" s="8"/>
    </row>
    <row r="12" spans="1:51" ht="18.75" x14ac:dyDescent="0.25">
      <c r="A12" s="123" t="str">
        <f>'2 Год освоение'!A12:T12</f>
        <v>на период                            2017 год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56"/>
      <c r="T12" s="56"/>
      <c r="U12" s="56"/>
      <c r="V12" s="56"/>
      <c r="W12" s="56"/>
      <c r="X12" s="56"/>
      <c r="Z12" s="8"/>
    </row>
    <row r="13" spans="1:51" ht="18.75" customHeight="1" x14ac:dyDescent="0.25">
      <c r="A13" s="119" t="s">
        <v>49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55"/>
      <c r="T13" s="55"/>
      <c r="U13" s="55"/>
      <c r="V13" s="55"/>
      <c r="W13" s="55"/>
      <c r="X13" s="55"/>
      <c r="Z13" s="8"/>
    </row>
    <row r="14" spans="1:51" ht="10.5" customHeight="1" x14ac:dyDescent="0.25">
      <c r="B14" s="4"/>
      <c r="C14" s="5"/>
      <c r="D14" s="5"/>
      <c r="E14" s="21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AE14" s="1"/>
    </row>
    <row r="15" spans="1:51" x14ac:dyDescent="0.25">
      <c r="A15" s="136" t="s">
        <v>98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9"/>
      <c r="T15" s="9"/>
      <c r="U15" s="9"/>
      <c r="V15" s="9"/>
      <c r="W15" s="9"/>
      <c r="X15" s="9"/>
      <c r="Y15" s="9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</row>
    <row r="16" spans="1:51" ht="15.75" customHeight="1" x14ac:dyDescent="0.25">
      <c r="A16" s="130" t="s">
        <v>38</v>
      </c>
      <c r="B16" s="135" t="s">
        <v>37</v>
      </c>
      <c r="C16" s="135" t="s">
        <v>2</v>
      </c>
      <c r="D16" s="151" t="s">
        <v>99</v>
      </c>
      <c r="E16" s="130" t="s">
        <v>100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0"/>
      <c r="T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</row>
    <row r="17" spans="1:51" ht="8.25" customHeight="1" x14ac:dyDescent="0.25">
      <c r="A17" s="130"/>
      <c r="B17" s="135"/>
      <c r="C17" s="135"/>
      <c r="D17" s="152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0"/>
      <c r="T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</row>
    <row r="18" spans="1:51" ht="27.75" customHeight="1" x14ac:dyDescent="0.25">
      <c r="A18" s="130"/>
      <c r="B18" s="135"/>
      <c r="C18" s="135"/>
      <c r="D18" s="152"/>
      <c r="E18" s="154" t="s">
        <v>19</v>
      </c>
      <c r="F18" s="155"/>
      <c r="G18" s="155"/>
      <c r="H18" s="155"/>
      <c r="I18" s="156"/>
      <c r="J18" s="154" t="s">
        <v>20</v>
      </c>
      <c r="K18" s="155"/>
      <c r="L18" s="155"/>
      <c r="M18" s="155"/>
      <c r="N18" s="156"/>
      <c r="O18" s="135" t="s">
        <v>18</v>
      </c>
      <c r="P18" s="135"/>
      <c r="Q18" s="135"/>
      <c r="R18" s="135"/>
      <c r="S18" s="7"/>
      <c r="T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</row>
    <row r="19" spans="1:51" ht="65.25" customHeight="1" x14ac:dyDescent="0.25">
      <c r="A19" s="130"/>
      <c r="B19" s="135"/>
      <c r="C19" s="135"/>
      <c r="D19" s="153"/>
      <c r="E19" s="39" t="s">
        <v>3</v>
      </c>
      <c r="F19" s="39" t="s">
        <v>4</v>
      </c>
      <c r="G19" s="39" t="s">
        <v>91</v>
      </c>
      <c r="H19" s="39" t="s">
        <v>1</v>
      </c>
      <c r="I19" s="39" t="s">
        <v>23</v>
      </c>
      <c r="J19" s="39" t="s">
        <v>3</v>
      </c>
      <c r="K19" s="39" t="s">
        <v>4</v>
      </c>
      <c r="L19" s="39" t="s">
        <v>91</v>
      </c>
      <c r="M19" s="39" t="s">
        <v>1</v>
      </c>
      <c r="N19" s="39" t="s">
        <v>23</v>
      </c>
      <c r="O19" s="135"/>
      <c r="P19" s="135"/>
      <c r="Q19" s="135"/>
      <c r="R19" s="135"/>
      <c r="S19" s="7"/>
      <c r="T19" s="7"/>
    </row>
    <row r="20" spans="1:51" x14ac:dyDescent="0.25">
      <c r="A20" s="37">
        <v>1</v>
      </c>
      <c r="B20" s="37">
        <v>2</v>
      </c>
      <c r="C20" s="37">
        <v>3</v>
      </c>
      <c r="D20" s="37">
        <v>4</v>
      </c>
      <c r="E20" s="37">
        <f>D20+1</f>
        <v>5</v>
      </c>
      <c r="F20" s="37">
        <f t="shared" ref="F20:N20" si="0">E20+1</f>
        <v>6</v>
      </c>
      <c r="G20" s="37">
        <f t="shared" si="0"/>
        <v>7</v>
      </c>
      <c r="H20" s="37">
        <f t="shared" si="0"/>
        <v>8</v>
      </c>
      <c r="I20" s="37">
        <f t="shared" si="0"/>
        <v>9</v>
      </c>
      <c r="J20" s="37">
        <f t="shared" si="0"/>
        <v>10</v>
      </c>
      <c r="K20" s="37">
        <f t="shared" si="0"/>
        <v>11</v>
      </c>
      <c r="L20" s="37">
        <f t="shared" si="0"/>
        <v>12</v>
      </c>
      <c r="M20" s="37">
        <f t="shared" si="0"/>
        <v>13</v>
      </c>
      <c r="N20" s="37">
        <f t="shared" si="0"/>
        <v>14</v>
      </c>
      <c r="O20" s="138">
        <v>15</v>
      </c>
      <c r="P20" s="138"/>
      <c r="Q20" s="138"/>
      <c r="R20" s="138"/>
    </row>
    <row r="21" spans="1:51" s="57" customFormat="1" x14ac:dyDescent="0.25">
      <c r="A21" s="28" t="str">
        <f>'[1]17 Квартал вывод '!A25</f>
        <v>1</v>
      </c>
      <c r="B21" s="28" t="str">
        <f>'[1]17 Квартал вывод '!B25</f>
        <v>Чеченская Республика</v>
      </c>
      <c r="C21" s="28" t="str">
        <f>'[1]17 Квартал вывод '!C25</f>
        <v>Г</v>
      </c>
      <c r="D21" s="19" t="s">
        <v>149</v>
      </c>
      <c r="E21" s="51">
        <f t="shared" ref="E21:N21" si="1">SUM(E22,E50,E79,E83,E85,E86)</f>
        <v>0</v>
      </c>
      <c r="F21" s="51">
        <f t="shared" si="1"/>
        <v>0</v>
      </c>
      <c r="G21" s="51">
        <f t="shared" si="1"/>
        <v>0</v>
      </c>
      <c r="H21" s="51">
        <f t="shared" si="1"/>
        <v>0</v>
      </c>
      <c r="I21" s="51">
        <f t="shared" si="1"/>
        <v>0</v>
      </c>
      <c r="J21" s="51">
        <f t="shared" si="1"/>
        <v>0</v>
      </c>
      <c r="K21" s="51">
        <f t="shared" si="1"/>
        <v>0</v>
      </c>
      <c r="L21" s="51">
        <f t="shared" si="1"/>
        <v>0</v>
      </c>
      <c r="M21" s="51">
        <f t="shared" si="1"/>
        <v>0</v>
      </c>
      <c r="N21" s="51">
        <f t="shared" si="1"/>
        <v>0</v>
      </c>
      <c r="O21" s="157" t="s">
        <v>149</v>
      </c>
      <c r="P21" s="158"/>
      <c r="Q21" s="158"/>
      <c r="R21" s="159"/>
      <c r="S21" s="14"/>
      <c r="T21" s="14"/>
      <c r="U21" s="14"/>
      <c r="V21" s="14"/>
      <c r="W21" s="14"/>
      <c r="X21" s="14"/>
      <c r="Y21" s="14"/>
      <c r="Z21" s="14"/>
      <c r="AA21" s="14"/>
      <c r="AB21" s="14"/>
    </row>
    <row r="22" spans="1:51" ht="31.5" x14ac:dyDescent="0.25">
      <c r="A22" s="28" t="str">
        <f>'[1]17 Квартал вывод '!A26</f>
        <v>1.1</v>
      </c>
      <c r="B22" s="28" t="str">
        <f>'[1]17 Квартал вывод '!B26</f>
        <v>Технологическое присоединение, всего, в том числе:</v>
      </c>
      <c r="C22" s="28" t="str">
        <f>'[1]17 Квартал вывод '!C26</f>
        <v>Г</v>
      </c>
      <c r="D22" s="19" t="s">
        <v>149</v>
      </c>
      <c r="E22" s="51">
        <f t="shared" ref="E22:N22" si="2">E23+E33+E36+E45</f>
        <v>0</v>
      </c>
      <c r="F22" s="51">
        <f t="shared" si="2"/>
        <v>0</v>
      </c>
      <c r="G22" s="51">
        <f t="shared" si="2"/>
        <v>0</v>
      </c>
      <c r="H22" s="51">
        <f t="shared" si="2"/>
        <v>0</v>
      </c>
      <c r="I22" s="51">
        <f t="shared" si="2"/>
        <v>0</v>
      </c>
      <c r="J22" s="51">
        <f t="shared" si="2"/>
        <v>0</v>
      </c>
      <c r="K22" s="51">
        <f t="shared" si="2"/>
        <v>0</v>
      </c>
      <c r="L22" s="51">
        <f t="shared" si="2"/>
        <v>0</v>
      </c>
      <c r="M22" s="51">
        <f t="shared" si="2"/>
        <v>0</v>
      </c>
      <c r="N22" s="51">
        <f t="shared" si="2"/>
        <v>0</v>
      </c>
      <c r="O22" s="157" t="s">
        <v>149</v>
      </c>
      <c r="P22" s="158"/>
      <c r="Q22" s="158"/>
      <c r="R22" s="159"/>
    </row>
    <row r="23" spans="1:51" ht="47.25" x14ac:dyDescent="0.25">
      <c r="A23" s="28" t="str">
        <f>'[1]17 Квартал вывод '!A27</f>
        <v>1.1.1</v>
      </c>
      <c r="B23" s="28" t="str">
        <f>'[1]17 Квартал вывод '!B27</f>
        <v>Технологическое присоединение энергопринимающих устройств потребителей, всего, в том числе:</v>
      </c>
      <c r="C23" s="28" t="str">
        <f>'[1]17 Квартал вывод '!C27</f>
        <v>Г</v>
      </c>
      <c r="D23" s="19" t="s">
        <v>149</v>
      </c>
      <c r="E23" s="51">
        <f t="shared" ref="E23:N23" si="3">SUM(E24,E25,E26)</f>
        <v>0</v>
      </c>
      <c r="F23" s="51">
        <f t="shared" si="3"/>
        <v>0</v>
      </c>
      <c r="G23" s="51">
        <f t="shared" si="3"/>
        <v>0</v>
      </c>
      <c r="H23" s="51">
        <f t="shared" si="3"/>
        <v>0</v>
      </c>
      <c r="I23" s="51">
        <f t="shared" si="3"/>
        <v>0</v>
      </c>
      <c r="J23" s="51">
        <f t="shared" si="3"/>
        <v>0</v>
      </c>
      <c r="K23" s="51">
        <f t="shared" si="3"/>
        <v>0</v>
      </c>
      <c r="L23" s="51">
        <f t="shared" si="3"/>
        <v>0</v>
      </c>
      <c r="M23" s="51">
        <f t="shared" si="3"/>
        <v>0</v>
      </c>
      <c r="N23" s="51">
        <f t="shared" si="3"/>
        <v>0</v>
      </c>
      <c r="O23" s="157" t="s">
        <v>149</v>
      </c>
      <c r="P23" s="158"/>
      <c r="Q23" s="158"/>
      <c r="R23" s="159"/>
    </row>
    <row r="24" spans="1:51" ht="78.75" x14ac:dyDescent="0.25">
      <c r="A24" s="60" t="str">
        <f>'[1]17 Квартал вывод '!A28</f>
        <v>1.1.1.1</v>
      </c>
      <c r="B24" s="60" t="str">
        <f>'[1]17 Квартал вывод 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4" s="60" t="str">
        <f>'[1]17 Квартал вывод '!C28</f>
        <v>Г</v>
      </c>
      <c r="D24" s="41" t="s">
        <v>149</v>
      </c>
      <c r="E24" s="45">
        <f>'[1]17 Квартал вывод '!E28</f>
        <v>0</v>
      </c>
      <c r="F24" s="45">
        <f>'[1]17 Квартал вывод '!F28</f>
        <v>0</v>
      </c>
      <c r="G24" s="45">
        <f>'[1]17 Квартал вывод '!G28</f>
        <v>0</v>
      </c>
      <c r="H24" s="45">
        <f>'[1]17 Квартал вывод '!H28</f>
        <v>0</v>
      </c>
      <c r="I24" s="45">
        <f>'[1]17 Квартал вывод '!I28</f>
        <v>0</v>
      </c>
      <c r="J24" s="45">
        <f>'[1]17 Квартал вывод '!AD28</f>
        <v>0</v>
      </c>
      <c r="K24" s="45">
        <f>'[1]17 Квартал вывод '!AE28</f>
        <v>0</v>
      </c>
      <c r="L24" s="45">
        <f>'[1]17 Квартал вывод '!AF28</f>
        <v>0</v>
      </c>
      <c r="M24" s="45">
        <f>'[1]17 Квартал вывод '!AG28</f>
        <v>0</v>
      </c>
      <c r="N24" s="45">
        <f>'[1]17 Квартал вывод '!AH28</f>
        <v>0</v>
      </c>
      <c r="O24" s="157" t="s">
        <v>149</v>
      </c>
      <c r="P24" s="158"/>
      <c r="Q24" s="158"/>
      <c r="R24" s="159"/>
    </row>
    <row r="25" spans="1:51" ht="78.75" x14ac:dyDescent="0.25">
      <c r="A25" s="60" t="str">
        <f>'[1]17 Квартал вывод '!A29</f>
        <v>1.1.1.2</v>
      </c>
      <c r="B25" s="60" t="str">
        <f>'[1]17 Квартал вывод 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5" s="60" t="str">
        <f>'[1]17 Квартал вывод '!C29</f>
        <v>Г</v>
      </c>
      <c r="D25" s="41" t="s">
        <v>149</v>
      </c>
      <c r="E25" s="45">
        <f>'[1]17 Квартал вывод '!E29</f>
        <v>0</v>
      </c>
      <c r="F25" s="45">
        <f>'[1]17 Квартал вывод '!F29</f>
        <v>0</v>
      </c>
      <c r="G25" s="45">
        <f>'[1]17 Квартал вывод '!G29</f>
        <v>0</v>
      </c>
      <c r="H25" s="45">
        <f>'[1]17 Квартал вывод '!H29</f>
        <v>0</v>
      </c>
      <c r="I25" s="45">
        <f>'[1]17 Квартал вывод '!I29</f>
        <v>0</v>
      </c>
      <c r="J25" s="45">
        <f>'[1]17 Квартал вывод '!AD29</f>
        <v>0</v>
      </c>
      <c r="K25" s="45">
        <f>'[1]17 Квартал вывод '!AE29</f>
        <v>0</v>
      </c>
      <c r="L25" s="45">
        <f>'[1]17 Квартал вывод '!AF29</f>
        <v>0</v>
      </c>
      <c r="M25" s="45">
        <f>'[1]17 Квартал вывод '!AG29</f>
        <v>0</v>
      </c>
      <c r="N25" s="45">
        <f>'[1]17 Квартал вывод '!AH29</f>
        <v>0</v>
      </c>
      <c r="O25" s="157" t="s">
        <v>149</v>
      </c>
      <c r="P25" s="158"/>
      <c r="Q25" s="158"/>
      <c r="R25" s="159"/>
    </row>
    <row r="26" spans="1:51" ht="63" x14ac:dyDescent="0.25">
      <c r="A26" s="28" t="str">
        <f>'[1]17 Квартал вывод '!A30</f>
        <v>1.1.1.3</v>
      </c>
      <c r="B26" s="28" t="str">
        <f>'[1]17 Квартал вывод '!B30</f>
        <v>Технологическое присоединение энергопринимающих устройств потребителей свыше 150 кВт, всего, в том числе:</v>
      </c>
      <c r="C26" s="28" t="str">
        <f>'[1]17 Квартал вывод '!C30</f>
        <v>Г</v>
      </c>
      <c r="D26" s="41" t="s">
        <v>149</v>
      </c>
      <c r="E26" s="42">
        <f t="shared" ref="E26:N26" si="4">SUM(E27:E32)</f>
        <v>0</v>
      </c>
      <c r="F26" s="42">
        <f t="shared" si="4"/>
        <v>0</v>
      </c>
      <c r="G26" s="42">
        <f t="shared" si="4"/>
        <v>0</v>
      </c>
      <c r="H26" s="42">
        <f t="shared" si="4"/>
        <v>0</v>
      </c>
      <c r="I26" s="42">
        <f t="shared" si="4"/>
        <v>0</v>
      </c>
      <c r="J26" s="42">
        <f t="shared" si="4"/>
        <v>0</v>
      </c>
      <c r="K26" s="42">
        <f t="shared" si="4"/>
        <v>0</v>
      </c>
      <c r="L26" s="42">
        <f t="shared" si="4"/>
        <v>0</v>
      </c>
      <c r="M26" s="42">
        <f t="shared" si="4"/>
        <v>0</v>
      </c>
      <c r="N26" s="42">
        <f t="shared" si="4"/>
        <v>0</v>
      </c>
      <c r="O26" s="157" t="s">
        <v>149</v>
      </c>
      <c r="P26" s="158"/>
      <c r="Q26" s="158"/>
      <c r="R26" s="159"/>
    </row>
    <row r="27" spans="1:51" ht="94.5" x14ac:dyDescent="0.25">
      <c r="A27" s="60" t="str">
        <f>'[1]17 Квартал вывод '!A31</f>
        <v>1.1.1.3</v>
      </c>
      <c r="B27" s="60" t="str">
        <f>'[1]17 Квартал вывод '!B31</f>
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</c>
      <c r="C27" s="60" t="str">
        <f>'[1]17 Квартал вывод '!C31</f>
        <v>G_prj_109108_50015</v>
      </c>
      <c r="D27" s="41" t="s">
        <v>149</v>
      </c>
      <c r="E27" s="45">
        <f>'[1]17 Квартал вывод '!E31</f>
        <v>0</v>
      </c>
      <c r="F27" s="45">
        <f>'[1]17 Квартал вывод '!F31</f>
        <v>0</v>
      </c>
      <c r="G27" s="45">
        <f>'[1]17 Квартал вывод '!G31</f>
        <v>0</v>
      </c>
      <c r="H27" s="45">
        <f>'[1]17 Квартал вывод '!H31</f>
        <v>0</v>
      </c>
      <c r="I27" s="45">
        <f>'[1]17 Квартал вывод '!I31</f>
        <v>0</v>
      </c>
      <c r="J27" s="45">
        <f>'[1]17 Квартал вывод '!AD31</f>
        <v>0</v>
      </c>
      <c r="K27" s="45">
        <f>'[1]17 Квартал вывод '!AE31</f>
        <v>0</v>
      </c>
      <c r="L27" s="45">
        <f>'[1]17 Квартал вывод '!AF31</f>
        <v>0</v>
      </c>
      <c r="M27" s="45">
        <f>'[1]17 Квартал вывод '!AG31</f>
        <v>0</v>
      </c>
      <c r="N27" s="45">
        <f>'[1]17 Квартал вывод '!AH31</f>
        <v>0</v>
      </c>
      <c r="O27" s="157" t="s">
        <v>149</v>
      </c>
      <c r="P27" s="158"/>
      <c r="Q27" s="158"/>
      <c r="R27" s="159"/>
    </row>
    <row r="28" spans="1:51" ht="126" x14ac:dyDescent="0.25">
      <c r="A28" s="60" t="str">
        <f>'[1]17 Квартал вывод '!A32</f>
        <v>1.1.1.3</v>
      </c>
      <c r="B28" s="60" t="str">
        <f>'[1]17 Квартал вывод '!B32</f>
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</c>
      <c r="C28" s="60" t="str">
        <f>'[1]17 Квартал вывод '!C32</f>
        <v>G_Che21</v>
      </c>
      <c r="D28" s="41" t="s">
        <v>149</v>
      </c>
      <c r="E28" s="45">
        <f>'[1]17 Квартал вывод '!E32</f>
        <v>0</v>
      </c>
      <c r="F28" s="45">
        <f>'[1]17 Квартал вывод '!F32</f>
        <v>0</v>
      </c>
      <c r="G28" s="45">
        <f>'[1]17 Квартал вывод '!G32</f>
        <v>0</v>
      </c>
      <c r="H28" s="45">
        <f>'[1]17 Квартал вывод '!H32</f>
        <v>0</v>
      </c>
      <c r="I28" s="45">
        <f>'[1]17 Квартал вывод '!I32</f>
        <v>0</v>
      </c>
      <c r="J28" s="45">
        <f>'[1]17 Квартал вывод '!AD32</f>
        <v>0</v>
      </c>
      <c r="K28" s="45">
        <f>'[1]17 Квартал вывод '!AE32</f>
        <v>0</v>
      </c>
      <c r="L28" s="45">
        <f>'[1]17 Квартал вывод '!AF32</f>
        <v>0</v>
      </c>
      <c r="M28" s="45">
        <f>'[1]17 Квартал вывод '!AG32</f>
        <v>0</v>
      </c>
      <c r="N28" s="45">
        <f>'[1]17 Квартал вывод '!AH32</f>
        <v>0</v>
      </c>
      <c r="O28" s="157" t="s">
        <v>149</v>
      </c>
      <c r="P28" s="158"/>
      <c r="Q28" s="158"/>
      <c r="R28" s="159"/>
    </row>
    <row r="29" spans="1:51" ht="204.75" x14ac:dyDescent="0.25">
      <c r="A29" s="60" t="str">
        <f>'[1]17 Квартал вывод '!A33</f>
        <v>1.1.1.3</v>
      </c>
      <c r="B29" s="60" t="str">
        <f>'[1]17 Квартал вывод '!B33</f>
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</c>
      <c r="C29" s="60" t="str">
        <f>'[1]17 Квартал вывод '!C33</f>
        <v>G_Che22</v>
      </c>
      <c r="D29" s="41" t="s">
        <v>149</v>
      </c>
      <c r="E29" s="45">
        <f>'[1]17 Квартал вывод '!E33</f>
        <v>0</v>
      </c>
      <c r="F29" s="45">
        <f>'[1]17 Квартал вывод '!F33</f>
        <v>0</v>
      </c>
      <c r="G29" s="45">
        <f>'[1]17 Квартал вывод '!G33</f>
        <v>0</v>
      </c>
      <c r="H29" s="45">
        <f>'[1]17 Квартал вывод '!H33</f>
        <v>0</v>
      </c>
      <c r="I29" s="45">
        <f>'[1]17 Квартал вывод '!I33</f>
        <v>0</v>
      </c>
      <c r="J29" s="45">
        <f>'[1]17 Квартал вывод '!AD33</f>
        <v>0</v>
      </c>
      <c r="K29" s="45">
        <f>'[1]17 Квартал вывод '!AE33</f>
        <v>0</v>
      </c>
      <c r="L29" s="45">
        <f>'[1]17 Квартал вывод '!AF33</f>
        <v>0</v>
      </c>
      <c r="M29" s="45">
        <f>'[1]17 Квартал вывод '!AG33</f>
        <v>0</v>
      </c>
      <c r="N29" s="45">
        <f>'[1]17 Квартал вывод '!AH33</f>
        <v>0</v>
      </c>
      <c r="O29" s="157" t="s">
        <v>149</v>
      </c>
      <c r="P29" s="158"/>
      <c r="Q29" s="158"/>
      <c r="R29" s="159"/>
    </row>
    <row r="30" spans="1:51" ht="126" x14ac:dyDescent="0.25">
      <c r="A30" s="60" t="str">
        <f>'[1]17 Квартал вывод '!A34</f>
        <v>1.1.1.3</v>
      </c>
      <c r="B30" s="60" t="str">
        <f>'[1]17 Квартал вывод '!B34</f>
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</c>
      <c r="C30" s="60" t="str">
        <f>'[1]17 Квартал вывод '!C34</f>
        <v>G_Che81</v>
      </c>
      <c r="D30" s="41" t="s">
        <v>149</v>
      </c>
      <c r="E30" s="45" t="str">
        <f>'[1]17 Квартал вывод '!E34</f>
        <v>нд</v>
      </c>
      <c r="F30" s="45" t="str">
        <f>'[1]17 Квартал вывод '!F34</f>
        <v>нд</v>
      </c>
      <c r="G30" s="45" t="str">
        <f>'[1]17 Квартал вывод '!G34</f>
        <v>нд</v>
      </c>
      <c r="H30" s="45" t="str">
        <f>'[1]17 Квартал вывод '!H34</f>
        <v>нд</v>
      </c>
      <c r="I30" s="45" t="str">
        <f>'[1]17 Квартал вывод '!I34</f>
        <v>нд</v>
      </c>
      <c r="J30" s="45">
        <f>'[1]17 Квартал вывод '!AD34</f>
        <v>0</v>
      </c>
      <c r="K30" s="45">
        <f>'[1]17 Квартал вывод '!AE34</f>
        <v>0</v>
      </c>
      <c r="L30" s="45">
        <f>'[1]17 Квартал вывод '!AF34</f>
        <v>0</v>
      </c>
      <c r="M30" s="45">
        <f>'[1]17 Квартал вывод '!AG34</f>
        <v>0</v>
      </c>
      <c r="N30" s="45">
        <f>'[1]17 Квартал вывод '!AH34</f>
        <v>0</v>
      </c>
      <c r="O30" s="157" t="s">
        <v>149</v>
      </c>
      <c r="P30" s="158"/>
      <c r="Q30" s="158"/>
      <c r="R30" s="159"/>
    </row>
    <row r="31" spans="1:51" ht="126" x14ac:dyDescent="0.25">
      <c r="A31" s="60" t="str">
        <f>'[1]17 Квартал вывод '!A35</f>
        <v>1.1.1.3</v>
      </c>
      <c r="B31" s="60" t="str">
        <f>'[1]17 Квартал вывод '!B35</f>
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</c>
      <c r="C31" s="60" t="str">
        <f>'[1]17 Квартал вывод '!C35</f>
        <v>F_prj_109108_47931</v>
      </c>
      <c r="D31" s="41" t="s">
        <v>149</v>
      </c>
      <c r="E31" s="45">
        <f>'[1]17 Квартал вывод '!E35</f>
        <v>0</v>
      </c>
      <c r="F31" s="45">
        <f>'[1]17 Квартал вывод '!F35</f>
        <v>0</v>
      </c>
      <c r="G31" s="45">
        <f>'[1]17 Квартал вывод '!G35</f>
        <v>0</v>
      </c>
      <c r="H31" s="45">
        <f>'[1]17 Квартал вывод '!H35</f>
        <v>0</v>
      </c>
      <c r="I31" s="45">
        <f>'[1]17 Квартал вывод '!I35</f>
        <v>0</v>
      </c>
      <c r="J31" s="45">
        <f>'[1]17 Квартал вывод '!AD35</f>
        <v>0</v>
      </c>
      <c r="K31" s="45">
        <f>'[1]17 Квартал вывод '!AE35</f>
        <v>0</v>
      </c>
      <c r="L31" s="45">
        <f>'[1]17 Квартал вывод '!AF35</f>
        <v>0</v>
      </c>
      <c r="M31" s="45">
        <f>'[1]17 Квартал вывод '!AG35</f>
        <v>0</v>
      </c>
      <c r="N31" s="45">
        <f>'[1]17 Квартал вывод '!AH35</f>
        <v>0</v>
      </c>
      <c r="O31" s="157" t="s">
        <v>149</v>
      </c>
      <c r="P31" s="158"/>
      <c r="Q31" s="158"/>
      <c r="R31" s="159"/>
    </row>
    <row r="32" spans="1:51" ht="110.25" x14ac:dyDescent="0.25">
      <c r="A32" s="60" t="str">
        <f>'[1]17 Квартал вывод '!A36</f>
        <v>1.1.1.3</v>
      </c>
      <c r="B32" s="60" t="str">
        <f>'[1]17 Квартал вывод '!B36</f>
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</c>
      <c r="C32" s="60" t="str">
        <f>'[1]17 Квартал вывод '!C36</f>
        <v>F_prj_109108_47932</v>
      </c>
      <c r="D32" s="41" t="s">
        <v>149</v>
      </c>
      <c r="E32" s="45">
        <f>'[1]17 Квартал вывод '!E36</f>
        <v>0</v>
      </c>
      <c r="F32" s="45">
        <f>'[1]17 Квартал вывод '!F36</f>
        <v>0</v>
      </c>
      <c r="G32" s="45">
        <f>'[1]17 Квартал вывод '!G36</f>
        <v>0</v>
      </c>
      <c r="H32" s="45">
        <f>'[1]17 Квартал вывод '!H36</f>
        <v>0</v>
      </c>
      <c r="I32" s="45">
        <f>'[1]17 Квартал вывод '!I36</f>
        <v>0</v>
      </c>
      <c r="J32" s="45">
        <f>'[1]17 Квартал вывод '!AD36</f>
        <v>0</v>
      </c>
      <c r="K32" s="45">
        <f>'[1]17 Квартал вывод '!AE36</f>
        <v>0</v>
      </c>
      <c r="L32" s="45">
        <f>'[1]17 Квартал вывод '!AF36</f>
        <v>0</v>
      </c>
      <c r="M32" s="45">
        <f>'[1]17 Квартал вывод '!AG36</f>
        <v>0</v>
      </c>
      <c r="N32" s="45">
        <f>'[1]17 Квартал вывод '!AH36</f>
        <v>0</v>
      </c>
      <c r="O32" s="157" t="s">
        <v>149</v>
      </c>
      <c r="P32" s="158"/>
      <c r="Q32" s="158"/>
      <c r="R32" s="159"/>
    </row>
    <row r="33" spans="1:18" ht="47.25" x14ac:dyDescent="0.25">
      <c r="A33" s="28" t="str">
        <f>'[1]17 Квартал вывод '!A37</f>
        <v>1.1.2</v>
      </c>
      <c r="B33" s="28" t="str">
        <f>'[1]17 Квартал вывод '!B37</f>
        <v>Технологическое присоединение объектов электросетевого хозяйства, всего, в том числе:</v>
      </c>
      <c r="C33" s="28" t="str">
        <f>'[1]17 Квартал вывод '!C37</f>
        <v>Г</v>
      </c>
      <c r="D33" s="41" t="s">
        <v>149</v>
      </c>
      <c r="E33" s="42">
        <f t="shared" ref="E33:N33" si="5">SUM(E34,E35)</f>
        <v>0</v>
      </c>
      <c r="F33" s="42">
        <f t="shared" si="5"/>
        <v>0</v>
      </c>
      <c r="G33" s="42">
        <f t="shared" si="5"/>
        <v>0</v>
      </c>
      <c r="H33" s="42">
        <f t="shared" si="5"/>
        <v>0</v>
      </c>
      <c r="I33" s="42">
        <f t="shared" si="5"/>
        <v>0</v>
      </c>
      <c r="J33" s="42">
        <f t="shared" si="5"/>
        <v>0</v>
      </c>
      <c r="K33" s="42">
        <f t="shared" si="5"/>
        <v>0</v>
      </c>
      <c r="L33" s="42">
        <f t="shared" si="5"/>
        <v>0</v>
      </c>
      <c r="M33" s="42">
        <f t="shared" si="5"/>
        <v>0</v>
      </c>
      <c r="N33" s="42">
        <f t="shared" si="5"/>
        <v>0</v>
      </c>
      <c r="O33" s="157" t="s">
        <v>149</v>
      </c>
      <c r="P33" s="158"/>
      <c r="Q33" s="158"/>
      <c r="R33" s="159"/>
    </row>
    <row r="34" spans="1:18" ht="78.75" x14ac:dyDescent="0.25">
      <c r="A34" s="28" t="str">
        <f>'[1]17 Квартал вывод '!A38</f>
        <v>1.1.2.1</v>
      </c>
      <c r="B34" s="28" t="str">
        <f>'[1]17 Квартал вывод '!B38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4" s="28" t="str">
        <f>'[1]17 Квартал вывод '!C38</f>
        <v>Г</v>
      </c>
      <c r="D34" s="41" t="s">
        <v>149</v>
      </c>
      <c r="E34" s="42" t="s">
        <v>149</v>
      </c>
      <c r="F34" s="42" t="s">
        <v>149</v>
      </c>
      <c r="G34" s="42" t="s">
        <v>149</v>
      </c>
      <c r="H34" s="42" t="s">
        <v>149</v>
      </c>
      <c r="I34" s="42" t="s">
        <v>149</v>
      </c>
      <c r="J34" s="42" t="s">
        <v>149</v>
      </c>
      <c r="K34" s="42" t="s">
        <v>149</v>
      </c>
      <c r="L34" s="42" t="s">
        <v>149</v>
      </c>
      <c r="M34" s="42" t="s">
        <v>149</v>
      </c>
      <c r="N34" s="42" t="s">
        <v>149</v>
      </c>
      <c r="O34" s="157" t="s">
        <v>149</v>
      </c>
      <c r="P34" s="158"/>
      <c r="Q34" s="158"/>
      <c r="R34" s="159"/>
    </row>
    <row r="35" spans="1:18" ht="63" x14ac:dyDescent="0.25">
      <c r="A35" s="28" t="str">
        <f>'[1]17 Квартал вывод '!A39</f>
        <v>1.1.2.2</v>
      </c>
      <c r="B35" s="28" t="str">
        <f>'[1]17 Квартал вывод '!B39</f>
        <v>Технологическое присоединение к электрическим сетям иных сетевых организаций, всего, в том числе:</v>
      </c>
      <c r="C35" s="28" t="str">
        <f>'[1]17 Квартал вывод '!C39</f>
        <v>Г</v>
      </c>
      <c r="D35" s="19" t="s">
        <v>149</v>
      </c>
      <c r="E35" s="51" t="s">
        <v>149</v>
      </c>
      <c r="F35" s="51" t="s">
        <v>149</v>
      </c>
      <c r="G35" s="51" t="s">
        <v>149</v>
      </c>
      <c r="H35" s="51" t="s">
        <v>149</v>
      </c>
      <c r="I35" s="51" t="s">
        <v>149</v>
      </c>
      <c r="J35" s="51" t="s">
        <v>149</v>
      </c>
      <c r="K35" s="51" t="s">
        <v>149</v>
      </c>
      <c r="L35" s="51" t="s">
        <v>149</v>
      </c>
      <c r="M35" s="51" t="s">
        <v>149</v>
      </c>
      <c r="N35" s="51" t="s">
        <v>149</v>
      </c>
      <c r="O35" s="157" t="s">
        <v>149</v>
      </c>
      <c r="P35" s="158"/>
      <c r="Q35" s="158"/>
      <c r="R35" s="159"/>
    </row>
    <row r="36" spans="1:18" ht="63" x14ac:dyDescent="0.25">
      <c r="A36" s="28" t="str">
        <f>'[1]17 Квартал вывод '!A40</f>
        <v>1.1.3</v>
      </c>
      <c r="B36" s="28" t="str">
        <f>'[1]17 Квартал вывод '!B40</f>
        <v xml:space="preserve">Технологическое присоединение объектов по производству электрической энергии всего, в том числе: </v>
      </c>
      <c r="C36" s="28" t="str">
        <f>'[1]17 Квартал вывод '!C40</f>
        <v>Г</v>
      </c>
      <c r="D36" s="19" t="s">
        <v>149</v>
      </c>
      <c r="E36" s="51">
        <f t="shared" ref="E36:N36" si="6">E37+E41</f>
        <v>0</v>
      </c>
      <c r="F36" s="51">
        <f t="shared" si="6"/>
        <v>0</v>
      </c>
      <c r="G36" s="51">
        <f t="shared" si="6"/>
        <v>0</v>
      </c>
      <c r="H36" s="51">
        <f t="shared" si="6"/>
        <v>0</v>
      </c>
      <c r="I36" s="51">
        <f t="shared" si="6"/>
        <v>0</v>
      </c>
      <c r="J36" s="51">
        <f t="shared" si="6"/>
        <v>0</v>
      </c>
      <c r="K36" s="51">
        <f t="shared" si="6"/>
        <v>0</v>
      </c>
      <c r="L36" s="51">
        <f t="shared" si="6"/>
        <v>0</v>
      </c>
      <c r="M36" s="51">
        <f t="shared" si="6"/>
        <v>0</v>
      </c>
      <c r="N36" s="51">
        <f t="shared" si="6"/>
        <v>0</v>
      </c>
      <c r="O36" s="157" t="s">
        <v>149</v>
      </c>
      <c r="P36" s="158"/>
      <c r="Q36" s="158"/>
      <c r="R36" s="159"/>
    </row>
    <row r="37" spans="1:18" ht="63" x14ac:dyDescent="0.25">
      <c r="A37" s="28" t="str">
        <f>'[1]17 Квартал вывод '!A41</f>
        <v>1.1.3.1</v>
      </c>
      <c r="B37" s="28" t="str">
        <f>'[1]17 Квартал вывод '!B41</f>
        <v>Наименование объекта по производству электрической энергии, всего, в том числе: Грозненская ТЭС</v>
      </c>
      <c r="C37" s="28" t="str">
        <f>'[1]17 Квартал вывод '!C41</f>
        <v>Г</v>
      </c>
      <c r="D37" s="19" t="s">
        <v>149</v>
      </c>
      <c r="E37" s="51">
        <f t="shared" ref="E37:N37" si="7">SUM(E38,E39,E40)</f>
        <v>0</v>
      </c>
      <c r="F37" s="51">
        <f t="shared" si="7"/>
        <v>0</v>
      </c>
      <c r="G37" s="51">
        <f t="shared" si="7"/>
        <v>0</v>
      </c>
      <c r="H37" s="51">
        <f t="shared" si="7"/>
        <v>0</v>
      </c>
      <c r="I37" s="51">
        <f t="shared" si="7"/>
        <v>0</v>
      </c>
      <c r="J37" s="51">
        <f t="shared" si="7"/>
        <v>0</v>
      </c>
      <c r="K37" s="51">
        <f t="shared" si="7"/>
        <v>0</v>
      </c>
      <c r="L37" s="51">
        <f t="shared" si="7"/>
        <v>0</v>
      </c>
      <c r="M37" s="51">
        <f t="shared" si="7"/>
        <v>0</v>
      </c>
      <c r="N37" s="51">
        <f t="shared" si="7"/>
        <v>0</v>
      </c>
      <c r="O37" s="157" t="s">
        <v>149</v>
      </c>
      <c r="P37" s="158"/>
      <c r="Q37" s="158"/>
      <c r="R37" s="159"/>
    </row>
    <row r="38" spans="1:18" ht="141.75" x14ac:dyDescent="0.25">
      <c r="A38" s="28" t="str">
        <f>'[1]17 Квартал вывод '!A42</f>
        <v>1.1.3.1</v>
      </c>
      <c r="B38" s="28" t="str">
        <f>'[1]17 Квартал вывод '!B42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28" t="str">
        <f>'[1]17 Квартал вывод '!C42</f>
        <v>Г</v>
      </c>
      <c r="D38" s="19" t="s">
        <v>149</v>
      </c>
      <c r="E38" s="51" t="s">
        <v>149</v>
      </c>
      <c r="F38" s="51" t="s">
        <v>149</v>
      </c>
      <c r="G38" s="51" t="s">
        <v>149</v>
      </c>
      <c r="H38" s="51" t="s">
        <v>149</v>
      </c>
      <c r="I38" s="51" t="s">
        <v>149</v>
      </c>
      <c r="J38" s="51" t="s">
        <v>149</v>
      </c>
      <c r="K38" s="51" t="s">
        <v>149</v>
      </c>
      <c r="L38" s="51" t="s">
        <v>149</v>
      </c>
      <c r="M38" s="51" t="s">
        <v>149</v>
      </c>
      <c r="N38" s="51" t="s">
        <v>149</v>
      </c>
      <c r="O38" s="157" t="s">
        <v>149</v>
      </c>
      <c r="P38" s="158"/>
      <c r="Q38" s="158"/>
      <c r="R38" s="159"/>
    </row>
    <row r="39" spans="1:18" ht="126" x14ac:dyDescent="0.25">
      <c r="A39" s="28" t="str">
        <f>'[1]17 Квартал вывод '!A43</f>
        <v>1.1.3.1</v>
      </c>
      <c r="B39" s="28" t="str">
        <f>'[1]17 Квартал вывод 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8" t="str">
        <f>'[1]17 Квартал вывод '!C43</f>
        <v>Г</v>
      </c>
      <c r="D39" s="19" t="s">
        <v>149</v>
      </c>
      <c r="E39" s="51" t="s">
        <v>149</v>
      </c>
      <c r="F39" s="51" t="s">
        <v>149</v>
      </c>
      <c r="G39" s="51" t="s">
        <v>149</v>
      </c>
      <c r="H39" s="51" t="s">
        <v>149</v>
      </c>
      <c r="I39" s="51" t="s">
        <v>149</v>
      </c>
      <c r="J39" s="51" t="s">
        <v>149</v>
      </c>
      <c r="K39" s="51" t="s">
        <v>149</v>
      </c>
      <c r="L39" s="51" t="s">
        <v>149</v>
      </c>
      <c r="M39" s="51" t="s">
        <v>149</v>
      </c>
      <c r="N39" s="51" t="s">
        <v>149</v>
      </c>
      <c r="O39" s="157" t="s">
        <v>149</v>
      </c>
      <c r="P39" s="158"/>
      <c r="Q39" s="158"/>
      <c r="R39" s="159"/>
    </row>
    <row r="40" spans="1:18" ht="126" x14ac:dyDescent="0.25">
      <c r="A40" s="28" t="str">
        <f>'[1]17 Квартал вывод '!A44</f>
        <v>1.1.3.1</v>
      </c>
      <c r="B40" s="28" t="str">
        <f>'[1]17 Квартал вывод '!B44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0" s="28" t="str">
        <f>'[1]17 Квартал вывод '!C44</f>
        <v>Г</v>
      </c>
      <c r="D40" s="19" t="s">
        <v>149</v>
      </c>
      <c r="E40" s="51" t="s">
        <v>149</v>
      </c>
      <c r="F40" s="51" t="s">
        <v>149</v>
      </c>
      <c r="G40" s="51" t="s">
        <v>149</v>
      </c>
      <c r="H40" s="51" t="s">
        <v>149</v>
      </c>
      <c r="I40" s="51" t="s">
        <v>149</v>
      </c>
      <c r="J40" s="51" t="s">
        <v>149</v>
      </c>
      <c r="K40" s="51" t="s">
        <v>149</v>
      </c>
      <c r="L40" s="51" t="s">
        <v>149</v>
      </c>
      <c r="M40" s="51" t="s">
        <v>149</v>
      </c>
      <c r="N40" s="51" t="s">
        <v>149</v>
      </c>
      <c r="O40" s="157" t="s">
        <v>149</v>
      </c>
      <c r="P40" s="158"/>
      <c r="Q40" s="158"/>
      <c r="R40" s="159"/>
    </row>
    <row r="41" spans="1:18" ht="47.25" x14ac:dyDescent="0.25">
      <c r="A41" s="28" t="str">
        <f>'[1]17 Квартал вывод '!A45</f>
        <v>1.1.3.2</v>
      </c>
      <c r="B41" s="28" t="str">
        <f>'[1]17 Квартал вывод '!B45</f>
        <v>Наименование объекта по производству электрической энергии, всего, в том числе:</v>
      </c>
      <c r="C41" s="28" t="str">
        <f>'[1]17 Квартал вывод '!C45</f>
        <v>Г</v>
      </c>
      <c r="D41" s="19" t="s">
        <v>149</v>
      </c>
      <c r="E41" s="51">
        <f t="shared" ref="E41:N41" si="8">SUM(E42,E43,E44)</f>
        <v>0</v>
      </c>
      <c r="F41" s="51">
        <f t="shared" si="8"/>
        <v>0</v>
      </c>
      <c r="G41" s="51">
        <f t="shared" si="8"/>
        <v>0</v>
      </c>
      <c r="H41" s="51">
        <f t="shared" si="8"/>
        <v>0</v>
      </c>
      <c r="I41" s="51">
        <f t="shared" si="8"/>
        <v>0</v>
      </c>
      <c r="J41" s="51">
        <f t="shared" si="8"/>
        <v>0</v>
      </c>
      <c r="K41" s="51">
        <f t="shared" si="8"/>
        <v>0</v>
      </c>
      <c r="L41" s="51">
        <f t="shared" si="8"/>
        <v>0</v>
      </c>
      <c r="M41" s="51">
        <f t="shared" si="8"/>
        <v>0</v>
      </c>
      <c r="N41" s="51">
        <f t="shared" si="8"/>
        <v>0</v>
      </c>
      <c r="O41" s="157" t="s">
        <v>149</v>
      </c>
      <c r="P41" s="158"/>
      <c r="Q41" s="158"/>
      <c r="R41" s="159"/>
    </row>
    <row r="42" spans="1:18" ht="141.75" x14ac:dyDescent="0.25">
      <c r="A42" s="28" t="str">
        <f>'[1]17 Квартал вывод '!A46</f>
        <v>1.1.3.2</v>
      </c>
      <c r="B42" s="28" t="str">
        <f>'[1]17 Квартал вывод '!B46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2" s="28" t="str">
        <f>'[1]17 Квартал вывод '!C46</f>
        <v>Г</v>
      </c>
      <c r="D42" s="19" t="s">
        <v>149</v>
      </c>
      <c r="E42" s="51" t="s">
        <v>149</v>
      </c>
      <c r="F42" s="51" t="s">
        <v>149</v>
      </c>
      <c r="G42" s="51" t="s">
        <v>149</v>
      </c>
      <c r="H42" s="51" t="s">
        <v>149</v>
      </c>
      <c r="I42" s="51" t="s">
        <v>149</v>
      </c>
      <c r="J42" s="51" t="s">
        <v>149</v>
      </c>
      <c r="K42" s="51" t="s">
        <v>149</v>
      </c>
      <c r="L42" s="51" t="s">
        <v>149</v>
      </c>
      <c r="M42" s="51" t="s">
        <v>149</v>
      </c>
      <c r="N42" s="51" t="s">
        <v>149</v>
      </c>
      <c r="O42" s="157" t="s">
        <v>149</v>
      </c>
      <c r="P42" s="158"/>
      <c r="Q42" s="158"/>
      <c r="R42" s="159"/>
    </row>
    <row r="43" spans="1:18" ht="126" x14ac:dyDescent="0.25">
      <c r="A43" s="28" t="str">
        <f>'[1]17 Квартал вывод '!A47</f>
        <v>1.1.3.2</v>
      </c>
      <c r="B43" s="28" t="str">
        <f>'[1]17 Квартал вывод '!B47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28" t="str">
        <f>'[1]17 Квартал вывод '!C47</f>
        <v>Г</v>
      </c>
      <c r="D43" s="19" t="s">
        <v>149</v>
      </c>
      <c r="E43" s="51" t="s">
        <v>149</v>
      </c>
      <c r="F43" s="51" t="s">
        <v>149</v>
      </c>
      <c r="G43" s="51" t="s">
        <v>149</v>
      </c>
      <c r="H43" s="51" t="s">
        <v>149</v>
      </c>
      <c r="I43" s="51" t="s">
        <v>149</v>
      </c>
      <c r="J43" s="51" t="s">
        <v>149</v>
      </c>
      <c r="K43" s="51" t="s">
        <v>149</v>
      </c>
      <c r="L43" s="51" t="s">
        <v>149</v>
      </c>
      <c r="M43" s="51" t="s">
        <v>149</v>
      </c>
      <c r="N43" s="51" t="s">
        <v>149</v>
      </c>
      <c r="O43" s="157" t="s">
        <v>149</v>
      </c>
      <c r="P43" s="158"/>
      <c r="Q43" s="158"/>
      <c r="R43" s="159"/>
    </row>
    <row r="44" spans="1:18" ht="126" x14ac:dyDescent="0.25">
      <c r="A44" s="28" t="str">
        <f>'[1]17 Квартал вывод '!A48</f>
        <v>1.1.3.2</v>
      </c>
      <c r="B44" s="28" t="str">
        <f>'[1]17 Квартал вывод '!B48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28" t="str">
        <f>'[1]17 Квартал вывод '!C48</f>
        <v>Г</v>
      </c>
      <c r="D44" s="19" t="s">
        <v>149</v>
      </c>
      <c r="E44" s="51" t="s">
        <v>149</v>
      </c>
      <c r="F44" s="51" t="s">
        <v>149</v>
      </c>
      <c r="G44" s="51" t="s">
        <v>149</v>
      </c>
      <c r="H44" s="51" t="s">
        <v>149</v>
      </c>
      <c r="I44" s="51" t="s">
        <v>149</v>
      </c>
      <c r="J44" s="51" t="s">
        <v>149</v>
      </c>
      <c r="K44" s="51" t="s">
        <v>149</v>
      </c>
      <c r="L44" s="51" t="s">
        <v>149</v>
      </c>
      <c r="M44" s="51" t="s">
        <v>149</v>
      </c>
      <c r="N44" s="51" t="s">
        <v>149</v>
      </c>
      <c r="O44" s="157" t="s">
        <v>149</v>
      </c>
      <c r="P44" s="158"/>
      <c r="Q44" s="158"/>
      <c r="R44" s="159"/>
    </row>
    <row r="45" spans="1:18" ht="110.25" x14ac:dyDescent="0.25">
      <c r="A45" s="28" t="str">
        <f>'[1]17 Квартал вывод '!A49</f>
        <v>1.1.4</v>
      </c>
      <c r="B45" s="28" t="str">
        <f>'[1]17 Квартал вывод '!B49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5" s="28" t="str">
        <f>'[1]17 Квартал вывод '!C49</f>
        <v>Г</v>
      </c>
      <c r="D45" s="19" t="s">
        <v>149</v>
      </c>
      <c r="E45" s="51">
        <f t="shared" ref="E45:N45" si="9">SUM(E46,E47)</f>
        <v>0</v>
      </c>
      <c r="F45" s="51">
        <f t="shared" si="9"/>
        <v>0</v>
      </c>
      <c r="G45" s="51">
        <f t="shared" si="9"/>
        <v>0</v>
      </c>
      <c r="H45" s="51">
        <f t="shared" si="9"/>
        <v>0</v>
      </c>
      <c r="I45" s="51">
        <f t="shared" si="9"/>
        <v>0</v>
      </c>
      <c r="J45" s="51">
        <f t="shared" si="9"/>
        <v>0</v>
      </c>
      <c r="K45" s="51">
        <f t="shared" si="9"/>
        <v>0</v>
      </c>
      <c r="L45" s="51">
        <f t="shared" si="9"/>
        <v>0</v>
      </c>
      <c r="M45" s="51">
        <f t="shared" si="9"/>
        <v>0</v>
      </c>
      <c r="N45" s="51">
        <f t="shared" si="9"/>
        <v>0</v>
      </c>
      <c r="O45" s="157" t="s">
        <v>149</v>
      </c>
      <c r="P45" s="158"/>
      <c r="Q45" s="158"/>
      <c r="R45" s="159"/>
    </row>
    <row r="46" spans="1:18" ht="94.5" x14ac:dyDescent="0.25">
      <c r="A46" s="28" t="str">
        <f>'[1]17 Квартал вывод '!A50</f>
        <v>1.1.4.1</v>
      </c>
      <c r="B46" s="28" t="str">
        <f>'[1]17 Квартал вывод '!B50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28" t="str">
        <f>'[1]17 Квартал вывод '!C50</f>
        <v>Г</v>
      </c>
      <c r="D46" s="19" t="s">
        <v>149</v>
      </c>
      <c r="E46" s="51" t="s">
        <v>149</v>
      </c>
      <c r="F46" s="51" t="s">
        <v>149</v>
      </c>
      <c r="G46" s="51" t="s">
        <v>149</v>
      </c>
      <c r="H46" s="51" t="s">
        <v>149</v>
      </c>
      <c r="I46" s="51" t="s">
        <v>149</v>
      </c>
      <c r="J46" s="51" t="s">
        <v>149</v>
      </c>
      <c r="K46" s="51" t="s">
        <v>149</v>
      </c>
      <c r="L46" s="51" t="s">
        <v>149</v>
      </c>
      <c r="M46" s="51" t="s">
        <v>149</v>
      </c>
      <c r="N46" s="51" t="s">
        <v>149</v>
      </c>
      <c r="O46" s="157" t="s">
        <v>149</v>
      </c>
      <c r="P46" s="158"/>
      <c r="Q46" s="158"/>
      <c r="R46" s="159"/>
    </row>
    <row r="47" spans="1:18" ht="94.5" x14ac:dyDescent="0.25">
      <c r="A47" s="28" t="str">
        <f>'[1]17 Квартал вывод '!A51</f>
        <v>1.1.4.2</v>
      </c>
      <c r="B47" s="28" t="str">
        <f>'[1]17 Квартал вывод '!B51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28" t="str">
        <f>'[1]17 Квартал вывод '!C51</f>
        <v>Г</v>
      </c>
      <c r="D47" s="19" t="s">
        <v>149</v>
      </c>
      <c r="E47" s="51">
        <f t="shared" ref="E47:N47" si="10">SUM(E48:E49)</f>
        <v>0</v>
      </c>
      <c r="F47" s="51">
        <f t="shared" si="10"/>
        <v>0</v>
      </c>
      <c r="G47" s="51">
        <f t="shared" si="10"/>
        <v>0</v>
      </c>
      <c r="H47" s="51">
        <f t="shared" si="10"/>
        <v>0</v>
      </c>
      <c r="I47" s="51">
        <f t="shared" si="10"/>
        <v>0</v>
      </c>
      <c r="J47" s="51">
        <f t="shared" si="10"/>
        <v>0</v>
      </c>
      <c r="K47" s="51">
        <f t="shared" si="10"/>
        <v>0</v>
      </c>
      <c r="L47" s="51">
        <f t="shared" si="10"/>
        <v>0</v>
      </c>
      <c r="M47" s="51">
        <f t="shared" si="10"/>
        <v>0</v>
      </c>
      <c r="N47" s="51">
        <f t="shared" si="10"/>
        <v>0</v>
      </c>
      <c r="O47" s="157" t="s">
        <v>149</v>
      </c>
      <c r="P47" s="158"/>
      <c r="Q47" s="158"/>
      <c r="R47" s="159"/>
    </row>
    <row r="48" spans="1:18" ht="126" x14ac:dyDescent="0.25">
      <c r="A48" s="60" t="str">
        <f>'[1]17 Квартал вывод '!A52</f>
        <v>1.1.4.2</v>
      </c>
      <c r="B48" s="60" t="str">
        <f>'[1]17 Квартал вывод '!B52</f>
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</c>
      <c r="C48" s="60" t="str">
        <f>'[1]17 Квартал вывод '!C52</f>
        <v>F_prj_109108_47928</v>
      </c>
      <c r="D48" s="41" t="s">
        <v>149</v>
      </c>
      <c r="E48" s="45">
        <f>'[1]17 Квартал вывод '!E52</f>
        <v>0</v>
      </c>
      <c r="F48" s="45">
        <f>'[1]17 Квартал вывод '!F52</f>
        <v>0</v>
      </c>
      <c r="G48" s="45">
        <f>'[1]17 Квартал вывод '!G52</f>
        <v>0</v>
      </c>
      <c r="H48" s="45">
        <f>'[1]17 Квартал вывод '!H52</f>
        <v>0</v>
      </c>
      <c r="I48" s="45">
        <f>'[1]17 Квартал вывод '!I52</f>
        <v>0</v>
      </c>
      <c r="J48" s="45">
        <f>'[1]17 Квартал вывод '!AD52</f>
        <v>0</v>
      </c>
      <c r="K48" s="45">
        <f>'[1]17 Квартал вывод '!AE52</f>
        <v>0</v>
      </c>
      <c r="L48" s="45">
        <f>'[1]17 Квартал вывод '!AF52</f>
        <v>0</v>
      </c>
      <c r="M48" s="45">
        <f>'[1]17 Квартал вывод '!AG52</f>
        <v>0</v>
      </c>
      <c r="N48" s="45">
        <f>'[1]17 Квартал вывод '!AH52</f>
        <v>0</v>
      </c>
      <c r="O48" s="157" t="s">
        <v>149</v>
      </c>
      <c r="P48" s="158"/>
      <c r="Q48" s="158"/>
      <c r="R48" s="159"/>
    </row>
    <row r="49" spans="1:18" ht="110.25" x14ac:dyDescent="0.25">
      <c r="A49" s="60" t="str">
        <f>'[1]17 Квартал вывод '!A53</f>
        <v>1.1.4.2</v>
      </c>
      <c r="B49" s="60" t="str">
        <f>'[1]17 Квартал вывод '!B53</f>
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</c>
      <c r="C49" s="60" t="str">
        <f>'[1]17 Квартал вывод '!C53</f>
        <v>F_prj_109108_47930</v>
      </c>
      <c r="D49" s="41" t="s">
        <v>149</v>
      </c>
      <c r="E49" s="45">
        <f>'[1]17 Квартал вывод '!E53</f>
        <v>0</v>
      </c>
      <c r="F49" s="45">
        <f>'[1]17 Квартал вывод '!F53</f>
        <v>0</v>
      </c>
      <c r="G49" s="45">
        <f>'[1]17 Квартал вывод '!G53</f>
        <v>0</v>
      </c>
      <c r="H49" s="45">
        <f>'[1]17 Квартал вывод '!H53</f>
        <v>0</v>
      </c>
      <c r="I49" s="45">
        <f>'[1]17 Квартал вывод '!I53</f>
        <v>0</v>
      </c>
      <c r="J49" s="45">
        <f>'[1]17 Квартал вывод '!AD53</f>
        <v>0</v>
      </c>
      <c r="K49" s="45">
        <f>'[1]17 Квартал вывод '!AE53</f>
        <v>0</v>
      </c>
      <c r="L49" s="45">
        <f>'[1]17 Квартал вывод '!AF53</f>
        <v>0</v>
      </c>
      <c r="M49" s="45">
        <f>'[1]17 Квартал вывод '!AG53</f>
        <v>0</v>
      </c>
      <c r="N49" s="45">
        <f>'[1]17 Квартал вывод '!AH53</f>
        <v>0</v>
      </c>
      <c r="O49" s="157" t="s">
        <v>149</v>
      </c>
      <c r="P49" s="158"/>
      <c r="Q49" s="158"/>
      <c r="R49" s="159"/>
    </row>
    <row r="50" spans="1:18" ht="47.25" x14ac:dyDescent="0.25">
      <c r="A50" s="28" t="str">
        <f>'[1]17 Квартал вывод '!A54</f>
        <v>1.2</v>
      </c>
      <c r="B50" s="28" t="str">
        <f>'[1]17 Квартал вывод '!B54</f>
        <v>Реконструкция, модернизация, техническое перевооружение всего, в том числе:</v>
      </c>
      <c r="C50" s="28" t="str">
        <f>'[1]17 Квартал вывод '!C54</f>
        <v>Г</v>
      </c>
      <c r="D50" s="41" t="s">
        <v>149</v>
      </c>
      <c r="E50" s="42">
        <f t="shared" ref="E50:N50" si="11">E51+E56+E63+E73</f>
        <v>0</v>
      </c>
      <c r="F50" s="42">
        <f t="shared" si="11"/>
        <v>0</v>
      </c>
      <c r="G50" s="42">
        <f t="shared" si="11"/>
        <v>0</v>
      </c>
      <c r="H50" s="42">
        <f t="shared" si="11"/>
        <v>0</v>
      </c>
      <c r="I50" s="42">
        <f t="shared" si="11"/>
        <v>0</v>
      </c>
      <c r="J50" s="42">
        <f t="shared" si="11"/>
        <v>0</v>
      </c>
      <c r="K50" s="42">
        <f t="shared" si="11"/>
        <v>0</v>
      </c>
      <c r="L50" s="42">
        <f t="shared" si="11"/>
        <v>0</v>
      </c>
      <c r="M50" s="42">
        <f t="shared" si="11"/>
        <v>0</v>
      </c>
      <c r="N50" s="42">
        <f t="shared" si="11"/>
        <v>0</v>
      </c>
      <c r="O50" s="157" t="s">
        <v>149</v>
      </c>
      <c r="P50" s="158"/>
      <c r="Q50" s="158"/>
      <c r="R50" s="159"/>
    </row>
    <row r="51" spans="1:18" ht="78.75" x14ac:dyDescent="0.25">
      <c r="A51" s="28" t="str">
        <f>'[1]17 Квартал вывод '!A55</f>
        <v>1.2.1</v>
      </c>
      <c r="B51" s="28" t="str">
        <f>'[1]17 Квартал вывод '!B55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51" s="28" t="str">
        <f>'[1]17 Квартал вывод '!C55</f>
        <v>Г</v>
      </c>
      <c r="D51" s="41" t="s">
        <v>149</v>
      </c>
      <c r="E51" s="42">
        <f t="shared" ref="E51:N51" si="12">SUM(E52,E53)</f>
        <v>0</v>
      </c>
      <c r="F51" s="42">
        <f t="shared" si="12"/>
        <v>0</v>
      </c>
      <c r="G51" s="42">
        <f t="shared" si="12"/>
        <v>0</v>
      </c>
      <c r="H51" s="42">
        <f t="shared" si="12"/>
        <v>0</v>
      </c>
      <c r="I51" s="42">
        <f t="shared" si="12"/>
        <v>0</v>
      </c>
      <c r="J51" s="42">
        <f t="shared" si="12"/>
        <v>0</v>
      </c>
      <c r="K51" s="42">
        <f t="shared" si="12"/>
        <v>0</v>
      </c>
      <c r="L51" s="42">
        <f t="shared" si="12"/>
        <v>0</v>
      </c>
      <c r="M51" s="42">
        <f t="shared" si="12"/>
        <v>0</v>
      </c>
      <c r="N51" s="42">
        <f t="shared" si="12"/>
        <v>0</v>
      </c>
      <c r="O51" s="157" t="s">
        <v>149</v>
      </c>
      <c r="P51" s="158"/>
      <c r="Q51" s="158"/>
      <c r="R51" s="159"/>
    </row>
    <row r="52" spans="1:18" ht="47.25" x14ac:dyDescent="0.25">
      <c r="A52" s="28" t="str">
        <f>'[1]17 Квартал вывод '!A56</f>
        <v>1.2.1.1</v>
      </c>
      <c r="B52" s="28" t="str">
        <f>'[1]17 Квартал вывод '!B56</f>
        <v>Реконструкция трансформаторных и иных подстанций, всего, в том числе:</v>
      </c>
      <c r="C52" s="28" t="str">
        <f>'[1]17 Квартал вывод '!C56</f>
        <v>Г</v>
      </c>
      <c r="D52" s="41" t="s">
        <v>149</v>
      </c>
      <c r="E52" s="42" t="s">
        <v>149</v>
      </c>
      <c r="F52" s="42" t="s">
        <v>149</v>
      </c>
      <c r="G52" s="42" t="s">
        <v>149</v>
      </c>
      <c r="H52" s="42" t="s">
        <v>149</v>
      </c>
      <c r="I52" s="42" t="s">
        <v>149</v>
      </c>
      <c r="J52" s="42" t="s">
        <v>149</v>
      </c>
      <c r="K52" s="42" t="s">
        <v>149</v>
      </c>
      <c r="L52" s="42" t="s">
        <v>149</v>
      </c>
      <c r="M52" s="42" t="s">
        <v>149</v>
      </c>
      <c r="N52" s="42" t="s">
        <v>149</v>
      </c>
      <c r="O52" s="157" t="s">
        <v>149</v>
      </c>
      <c r="P52" s="158"/>
      <c r="Q52" s="158"/>
      <c r="R52" s="159"/>
    </row>
    <row r="53" spans="1:18" ht="78.75" x14ac:dyDescent="0.25">
      <c r="A53" s="28" t="str">
        <f>'[1]17 Квартал вывод '!A57</f>
        <v>1.2.1.2</v>
      </c>
      <c r="B53" s="28" t="str">
        <f>'[1]17 Квартал вывод '!B57</f>
        <v>Модернизация, техническое перевооружение трансформаторных и иных подстанций, распределительных пунктов, всего, в том числе:</v>
      </c>
      <c r="C53" s="28" t="str">
        <f>'[1]17 Квартал вывод '!C57</f>
        <v>Г</v>
      </c>
      <c r="D53" s="19" t="s">
        <v>149</v>
      </c>
      <c r="E53" s="51">
        <f t="shared" ref="E53:N53" si="13">SUM(E54:E55)</f>
        <v>0</v>
      </c>
      <c r="F53" s="51">
        <f t="shared" si="13"/>
        <v>0</v>
      </c>
      <c r="G53" s="51">
        <f t="shared" si="13"/>
        <v>0</v>
      </c>
      <c r="H53" s="51">
        <f t="shared" si="13"/>
        <v>0</v>
      </c>
      <c r="I53" s="51">
        <f t="shared" si="13"/>
        <v>0</v>
      </c>
      <c r="J53" s="51">
        <f t="shared" si="13"/>
        <v>0</v>
      </c>
      <c r="K53" s="51">
        <f t="shared" si="13"/>
        <v>0</v>
      </c>
      <c r="L53" s="51">
        <f t="shared" si="13"/>
        <v>0</v>
      </c>
      <c r="M53" s="51">
        <f t="shared" si="13"/>
        <v>0</v>
      </c>
      <c r="N53" s="51">
        <f t="shared" si="13"/>
        <v>0</v>
      </c>
      <c r="O53" s="157" t="s">
        <v>149</v>
      </c>
      <c r="P53" s="158"/>
      <c r="Q53" s="158"/>
      <c r="R53" s="159"/>
    </row>
    <row r="54" spans="1:18" ht="47.25" x14ac:dyDescent="0.25">
      <c r="A54" s="60" t="str">
        <f>'[1]17 Квартал вывод '!A58</f>
        <v>1.2.1.2</v>
      </c>
      <c r="B54" s="60" t="str">
        <f>'[1]17 Квартал вывод '!B58</f>
        <v>Оснащение устройствами автоматической частотной разгрузки на ПС 110/35/10 кВ "Самашки"</v>
      </c>
      <c r="C54" s="60" t="str">
        <f>'[1]17 Квартал вывод '!C58</f>
        <v>F_prj_109108_48226</v>
      </c>
      <c r="D54" s="41" t="s">
        <v>149</v>
      </c>
      <c r="E54" s="45">
        <f>'[1]17 Квартал вывод '!E58</f>
        <v>0</v>
      </c>
      <c r="F54" s="45">
        <f>'[1]17 Квартал вывод '!F58</f>
        <v>0</v>
      </c>
      <c r="G54" s="45">
        <f>'[1]17 Квартал вывод '!G58</f>
        <v>0</v>
      </c>
      <c r="H54" s="45">
        <f>'[1]17 Квартал вывод '!H58</f>
        <v>0</v>
      </c>
      <c r="I54" s="45">
        <f>'[1]17 Квартал вывод '!I58</f>
        <v>0</v>
      </c>
      <c r="J54" s="45">
        <f>'[1]17 Квартал вывод '!AD58</f>
        <v>0</v>
      </c>
      <c r="K54" s="45">
        <f>'[1]17 Квартал вывод '!AE58</f>
        <v>0</v>
      </c>
      <c r="L54" s="45">
        <f>'[1]17 Квартал вывод '!AF58</f>
        <v>0</v>
      </c>
      <c r="M54" s="45">
        <f>'[1]17 Квартал вывод '!AG58</f>
        <v>0</v>
      </c>
      <c r="N54" s="45">
        <f>'[1]17 Квартал вывод '!AH58</f>
        <v>0</v>
      </c>
      <c r="O54" s="157" t="s">
        <v>149</v>
      </c>
      <c r="P54" s="158"/>
      <c r="Q54" s="158"/>
      <c r="R54" s="159"/>
    </row>
    <row r="55" spans="1:18" ht="47.25" x14ac:dyDescent="0.25">
      <c r="A55" s="60" t="str">
        <f>'[1]17 Квартал вывод '!A59</f>
        <v>1.2.1.2</v>
      </c>
      <c r="B55" s="60" t="str">
        <f>'[1]17 Квартал вывод '!B59</f>
        <v>Оснащение устройствами автоматической частотной разгрузки на ПС 110/35/6 кВ "Гудермес"</v>
      </c>
      <c r="C55" s="60" t="str">
        <f>'[1]17 Квартал вывод '!C59</f>
        <v>F_prj_109108_48227</v>
      </c>
      <c r="D55" s="41" t="s">
        <v>149</v>
      </c>
      <c r="E55" s="45">
        <f>'[1]17 Квартал вывод '!E59</f>
        <v>0</v>
      </c>
      <c r="F55" s="45">
        <f>'[1]17 Квартал вывод '!F59</f>
        <v>0</v>
      </c>
      <c r="G55" s="45">
        <f>'[1]17 Квартал вывод '!G59</f>
        <v>0</v>
      </c>
      <c r="H55" s="45">
        <f>'[1]17 Квартал вывод '!H59</f>
        <v>0</v>
      </c>
      <c r="I55" s="45">
        <f>'[1]17 Квартал вывод '!I59</f>
        <v>0</v>
      </c>
      <c r="J55" s="45">
        <f>'[1]17 Квартал вывод '!AD59</f>
        <v>0</v>
      </c>
      <c r="K55" s="45">
        <f>'[1]17 Квартал вывод '!AE59</f>
        <v>0</v>
      </c>
      <c r="L55" s="45">
        <f>'[1]17 Квартал вывод '!AF59</f>
        <v>0</v>
      </c>
      <c r="M55" s="45">
        <f>'[1]17 Квартал вывод '!AG59</f>
        <v>0</v>
      </c>
      <c r="N55" s="45">
        <f>'[1]17 Квартал вывод '!AH59</f>
        <v>0</v>
      </c>
      <c r="O55" s="157" t="s">
        <v>149</v>
      </c>
      <c r="P55" s="158"/>
      <c r="Q55" s="158"/>
      <c r="R55" s="159"/>
    </row>
    <row r="56" spans="1:18" ht="63" x14ac:dyDescent="0.25">
      <c r="A56" s="28" t="str">
        <f>'[1]17 Квартал вывод '!A60</f>
        <v>1.2.2</v>
      </c>
      <c r="B56" s="28" t="str">
        <f>'[1]17 Квартал вывод '!B60</f>
        <v>Реконструкция, модернизация, техническое перевооружение линий электропередачи, всего, в том числе:</v>
      </c>
      <c r="C56" s="28" t="str">
        <f>'[1]17 Квартал вывод '!C60</f>
        <v>Г</v>
      </c>
      <c r="D56" s="19" t="s">
        <v>149</v>
      </c>
      <c r="E56" s="51">
        <f t="shared" ref="E56:N56" si="14">SUM(E57,E58)</f>
        <v>0</v>
      </c>
      <c r="F56" s="51">
        <f t="shared" si="14"/>
        <v>0</v>
      </c>
      <c r="G56" s="51">
        <f t="shared" si="14"/>
        <v>0</v>
      </c>
      <c r="H56" s="51">
        <f t="shared" si="14"/>
        <v>0</v>
      </c>
      <c r="I56" s="51">
        <f t="shared" si="14"/>
        <v>0</v>
      </c>
      <c r="J56" s="51">
        <f t="shared" si="14"/>
        <v>0</v>
      </c>
      <c r="K56" s="51">
        <f t="shared" si="14"/>
        <v>0</v>
      </c>
      <c r="L56" s="51">
        <f t="shared" si="14"/>
        <v>0</v>
      </c>
      <c r="M56" s="51">
        <f t="shared" si="14"/>
        <v>0</v>
      </c>
      <c r="N56" s="51">
        <f t="shared" si="14"/>
        <v>0</v>
      </c>
      <c r="O56" s="157" t="s">
        <v>149</v>
      </c>
      <c r="P56" s="158"/>
      <c r="Q56" s="158"/>
      <c r="R56" s="159"/>
    </row>
    <row r="57" spans="1:18" ht="47.25" x14ac:dyDescent="0.25">
      <c r="A57" s="28" t="str">
        <f>'[1]17 Квартал вывод '!A61</f>
        <v>1.2.2.1</v>
      </c>
      <c r="B57" s="28" t="str">
        <f>'[1]17 Квартал вывод '!B61</f>
        <v>Реконструкция линий электропередачи, всего, в том числе:</v>
      </c>
      <c r="C57" s="28" t="str">
        <f>'[1]17 Квартал вывод '!C61</f>
        <v>Г</v>
      </c>
      <c r="D57" s="19" t="s">
        <v>149</v>
      </c>
      <c r="E57" s="51" t="s">
        <v>149</v>
      </c>
      <c r="F57" s="51" t="s">
        <v>149</v>
      </c>
      <c r="G57" s="51" t="s">
        <v>149</v>
      </c>
      <c r="H57" s="51" t="s">
        <v>149</v>
      </c>
      <c r="I57" s="51" t="s">
        <v>149</v>
      </c>
      <c r="J57" s="51" t="s">
        <v>149</v>
      </c>
      <c r="K57" s="51" t="s">
        <v>149</v>
      </c>
      <c r="L57" s="51" t="s">
        <v>149</v>
      </c>
      <c r="M57" s="51" t="s">
        <v>149</v>
      </c>
      <c r="N57" s="51" t="s">
        <v>149</v>
      </c>
      <c r="O57" s="157" t="s">
        <v>149</v>
      </c>
      <c r="P57" s="158"/>
      <c r="Q57" s="158"/>
      <c r="R57" s="159"/>
    </row>
    <row r="58" spans="1:18" ht="63" x14ac:dyDescent="0.25">
      <c r="A58" s="28" t="str">
        <f>'[1]17 Квартал вывод '!A62</f>
        <v>1.2.2.2</v>
      </c>
      <c r="B58" s="28" t="str">
        <f>'[1]17 Квартал вывод '!B62</f>
        <v>Модернизация, техническое перевооружение линий электропередачи, всего, в том числе:</v>
      </c>
      <c r="C58" s="28" t="str">
        <f>'[1]17 Квартал вывод '!C62</f>
        <v>Г</v>
      </c>
      <c r="D58" s="19" t="s">
        <v>149</v>
      </c>
      <c r="E58" s="51">
        <f t="shared" ref="E58:N58" si="15">SUM(E59:E62)</f>
        <v>0</v>
      </c>
      <c r="F58" s="51">
        <f t="shared" si="15"/>
        <v>0</v>
      </c>
      <c r="G58" s="51">
        <f t="shared" si="15"/>
        <v>0</v>
      </c>
      <c r="H58" s="51">
        <f t="shared" si="15"/>
        <v>0</v>
      </c>
      <c r="I58" s="51">
        <f t="shared" si="15"/>
        <v>0</v>
      </c>
      <c r="J58" s="51">
        <f t="shared" si="15"/>
        <v>0</v>
      </c>
      <c r="K58" s="51">
        <f t="shared" si="15"/>
        <v>0</v>
      </c>
      <c r="L58" s="51">
        <f t="shared" si="15"/>
        <v>0</v>
      </c>
      <c r="M58" s="51">
        <f t="shared" si="15"/>
        <v>0</v>
      </c>
      <c r="N58" s="51">
        <f t="shared" si="15"/>
        <v>0</v>
      </c>
      <c r="O58" s="157" t="s">
        <v>149</v>
      </c>
      <c r="P58" s="158"/>
      <c r="Q58" s="158"/>
      <c r="R58" s="159"/>
    </row>
    <row r="59" spans="1:18" ht="47.25" x14ac:dyDescent="0.25">
      <c r="A59" s="60" t="str">
        <f>'[1]17 Квартал вывод '!A63</f>
        <v>1.2.2.2</v>
      </c>
      <c r="B59" s="60" t="str">
        <f>'[1]17 Квартал вывод '!B63</f>
        <v>Техническое перевооружение ВЛ-0,4 кВ, Ф-3, ПС «№ 84» с монтажом опор и подвеской провода</v>
      </c>
      <c r="C59" s="60" t="str">
        <f>'[1]17 Квартал вывод '!C63</f>
        <v>F_prj_109108_48373</v>
      </c>
      <c r="D59" s="41" t="s">
        <v>149</v>
      </c>
      <c r="E59" s="45">
        <f>'[1]17 Квартал вывод '!E63</f>
        <v>0</v>
      </c>
      <c r="F59" s="45">
        <f>'[1]17 Квартал вывод '!F63</f>
        <v>0</v>
      </c>
      <c r="G59" s="45">
        <f>'[1]17 Квартал вывод '!G63</f>
        <v>0</v>
      </c>
      <c r="H59" s="45">
        <f>'[1]17 Квартал вывод '!H63</f>
        <v>0</v>
      </c>
      <c r="I59" s="45">
        <f>'[1]17 Квартал вывод '!I63</f>
        <v>0</v>
      </c>
      <c r="J59" s="45">
        <f>'[1]17 Квартал вывод '!AD63</f>
        <v>0</v>
      </c>
      <c r="K59" s="45">
        <f>'[1]17 Квартал вывод '!AE63</f>
        <v>0</v>
      </c>
      <c r="L59" s="45">
        <f>'[1]17 Квартал вывод '!AF63</f>
        <v>0</v>
      </c>
      <c r="M59" s="45">
        <f>'[1]17 Квартал вывод '!AG63</f>
        <v>0</v>
      </c>
      <c r="N59" s="45">
        <f>'[1]17 Квартал вывод '!AH63</f>
        <v>0</v>
      </c>
      <c r="O59" s="157" t="s">
        <v>149</v>
      </c>
      <c r="P59" s="158"/>
      <c r="Q59" s="158"/>
      <c r="R59" s="159"/>
    </row>
    <row r="60" spans="1:18" ht="47.25" x14ac:dyDescent="0.25">
      <c r="A60" s="60" t="str">
        <f>'[1]17 Квартал вывод '!A64</f>
        <v>1.2.2.2</v>
      </c>
      <c r="B60" s="60" t="str">
        <f>'[1]17 Квартал вывод '!B64</f>
        <v>Техническое перевооружение ВЛ-0,4кВ Ф-6, ПС «Холодильник» с монтажом опор и подвеской провода</v>
      </c>
      <c r="C60" s="60" t="str">
        <f>'[1]17 Квартал вывод '!C64</f>
        <v>F_prj_109108_48374</v>
      </c>
      <c r="D60" s="41" t="s">
        <v>149</v>
      </c>
      <c r="E60" s="45">
        <f>'[1]17 Квартал вывод '!E64</f>
        <v>0</v>
      </c>
      <c r="F60" s="45">
        <f>'[1]17 Квартал вывод '!F64</f>
        <v>0</v>
      </c>
      <c r="G60" s="45">
        <f>'[1]17 Квартал вывод '!G64</f>
        <v>0</v>
      </c>
      <c r="H60" s="45">
        <f>'[1]17 Квартал вывод '!H64</f>
        <v>0</v>
      </c>
      <c r="I60" s="45">
        <f>'[1]17 Квартал вывод '!I64</f>
        <v>0</v>
      </c>
      <c r="J60" s="45">
        <f>'[1]17 Квартал вывод '!AD64</f>
        <v>0</v>
      </c>
      <c r="K60" s="45">
        <f>'[1]17 Квартал вывод '!AE64</f>
        <v>0</v>
      </c>
      <c r="L60" s="45">
        <f>'[1]17 Квартал вывод '!AF64</f>
        <v>0</v>
      </c>
      <c r="M60" s="45">
        <f>'[1]17 Квартал вывод '!AG64</f>
        <v>0</v>
      </c>
      <c r="N60" s="45">
        <f>'[1]17 Квартал вывод '!AH64</f>
        <v>0</v>
      </c>
      <c r="O60" s="157" t="s">
        <v>149</v>
      </c>
      <c r="P60" s="158"/>
      <c r="Q60" s="158"/>
      <c r="R60" s="159"/>
    </row>
    <row r="61" spans="1:18" ht="47.25" x14ac:dyDescent="0.25">
      <c r="A61" s="60" t="str">
        <f>'[1]17 Квартал вывод '!A65</f>
        <v>1.2.2.2</v>
      </c>
      <c r="B61" s="60" t="str">
        <f>'[1]17 Квартал вывод '!B65</f>
        <v>Техническое перевооружение ВЛ-0,4 кВ, Ф-19, ПС «Горец» с монтажом опор и подвеской провода</v>
      </c>
      <c r="C61" s="60" t="str">
        <f>'[1]17 Квартал вывод '!C65</f>
        <v>F_prj_109108_48375</v>
      </c>
      <c r="D61" s="41" t="s">
        <v>149</v>
      </c>
      <c r="E61" s="45">
        <f>'[1]17 Квартал вывод '!E65</f>
        <v>0</v>
      </c>
      <c r="F61" s="45">
        <f>'[1]17 Квартал вывод '!F65</f>
        <v>0</v>
      </c>
      <c r="G61" s="45">
        <f>'[1]17 Квартал вывод '!G65</f>
        <v>0</v>
      </c>
      <c r="H61" s="45">
        <f>'[1]17 Квартал вывод '!H65</f>
        <v>0</v>
      </c>
      <c r="I61" s="45">
        <f>'[1]17 Квартал вывод '!I65</f>
        <v>0</v>
      </c>
      <c r="J61" s="45">
        <f>'[1]17 Квартал вывод '!AD65</f>
        <v>0</v>
      </c>
      <c r="K61" s="45">
        <f>'[1]17 Квартал вывод '!AE65</f>
        <v>0</v>
      </c>
      <c r="L61" s="45">
        <f>'[1]17 Квартал вывод '!AF65</f>
        <v>0</v>
      </c>
      <c r="M61" s="45">
        <f>'[1]17 Квартал вывод '!AG65</f>
        <v>0</v>
      </c>
      <c r="N61" s="45">
        <f>'[1]17 Квартал вывод '!AH65</f>
        <v>0</v>
      </c>
      <c r="O61" s="157" t="s">
        <v>149</v>
      </c>
      <c r="P61" s="158"/>
      <c r="Q61" s="158"/>
      <c r="R61" s="159"/>
    </row>
    <row r="62" spans="1:18" ht="47.25" x14ac:dyDescent="0.25">
      <c r="A62" s="60" t="str">
        <f>'[1]17 Квартал вывод '!A66</f>
        <v>1.2.2.2</v>
      </c>
      <c r="B62" s="60" t="str">
        <f>'[1]17 Квартал вывод '!B66</f>
        <v>Техническое перевооружение ВЛ-0,4 кВ, Ф-1 ПС Красноармейская с монтажом опор и подвеской провода</v>
      </c>
      <c r="C62" s="60" t="str">
        <f>'[1]17 Квартал вывод '!C66</f>
        <v>F_prj_109108_48376</v>
      </c>
      <c r="D62" s="41" t="s">
        <v>149</v>
      </c>
      <c r="E62" s="45">
        <f>'[1]17 Квартал вывод '!E66</f>
        <v>0</v>
      </c>
      <c r="F62" s="45">
        <f>'[1]17 Квартал вывод '!F66</f>
        <v>0</v>
      </c>
      <c r="G62" s="45">
        <f>'[1]17 Квартал вывод '!G66</f>
        <v>0</v>
      </c>
      <c r="H62" s="45">
        <f>'[1]17 Квартал вывод '!H66</f>
        <v>0</v>
      </c>
      <c r="I62" s="45">
        <f>'[1]17 Квартал вывод '!I66</f>
        <v>0</v>
      </c>
      <c r="J62" s="45">
        <f>'[1]17 Квартал вывод '!AD66</f>
        <v>0</v>
      </c>
      <c r="K62" s="45">
        <f>'[1]17 Квартал вывод '!AE66</f>
        <v>0</v>
      </c>
      <c r="L62" s="45">
        <f>'[1]17 Квартал вывод '!AF66</f>
        <v>0</v>
      </c>
      <c r="M62" s="45">
        <f>'[1]17 Квартал вывод '!AG66</f>
        <v>0</v>
      </c>
      <c r="N62" s="45">
        <f>'[1]17 Квартал вывод '!AH66</f>
        <v>0</v>
      </c>
      <c r="O62" s="157" t="s">
        <v>149</v>
      </c>
      <c r="P62" s="158"/>
      <c r="Q62" s="158"/>
      <c r="R62" s="159"/>
    </row>
    <row r="63" spans="1:18" ht="47.25" x14ac:dyDescent="0.25">
      <c r="A63" s="28" t="str">
        <f>'[1]17 Квартал вывод '!A67</f>
        <v>1.2.3</v>
      </c>
      <c r="B63" s="28" t="str">
        <f>'[1]17 Квартал вывод '!B67</f>
        <v>Развитие и модернизация учета электрической энергии (мощности), всего, в том числе:</v>
      </c>
      <c r="C63" s="28" t="str">
        <f>'[1]17 Квартал вывод '!C67</f>
        <v>Г</v>
      </c>
      <c r="D63" s="41" t="s">
        <v>149</v>
      </c>
      <c r="E63" s="42">
        <f t="shared" ref="E63:N63" si="16">SUM(E64,E66,E67,E68,E69,E70,E71,E72)</f>
        <v>0</v>
      </c>
      <c r="F63" s="42">
        <f t="shared" si="16"/>
        <v>0</v>
      </c>
      <c r="G63" s="42">
        <f t="shared" si="16"/>
        <v>0</v>
      </c>
      <c r="H63" s="42">
        <f t="shared" si="16"/>
        <v>0</v>
      </c>
      <c r="I63" s="42">
        <f t="shared" si="16"/>
        <v>0</v>
      </c>
      <c r="J63" s="42">
        <f t="shared" si="16"/>
        <v>0</v>
      </c>
      <c r="K63" s="42">
        <f t="shared" si="16"/>
        <v>0</v>
      </c>
      <c r="L63" s="42">
        <f t="shared" si="16"/>
        <v>0</v>
      </c>
      <c r="M63" s="42">
        <f t="shared" si="16"/>
        <v>0</v>
      </c>
      <c r="N63" s="42">
        <f t="shared" si="16"/>
        <v>0</v>
      </c>
      <c r="O63" s="157" t="s">
        <v>149</v>
      </c>
      <c r="P63" s="158"/>
      <c r="Q63" s="158"/>
      <c r="R63" s="159"/>
    </row>
    <row r="64" spans="1:18" ht="47.25" x14ac:dyDescent="0.25">
      <c r="A64" s="28" t="str">
        <f>'[1]17 Квартал вывод '!A68</f>
        <v>1.2.3.1</v>
      </c>
      <c r="B64" s="28" t="str">
        <f>'[1]17 Квартал вывод '!B68</f>
        <v>«Установка приборов учета, класс напряжения 0,22 (0,4) кВ, всего, в том числе:»</v>
      </c>
      <c r="C64" s="28" t="str">
        <f>'[1]17 Квартал вывод '!C68</f>
        <v>Г</v>
      </c>
      <c r="D64" s="41" t="s">
        <v>149</v>
      </c>
      <c r="E64" s="42">
        <f t="shared" ref="E64:N64" si="17">E65</f>
        <v>0</v>
      </c>
      <c r="F64" s="42">
        <f t="shared" si="17"/>
        <v>0</v>
      </c>
      <c r="G64" s="42">
        <f t="shared" si="17"/>
        <v>0</v>
      </c>
      <c r="H64" s="42">
        <f t="shared" si="17"/>
        <v>0</v>
      </c>
      <c r="I64" s="42">
        <f t="shared" si="17"/>
        <v>0</v>
      </c>
      <c r="J64" s="42">
        <f t="shared" si="17"/>
        <v>0</v>
      </c>
      <c r="K64" s="42">
        <f t="shared" si="17"/>
        <v>0</v>
      </c>
      <c r="L64" s="42">
        <f t="shared" si="17"/>
        <v>0</v>
      </c>
      <c r="M64" s="42">
        <f t="shared" si="17"/>
        <v>0</v>
      </c>
      <c r="N64" s="42">
        <f t="shared" si="17"/>
        <v>0</v>
      </c>
      <c r="O64" s="157" t="s">
        <v>149</v>
      </c>
      <c r="P64" s="158"/>
      <c r="Q64" s="158"/>
      <c r="R64" s="159"/>
    </row>
    <row r="65" spans="1:18" ht="31.5" x14ac:dyDescent="0.25">
      <c r="A65" s="60" t="str">
        <f>'[1]17 Квартал вывод '!A69</f>
        <v>1.2.3.1</v>
      </c>
      <c r="B65" s="60" t="str">
        <f>'[1]17 Квартал вывод '!B69</f>
        <v>АИИСКУЭ ОРЭ для ОАО "Чеченэнерго" (погашение КЗ)</v>
      </c>
      <c r="C65" s="60" t="str">
        <f>'[1]17 Квартал вывод '!C69</f>
        <v>F_prj_109108_48000</v>
      </c>
      <c r="D65" s="41" t="s">
        <v>149</v>
      </c>
      <c r="E65" s="45">
        <f>'[1]17 Квартал вывод '!E69</f>
        <v>0</v>
      </c>
      <c r="F65" s="45">
        <f>'[1]17 Квартал вывод '!F69</f>
        <v>0</v>
      </c>
      <c r="G65" s="45">
        <f>'[1]17 Квартал вывод '!G69</f>
        <v>0</v>
      </c>
      <c r="H65" s="45">
        <f>'[1]17 Квартал вывод '!H69</f>
        <v>0</v>
      </c>
      <c r="I65" s="45">
        <f>'[1]17 Квартал вывод '!I69</f>
        <v>0</v>
      </c>
      <c r="J65" s="45">
        <f>'[1]17 Квартал вывод '!AD69</f>
        <v>0</v>
      </c>
      <c r="K65" s="45">
        <f>'[1]17 Квартал вывод '!AE69</f>
        <v>0</v>
      </c>
      <c r="L65" s="45">
        <f>'[1]17 Квартал вывод '!AF69</f>
        <v>0</v>
      </c>
      <c r="M65" s="45">
        <f>'[1]17 Квартал вывод '!AG69</f>
        <v>0</v>
      </c>
      <c r="N65" s="45">
        <f>'[1]17 Квартал вывод '!AH69</f>
        <v>0</v>
      </c>
      <c r="O65" s="157" t="s">
        <v>149</v>
      </c>
      <c r="P65" s="158"/>
      <c r="Q65" s="158"/>
      <c r="R65" s="159"/>
    </row>
    <row r="66" spans="1:18" ht="47.25" x14ac:dyDescent="0.25">
      <c r="A66" s="28" t="str">
        <f>'[1]17 Квартал вывод '!A70</f>
        <v>1.2.3.2</v>
      </c>
      <c r="B66" s="28" t="str">
        <f>'[1]17 Квартал вывод '!B70</f>
        <v>«Установка приборов учета, класс напряжения 6 (10) кВ, всего, в том числе:»</v>
      </c>
      <c r="C66" s="28" t="str">
        <f>'[1]17 Квартал вывод '!C70</f>
        <v>Г</v>
      </c>
      <c r="D66" s="41" t="s">
        <v>149</v>
      </c>
      <c r="E66" s="42" t="s">
        <v>149</v>
      </c>
      <c r="F66" s="42" t="s">
        <v>149</v>
      </c>
      <c r="G66" s="42" t="s">
        <v>149</v>
      </c>
      <c r="H66" s="42" t="s">
        <v>149</v>
      </c>
      <c r="I66" s="42" t="s">
        <v>149</v>
      </c>
      <c r="J66" s="42" t="s">
        <v>149</v>
      </c>
      <c r="K66" s="42" t="s">
        <v>149</v>
      </c>
      <c r="L66" s="42" t="s">
        <v>149</v>
      </c>
      <c r="M66" s="42" t="s">
        <v>149</v>
      </c>
      <c r="N66" s="42" t="s">
        <v>149</v>
      </c>
      <c r="O66" s="157" t="s">
        <v>149</v>
      </c>
      <c r="P66" s="158"/>
      <c r="Q66" s="158"/>
      <c r="R66" s="159"/>
    </row>
    <row r="67" spans="1:18" ht="47.25" x14ac:dyDescent="0.25">
      <c r="A67" s="28" t="str">
        <f>'[1]17 Квартал вывод '!A71</f>
        <v>1.2.3.3</v>
      </c>
      <c r="B67" s="28" t="str">
        <f>'[1]17 Квартал вывод '!B71</f>
        <v>«Установка приборов учета, класс напряжения 35 кВ, всего, в том числе:»</v>
      </c>
      <c r="C67" s="28" t="str">
        <f>'[1]17 Квартал вывод '!C71</f>
        <v>Г</v>
      </c>
      <c r="D67" s="19" t="s">
        <v>149</v>
      </c>
      <c r="E67" s="51" t="s">
        <v>149</v>
      </c>
      <c r="F67" s="51" t="s">
        <v>149</v>
      </c>
      <c r="G67" s="51" t="s">
        <v>149</v>
      </c>
      <c r="H67" s="51" t="s">
        <v>149</v>
      </c>
      <c r="I67" s="51" t="s">
        <v>149</v>
      </c>
      <c r="J67" s="51" t="s">
        <v>149</v>
      </c>
      <c r="K67" s="51" t="s">
        <v>149</v>
      </c>
      <c r="L67" s="51" t="s">
        <v>149</v>
      </c>
      <c r="M67" s="51" t="s">
        <v>149</v>
      </c>
      <c r="N67" s="51" t="s">
        <v>149</v>
      </c>
      <c r="O67" s="157" t="s">
        <v>149</v>
      </c>
      <c r="P67" s="158"/>
      <c r="Q67" s="158"/>
      <c r="R67" s="159"/>
    </row>
    <row r="68" spans="1:18" ht="47.25" x14ac:dyDescent="0.25">
      <c r="A68" s="28" t="str">
        <f>'[1]17 Квартал вывод '!A72</f>
        <v>1.2.3.4</v>
      </c>
      <c r="B68" s="28" t="str">
        <f>'[1]17 Квартал вывод '!B72</f>
        <v>«Установка приборов учета, класс напряжения 110 кВ и выше, всего, в том числе:»</v>
      </c>
      <c r="C68" s="28" t="str">
        <f>'[1]17 Квартал вывод '!C72</f>
        <v>Г</v>
      </c>
      <c r="D68" s="19" t="s">
        <v>149</v>
      </c>
      <c r="E68" s="51" t="s">
        <v>149</v>
      </c>
      <c r="F68" s="51" t="s">
        <v>149</v>
      </c>
      <c r="G68" s="51" t="s">
        <v>149</v>
      </c>
      <c r="H68" s="51" t="s">
        <v>149</v>
      </c>
      <c r="I68" s="51" t="s">
        <v>149</v>
      </c>
      <c r="J68" s="51" t="s">
        <v>149</v>
      </c>
      <c r="K68" s="51" t="s">
        <v>149</v>
      </c>
      <c r="L68" s="51" t="s">
        <v>149</v>
      </c>
      <c r="M68" s="51" t="s">
        <v>149</v>
      </c>
      <c r="N68" s="51" t="s">
        <v>149</v>
      </c>
      <c r="O68" s="157" t="s">
        <v>149</v>
      </c>
      <c r="P68" s="158"/>
      <c r="Q68" s="158"/>
      <c r="R68" s="159"/>
    </row>
    <row r="69" spans="1:18" ht="63" x14ac:dyDescent="0.25">
      <c r="A69" s="28" t="str">
        <f>'[1]17 Квартал вывод '!A73</f>
        <v>1.2.3.5</v>
      </c>
      <c r="B69" s="28" t="str">
        <f>'[1]17 Квартал вывод '!B73</f>
        <v>«Включение приборов учета в систему сбора и передачи данных, класс напряжения 0,22 (0,4) кВ, всего, в том числе:»</v>
      </c>
      <c r="C69" s="28" t="str">
        <f>'[1]17 Квартал вывод '!C73</f>
        <v>Г</v>
      </c>
      <c r="D69" s="19" t="s">
        <v>149</v>
      </c>
      <c r="E69" s="51" t="s">
        <v>149</v>
      </c>
      <c r="F69" s="51" t="s">
        <v>149</v>
      </c>
      <c r="G69" s="51" t="s">
        <v>149</v>
      </c>
      <c r="H69" s="51" t="s">
        <v>149</v>
      </c>
      <c r="I69" s="51" t="s">
        <v>149</v>
      </c>
      <c r="J69" s="51" t="s">
        <v>149</v>
      </c>
      <c r="K69" s="51" t="s">
        <v>149</v>
      </c>
      <c r="L69" s="51" t="s">
        <v>149</v>
      </c>
      <c r="M69" s="51" t="s">
        <v>149</v>
      </c>
      <c r="N69" s="51" t="s">
        <v>149</v>
      </c>
      <c r="O69" s="157" t="s">
        <v>149</v>
      </c>
      <c r="P69" s="158"/>
      <c r="Q69" s="158"/>
      <c r="R69" s="159"/>
    </row>
    <row r="70" spans="1:18" ht="63" x14ac:dyDescent="0.25">
      <c r="A70" s="28" t="str">
        <f>'[1]17 Квартал вывод '!A74</f>
        <v>1.2.3.6</v>
      </c>
      <c r="B70" s="28" t="str">
        <f>'[1]17 Квартал вывод '!B74</f>
        <v>«Включение приборов учета в систему сбора и передачи данных, класс напряжения 6 (10) кВ, всего, в том числе:»</v>
      </c>
      <c r="C70" s="28" t="str">
        <f>'[1]17 Квартал вывод '!C74</f>
        <v>Г</v>
      </c>
      <c r="D70" s="41" t="s">
        <v>149</v>
      </c>
      <c r="E70" s="42" t="s">
        <v>149</v>
      </c>
      <c r="F70" s="42" t="s">
        <v>149</v>
      </c>
      <c r="G70" s="42" t="s">
        <v>149</v>
      </c>
      <c r="H70" s="42" t="s">
        <v>149</v>
      </c>
      <c r="I70" s="42" t="s">
        <v>149</v>
      </c>
      <c r="J70" s="42" t="s">
        <v>149</v>
      </c>
      <c r="K70" s="42" t="s">
        <v>149</v>
      </c>
      <c r="L70" s="42" t="s">
        <v>149</v>
      </c>
      <c r="M70" s="42" t="s">
        <v>149</v>
      </c>
      <c r="N70" s="42" t="s">
        <v>149</v>
      </c>
      <c r="O70" s="157" t="s">
        <v>149</v>
      </c>
      <c r="P70" s="158"/>
      <c r="Q70" s="158"/>
      <c r="R70" s="159"/>
    </row>
    <row r="71" spans="1:18" ht="63" x14ac:dyDescent="0.25">
      <c r="A71" s="28" t="str">
        <f>'[1]17 Квартал вывод '!A75</f>
        <v>1.2.3.7</v>
      </c>
      <c r="B71" s="28" t="str">
        <f>'[1]17 Квартал вывод '!B75</f>
        <v>«Включение приборов учета в систему сбора и передачи данных, класс напряжения 35 кВ, всего, в том числе:»</v>
      </c>
      <c r="C71" s="28" t="str">
        <f>'[1]17 Квартал вывод '!C75</f>
        <v>Г</v>
      </c>
      <c r="D71" s="19" t="s">
        <v>149</v>
      </c>
      <c r="E71" s="51" t="s">
        <v>149</v>
      </c>
      <c r="F71" s="51" t="s">
        <v>149</v>
      </c>
      <c r="G71" s="51" t="s">
        <v>149</v>
      </c>
      <c r="H71" s="51" t="s">
        <v>149</v>
      </c>
      <c r="I71" s="51" t="s">
        <v>149</v>
      </c>
      <c r="J71" s="51" t="s">
        <v>149</v>
      </c>
      <c r="K71" s="51" t="s">
        <v>149</v>
      </c>
      <c r="L71" s="51" t="s">
        <v>149</v>
      </c>
      <c r="M71" s="51" t="s">
        <v>149</v>
      </c>
      <c r="N71" s="51" t="s">
        <v>149</v>
      </c>
      <c r="O71" s="157" t="s">
        <v>149</v>
      </c>
      <c r="P71" s="158"/>
      <c r="Q71" s="158"/>
      <c r="R71" s="159"/>
    </row>
    <row r="72" spans="1:18" ht="63" x14ac:dyDescent="0.25">
      <c r="A72" s="28" t="str">
        <f>'[1]17 Квартал вывод '!A76</f>
        <v>1.2.3.8</v>
      </c>
      <c r="B72" s="28" t="str">
        <f>'[1]17 Квартал вывод '!B76</f>
        <v>«Включение приборов учета в систему сбора и передачи данных, класс напряжения 110 кВ и выше, всего, в том числе:»</v>
      </c>
      <c r="C72" s="28" t="str">
        <f>'[1]17 Квартал вывод '!C76</f>
        <v>Г</v>
      </c>
      <c r="D72" s="19" t="s">
        <v>149</v>
      </c>
      <c r="E72" s="51" t="s">
        <v>149</v>
      </c>
      <c r="F72" s="51" t="s">
        <v>149</v>
      </c>
      <c r="G72" s="51" t="s">
        <v>149</v>
      </c>
      <c r="H72" s="51" t="s">
        <v>149</v>
      </c>
      <c r="I72" s="51" t="s">
        <v>149</v>
      </c>
      <c r="J72" s="51" t="s">
        <v>149</v>
      </c>
      <c r="K72" s="51" t="s">
        <v>149</v>
      </c>
      <c r="L72" s="51" t="s">
        <v>149</v>
      </c>
      <c r="M72" s="51" t="s">
        <v>149</v>
      </c>
      <c r="N72" s="51" t="s">
        <v>149</v>
      </c>
      <c r="O72" s="157" t="s">
        <v>149</v>
      </c>
      <c r="P72" s="158"/>
      <c r="Q72" s="158"/>
      <c r="R72" s="159"/>
    </row>
    <row r="73" spans="1:18" ht="63" x14ac:dyDescent="0.25">
      <c r="A73" s="28" t="str">
        <f>'[1]17 Квартал вывод '!A77</f>
        <v>1.2.4</v>
      </c>
      <c r="B73" s="28" t="str">
        <f>'[1]17 Квартал вывод '!B77</f>
        <v>Реконструкция, модернизация, техническое перевооружение прочих объектов основных средств, всего, в том числе:</v>
      </c>
      <c r="C73" s="28" t="str">
        <f>'[1]17 Квартал вывод '!C77</f>
        <v>Г</v>
      </c>
      <c r="D73" s="19" t="s">
        <v>149</v>
      </c>
      <c r="E73" s="51">
        <f t="shared" ref="E73:N73" si="18">SUM(E74,E75)</f>
        <v>0</v>
      </c>
      <c r="F73" s="51">
        <f t="shared" si="18"/>
        <v>0</v>
      </c>
      <c r="G73" s="51">
        <f t="shared" si="18"/>
        <v>0</v>
      </c>
      <c r="H73" s="51">
        <f t="shared" si="18"/>
        <v>0</v>
      </c>
      <c r="I73" s="51">
        <f t="shared" si="18"/>
        <v>0</v>
      </c>
      <c r="J73" s="51">
        <f t="shared" si="18"/>
        <v>0</v>
      </c>
      <c r="K73" s="51">
        <f t="shared" si="18"/>
        <v>0</v>
      </c>
      <c r="L73" s="51">
        <f t="shared" si="18"/>
        <v>0</v>
      </c>
      <c r="M73" s="51">
        <f t="shared" si="18"/>
        <v>0</v>
      </c>
      <c r="N73" s="51">
        <f t="shared" si="18"/>
        <v>0</v>
      </c>
      <c r="O73" s="157" t="s">
        <v>149</v>
      </c>
      <c r="P73" s="158"/>
      <c r="Q73" s="158"/>
      <c r="R73" s="159"/>
    </row>
    <row r="74" spans="1:18" ht="47.25" x14ac:dyDescent="0.25">
      <c r="A74" s="28" t="str">
        <f>'[1]17 Квартал вывод '!A78</f>
        <v>1.2.4.1</v>
      </c>
      <c r="B74" s="28" t="str">
        <f>'[1]17 Квартал вывод '!B78</f>
        <v>Реконструкция прочих объектов основных средств, всего, в том числе:</v>
      </c>
      <c r="C74" s="28" t="str">
        <f>'[1]17 Квартал вывод '!C78</f>
        <v>Г</v>
      </c>
      <c r="D74" s="19" t="s">
        <v>149</v>
      </c>
      <c r="E74" s="51" t="s">
        <v>149</v>
      </c>
      <c r="F74" s="51" t="s">
        <v>149</v>
      </c>
      <c r="G74" s="51" t="s">
        <v>149</v>
      </c>
      <c r="H74" s="51" t="s">
        <v>149</v>
      </c>
      <c r="I74" s="51" t="s">
        <v>149</v>
      </c>
      <c r="J74" s="51" t="s">
        <v>149</v>
      </c>
      <c r="K74" s="51" t="s">
        <v>149</v>
      </c>
      <c r="L74" s="51" t="s">
        <v>149</v>
      </c>
      <c r="M74" s="51" t="s">
        <v>149</v>
      </c>
      <c r="N74" s="51" t="s">
        <v>149</v>
      </c>
      <c r="O74" s="157" t="s">
        <v>149</v>
      </c>
      <c r="P74" s="158"/>
      <c r="Q74" s="158"/>
      <c r="R74" s="159"/>
    </row>
    <row r="75" spans="1:18" ht="63" x14ac:dyDescent="0.25">
      <c r="A75" s="28" t="str">
        <f>'[1]17 Квартал вывод '!A79</f>
        <v>1.2.4.2</v>
      </c>
      <c r="B75" s="28" t="str">
        <f>'[1]17 Квартал вывод '!B79</f>
        <v>Модернизация, техническое перевооружение прочих объектов основных средств, всего, в том числе:</v>
      </c>
      <c r="C75" s="28" t="str">
        <f>'[1]17 Квартал вывод '!C79</f>
        <v>Г</v>
      </c>
      <c r="D75" s="19" t="s">
        <v>149</v>
      </c>
      <c r="E75" s="51">
        <f t="shared" ref="E75:N75" si="19">SUM(E76:E78)</f>
        <v>0</v>
      </c>
      <c r="F75" s="51">
        <f t="shared" si="19"/>
        <v>0</v>
      </c>
      <c r="G75" s="51">
        <f t="shared" si="19"/>
        <v>0</v>
      </c>
      <c r="H75" s="51">
        <f t="shared" si="19"/>
        <v>0</v>
      </c>
      <c r="I75" s="51">
        <f t="shared" si="19"/>
        <v>0</v>
      </c>
      <c r="J75" s="51">
        <f t="shared" si="19"/>
        <v>0</v>
      </c>
      <c r="K75" s="51">
        <f t="shared" si="19"/>
        <v>0</v>
      </c>
      <c r="L75" s="51">
        <f t="shared" si="19"/>
        <v>0</v>
      </c>
      <c r="M75" s="51">
        <f t="shared" si="19"/>
        <v>0</v>
      </c>
      <c r="N75" s="51">
        <f t="shared" si="19"/>
        <v>0</v>
      </c>
      <c r="O75" s="157" t="s">
        <v>149</v>
      </c>
      <c r="P75" s="158"/>
      <c r="Q75" s="158"/>
      <c r="R75" s="159"/>
    </row>
    <row r="76" spans="1:18" ht="63" x14ac:dyDescent="0.25">
      <c r="A76" s="60" t="str">
        <f>'[1]17 Квартал вывод '!A80</f>
        <v>1.2.4.2</v>
      </c>
      <c r="B76" s="60" t="str">
        <f>'[1]17 Квартал вывод '!B80</f>
        <v>Модернизация системы сбора и передачи информации 1-ая очередь АО "Чеченэнерго" на  ПС "Восточная"</v>
      </c>
      <c r="C76" s="60" t="str">
        <f>'[1]17 Квартал вывод '!C80</f>
        <v>F_prj_109108_49013</v>
      </c>
      <c r="D76" s="41" t="s">
        <v>149</v>
      </c>
      <c r="E76" s="45">
        <f>'[1]17 Квартал вывод '!E80</f>
        <v>0</v>
      </c>
      <c r="F76" s="45">
        <f>'[1]17 Квартал вывод '!F80</f>
        <v>0</v>
      </c>
      <c r="G76" s="45">
        <f>'[1]17 Квартал вывод '!G80</f>
        <v>0</v>
      </c>
      <c r="H76" s="45">
        <f>'[1]17 Квартал вывод '!H80</f>
        <v>0</v>
      </c>
      <c r="I76" s="45">
        <f>'[1]17 Квартал вывод '!I80</f>
        <v>0</v>
      </c>
      <c r="J76" s="45">
        <f>'[1]17 Квартал вывод '!AD80</f>
        <v>0</v>
      </c>
      <c r="K76" s="45">
        <f>'[1]17 Квартал вывод '!AE80</f>
        <v>0</v>
      </c>
      <c r="L76" s="45">
        <f>'[1]17 Квартал вывод '!AF80</f>
        <v>0</v>
      </c>
      <c r="M76" s="45">
        <f>'[1]17 Квартал вывод '!AG80</f>
        <v>0</v>
      </c>
      <c r="N76" s="45">
        <f>'[1]17 Квартал вывод '!AH80</f>
        <v>0</v>
      </c>
      <c r="O76" s="157" t="s">
        <v>149</v>
      </c>
      <c r="P76" s="158"/>
      <c r="Q76" s="158"/>
      <c r="R76" s="159"/>
    </row>
    <row r="77" spans="1:18" ht="63" x14ac:dyDescent="0.25">
      <c r="A77" s="60" t="str">
        <f>'[1]17 Квартал вывод '!A81</f>
        <v>1.2.4.2</v>
      </c>
      <c r="B77" s="60" t="str">
        <f>'[1]17 Квартал вывод '!B81</f>
        <v>Модернизация системы сбора и передачи информации 1-ая очередь АО "Чеченэнерго" на  ПС 110 кВ Гудермес-Тяговая</v>
      </c>
      <c r="C77" s="60" t="str">
        <f>'[1]17 Квартал вывод '!C81</f>
        <v>G_Che4</v>
      </c>
      <c r="D77" s="41" t="s">
        <v>149</v>
      </c>
      <c r="E77" s="45">
        <f>'[1]17 Квартал вывод '!E81</f>
        <v>0</v>
      </c>
      <c r="F77" s="45">
        <f>'[1]17 Квартал вывод '!F81</f>
        <v>0</v>
      </c>
      <c r="G77" s="45">
        <f>'[1]17 Квартал вывод '!G81</f>
        <v>0</v>
      </c>
      <c r="H77" s="45">
        <f>'[1]17 Квартал вывод '!H81</f>
        <v>0</v>
      </c>
      <c r="I77" s="45">
        <f>'[1]17 Квартал вывод '!I81</f>
        <v>0</v>
      </c>
      <c r="J77" s="45">
        <f>'[1]17 Квартал вывод '!AD81</f>
        <v>0</v>
      </c>
      <c r="K77" s="45">
        <f>'[1]17 Квартал вывод '!AE81</f>
        <v>0</v>
      </c>
      <c r="L77" s="45">
        <f>'[1]17 Квартал вывод '!AF81</f>
        <v>0</v>
      </c>
      <c r="M77" s="45">
        <f>'[1]17 Квартал вывод '!AG81</f>
        <v>0</v>
      </c>
      <c r="N77" s="45">
        <f>'[1]17 Квартал вывод '!AH81</f>
        <v>0</v>
      </c>
      <c r="O77" s="157" t="s">
        <v>149</v>
      </c>
      <c r="P77" s="158"/>
      <c r="Q77" s="158"/>
      <c r="R77" s="159"/>
    </row>
    <row r="78" spans="1:18" ht="63" x14ac:dyDescent="0.25">
      <c r="A78" s="60" t="str">
        <f>'[1]17 Квартал вывод '!A82</f>
        <v>1.2.4.2</v>
      </c>
      <c r="B78" s="60" t="str">
        <f>'[1]17 Квартал вывод '!B82</f>
        <v>Модернизация системы сбора и передачи информации 1-ая очередь АО "Чеченэнерго" на ПС 110 кВ Ойсунгур</v>
      </c>
      <c r="C78" s="60" t="str">
        <f>'[1]17 Квартал вывод '!C82</f>
        <v>G_Che5</v>
      </c>
      <c r="D78" s="41" t="s">
        <v>149</v>
      </c>
      <c r="E78" s="45">
        <f>'[1]17 Квартал вывод '!E82</f>
        <v>0</v>
      </c>
      <c r="F78" s="45">
        <f>'[1]17 Квартал вывод '!F82</f>
        <v>0</v>
      </c>
      <c r="G78" s="45">
        <f>'[1]17 Квартал вывод '!G82</f>
        <v>0</v>
      </c>
      <c r="H78" s="45">
        <f>'[1]17 Квартал вывод '!H82</f>
        <v>0</v>
      </c>
      <c r="I78" s="45">
        <f>'[1]17 Квартал вывод '!I82</f>
        <v>0</v>
      </c>
      <c r="J78" s="45">
        <f>'[1]17 Квартал вывод '!AD82</f>
        <v>0</v>
      </c>
      <c r="K78" s="45">
        <f>'[1]17 Квартал вывод '!AE82</f>
        <v>0</v>
      </c>
      <c r="L78" s="45">
        <f>'[1]17 Квартал вывод '!AF82</f>
        <v>0</v>
      </c>
      <c r="M78" s="45">
        <f>'[1]17 Квартал вывод '!AG82</f>
        <v>0</v>
      </c>
      <c r="N78" s="45">
        <f>'[1]17 Квартал вывод '!AH82</f>
        <v>0</v>
      </c>
      <c r="O78" s="157" t="s">
        <v>149</v>
      </c>
      <c r="P78" s="158"/>
      <c r="Q78" s="158"/>
      <c r="R78" s="159"/>
    </row>
    <row r="79" spans="1:18" ht="94.5" x14ac:dyDescent="0.25">
      <c r="A79" s="28" t="str">
        <f>'[1]17 Квартал вывод '!A83</f>
        <v>1.3</v>
      </c>
      <c r="B79" s="28" t="str">
        <f>'[1]17 Квартал вывод '!B83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9" s="28" t="str">
        <f>'[1]17 Квартал вывод '!C83</f>
        <v>Г</v>
      </c>
      <c r="D79" s="19" t="s">
        <v>149</v>
      </c>
      <c r="E79" s="51">
        <f t="shared" ref="E79:N79" si="20">SUM(E80,E81)</f>
        <v>0</v>
      </c>
      <c r="F79" s="51">
        <f t="shared" si="20"/>
        <v>0</v>
      </c>
      <c r="G79" s="51">
        <f t="shared" si="20"/>
        <v>0</v>
      </c>
      <c r="H79" s="51">
        <f t="shared" si="20"/>
        <v>0</v>
      </c>
      <c r="I79" s="51">
        <f t="shared" si="20"/>
        <v>0</v>
      </c>
      <c r="J79" s="51">
        <f t="shared" si="20"/>
        <v>0</v>
      </c>
      <c r="K79" s="51">
        <f t="shared" si="20"/>
        <v>0</v>
      </c>
      <c r="L79" s="51">
        <f t="shared" si="20"/>
        <v>0</v>
      </c>
      <c r="M79" s="51">
        <f t="shared" si="20"/>
        <v>0</v>
      </c>
      <c r="N79" s="51">
        <f t="shared" si="20"/>
        <v>0</v>
      </c>
      <c r="O79" s="157" t="s">
        <v>149</v>
      </c>
      <c r="P79" s="158"/>
      <c r="Q79" s="158"/>
      <c r="R79" s="159"/>
    </row>
    <row r="80" spans="1:18" ht="78.75" x14ac:dyDescent="0.25">
      <c r="A80" s="28" t="str">
        <f>'[1]17 Квартал вывод '!A84</f>
        <v>1.3.1</v>
      </c>
      <c r="B80" s="28" t="str">
        <f>'[1]17 Квартал вывод '!B84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0" s="28" t="str">
        <f>'[1]17 Квартал вывод '!C84</f>
        <v>Г</v>
      </c>
      <c r="D80" s="19" t="s">
        <v>149</v>
      </c>
      <c r="E80" s="51" t="s">
        <v>149</v>
      </c>
      <c r="F80" s="51" t="s">
        <v>149</v>
      </c>
      <c r="G80" s="51" t="s">
        <v>149</v>
      </c>
      <c r="H80" s="51" t="s">
        <v>149</v>
      </c>
      <c r="I80" s="51" t="s">
        <v>149</v>
      </c>
      <c r="J80" s="51" t="s">
        <v>149</v>
      </c>
      <c r="K80" s="51" t="s">
        <v>149</v>
      </c>
      <c r="L80" s="51" t="s">
        <v>149</v>
      </c>
      <c r="M80" s="51" t="s">
        <v>149</v>
      </c>
      <c r="N80" s="51" t="s">
        <v>149</v>
      </c>
      <c r="O80" s="157" t="s">
        <v>149</v>
      </c>
      <c r="P80" s="158"/>
      <c r="Q80" s="158"/>
      <c r="R80" s="159"/>
    </row>
    <row r="81" spans="1:18" ht="78.75" x14ac:dyDescent="0.25">
      <c r="A81" s="28" t="str">
        <f>'[1]17 Квартал вывод '!A85</f>
        <v>1.3.2</v>
      </c>
      <c r="B81" s="28" t="str">
        <f>'[1]17 Квартал вывод '!B85</f>
        <v>Инвестиционные проекты, предусмотренные схемой и программой развития субъекта Российской Федерации, всего, в том числе:</v>
      </c>
      <c r="C81" s="28" t="str">
        <f>'[1]17 Квартал вывод '!C85</f>
        <v>Г</v>
      </c>
      <c r="D81" s="41" t="s">
        <v>149</v>
      </c>
      <c r="E81" s="42">
        <f t="shared" ref="E81:N81" si="21">SUM(E82)</f>
        <v>0</v>
      </c>
      <c r="F81" s="42">
        <f t="shared" si="21"/>
        <v>0</v>
      </c>
      <c r="G81" s="42">
        <f t="shared" si="21"/>
        <v>0</v>
      </c>
      <c r="H81" s="42">
        <f t="shared" si="21"/>
        <v>0</v>
      </c>
      <c r="I81" s="42">
        <f t="shared" si="21"/>
        <v>0</v>
      </c>
      <c r="J81" s="42">
        <f t="shared" si="21"/>
        <v>0</v>
      </c>
      <c r="K81" s="42">
        <f t="shared" si="21"/>
        <v>0</v>
      </c>
      <c r="L81" s="42">
        <f t="shared" si="21"/>
        <v>0</v>
      </c>
      <c r="M81" s="42">
        <f t="shared" si="21"/>
        <v>0</v>
      </c>
      <c r="N81" s="42">
        <f t="shared" si="21"/>
        <v>0</v>
      </c>
      <c r="O81" s="157" t="s">
        <v>149</v>
      </c>
      <c r="P81" s="158"/>
      <c r="Q81" s="158"/>
      <c r="R81" s="159"/>
    </row>
    <row r="82" spans="1:18" ht="31.5" x14ac:dyDescent="0.25">
      <c r="A82" s="60" t="str">
        <f>'[1]17 Квартал вывод '!A86</f>
        <v>1.3.2</v>
      </c>
      <c r="B82" s="60" t="str">
        <f>'[1]17 Квартал вывод '!B86</f>
        <v xml:space="preserve">Строительство ПС 110/35/10 кВ "Курчалой 110 с заходами ВЛ 110 кВ </v>
      </c>
      <c r="C82" s="60" t="str">
        <f>'[1]17 Квартал вывод '!C86</f>
        <v>G_Che2</v>
      </c>
      <c r="D82" s="41" t="s">
        <v>149</v>
      </c>
      <c r="E82" s="45">
        <f>'[1]17 Квартал вывод '!E86</f>
        <v>0</v>
      </c>
      <c r="F82" s="45">
        <f>'[1]17 Квартал вывод '!F86</f>
        <v>0</v>
      </c>
      <c r="G82" s="45">
        <f>'[1]17 Квартал вывод '!G86</f>
        <v>0</v>
      </c>
      <c r="H82" s="45">
        <f>'[1]17 Квартал вывод '!H86</f>
        <v>0</v>
      </c>
      <c r="I82" s="45">
        <f>'[1]17 Квартал вывод '!I86</f>
        <v>0</v>
      </c>
      <c r="J82" s="45">
        <f>'[1]17 Квартал вывод '!AD86</f>
        <v>0</v>
      </c>
      <c r="K82" s="45">
        <f>'[1]17 Квартал вывод '!AE86</f>
        <v>0</v>
      </c>
      <c r="L82" s="45">
        <f>'[1]17 Квартал вывод '!AF86</f>
        <v>0</v>
      </c>
      <c r="M82" s="45">
        <f>'[1]17 Квартал вывод '!AG86</f>
        <v>0</v>
      </c>
      <c r="N82" s="45">
        <f>'[1]17 Квартал вывод '!AH86</f>
        <v>0</v>
      </c>
      <c r="O82" s="157" t="s">
        <v>149</v>
      </c>
      <c r="P82" s="158"/>
      <c r="Q82" s="158"/>
      <c r="R82" s="159"/>
    </row>
    <row r="83" spans="1:18" ht="47.25" x14ac:dyDescent="0.25">
      <c r="A83" s="28" t="str">
        <f>'[1]17 Квартал вывод '!A87</f>
        <v>1.4</v>
      </c>
      <c r="B83" s="28" t="str">
        <f>'[1]17 Квартал вывод '!B87</f>
        <v>Прочее новое строительство объектов электросетевого хозяйства, всего, в том числе:</v>
      </c>
      <c r="C83" s="28" t="str">
        <f>'[1]17 Квартал вывод '!C87</f>
        <v>Г</v>
      </c>
      <c r="D83" s="19" t="s">
        <v>149</v>
      </c>
      <c r="E83" s="51">
        <f t="shared" ref="E83:N83" si="22">SUM(E84)</f>
        <v>0</v>
      </c>
      <c r="F83" s="51">
        <f t="shared" si="22"/>
        <v>0</v>
      </c>
      <c r="G83" s="51">
        <f t="shared" si="22"/>
        <v>0</v>
      </c>
      <c r="H83" s="51">
        <f t="shared" si="22"/>
        <v>0</v>
      </c>
      <c r="I83" s="51">
        <f t="shared" si="22"/>
        <v>0</v>
      </c>
      <c r="J83" s="51">
        <f t="shared" si="22"/>
        <v>0</v>
      </c>
      <c r="K83" s="51">
        <f t="shared" si="22"/>
        <v>0</v>
      </c>
      <c r="L83" s="51">
        <f t="shared" si="22"/>
        <v>0</v>
      </c>
      <c r="M83" s="51">
        <f t="shared" si="22"/>
        <v>0</v>
      </c>
      <c r="N83" s="51">
        <f t="shared" si="22"/>
        <v>0</v>
      </c>
      <c r="O83" s="157" t="s">
        <v>149</v>
      </c>
      <c r="P83" s="158"/>
      <c r="Q83" s="158"/>
      <c r="R83" s="159"/>
    </row>
    <row r="84" spans="1:18" ht="141.75" x14ac:dyDescent="0.25">
      <c r="A84" s="60" t="str">
        <f>'[1]17 Квартал вывод '!A88</f>
        <v>1.4</v>
      </c>
      <c r="B84" s="60" t="str">
        <f>'[1]17 Квартал вывод '!B88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84" s="60" t="str">
        <f>'[1]17 Квартал вывод '!C88</f>
        <v>F_prj_109108_5385</v>
      </c>
      <c r="D84" s="41" t="s">
        <v>149</v>
      </c>
      <c r="E84" s="45">
        <f>'[1]17 Квартал вывод '!E88</f>
        <v>0</v>
      </c>
      <c r="F84" s="45">
        <f>'[1]17 Квартал вывод '!F88</f>
        <v>0</v>
      </c>
      <c r="G84" s="45">
        <f>'[1]17 Квартал вывод '!G88</f>
        <v>0</v>
      </c>
      <c r="H84" s="45">
        <f>'[1]17 Квартал вывод '!H88</f>
        <v>0</v>
      </c>
      <c r="I84" s="45">
        <f>'[1]17 Квартал вывод '!I88</f>
        <v>0</v>
      </c>
      <c r="J84" s="45">
        <f>'[1]17 Квартал вывод '!AD88</f>
        <v>0</v>
      </c>
      <c r="K84" s="45">
        <f>'[1]17 Квартал вывод '!AE88</f>
        <v>0</v>
      </c>
      <c r="L84" s="45">
        <f>'[1]17 Квартал вывод '!AF88</f>
        <v>0</v>
      </c>
      <c r="M84" s="45">
        <f>'[1]17 Квартал вывод '!AG88</f>
        <v>0</v>
      </c>
      <c r="N84" s="45">
        <f>'[1]17 Квартал вывод '!AH88</f>
        <v>0</v>
      </c>
      <c r="O84" s="157" t="s">
        <v>149</v>
      </c>
      <c r="P84" s="158"/>
      <c r="Q84" s="158"/>
      <c r="R84" s="159"/>
    </row>
    <row r="85" spans="1:18" ht="63" x14ac:dyDescent="0.25">
      <c r="A85" s="28" t="str">
        <f>'[1]17 Квартал вывод '!A89</f>
        <v>1.5</v>
      </c>
      <c r="B85" s="28" t="str">
        <f>'[1]17 Квартал вывод '!B89</f>
        <v>Покупка земельных участков для целей реализации инвестиционных проектов, всего, в том числе:</v>
      </c>
      <c r="C85" s="28" t="str">
        <f>'[1]17 Квартал вывод '!C89</f>
        <v>Г</v>
      </c>
      <c r="D85" s="19" t="s">
        <v>149</v>
      </c>
      <c r="E85" s="51" t="s">
        <v>149</v>
      </c>
      <c r="F85" s="51" t="s">
        <v>149</v>
      </c>
      <c r="G85" s="51" t="s">
        <v>149</v>
      </c>
      <c r="H85" s="51" t="s">
        <v>149</v>
      </c>
      <c r="I85" s="51" t="s">
        <v>149</v>
      </c>
      <c r="J85" s="51" t="s">
        <v>149</v>
      </c>
      <c r="K85" s="51" t="s">
        <v>149</v>
      </c>
      <c r="L85" s="51" t="s">
        <v>149</v>
      </c>
      <c r="M85" s="51" t="s">
        <v>149</v>
      </c>
      <c r="N85" s="51" t="s">
        <v>149</v>
      </c>
      <c r="O85" s="157" t="s">
        <v>149</v>
      </c>
      <c r="P85" s="158"/>
      <c r="Q85" s="158"/>
      <c r="R85" s="159"/>
    </row>
    <row r="86" spans="1:18" ht="31.5" x14ac:dyDescent="0.25">
      <c r="A86" s="28" t="str">
        <f>'[1]17 Квартал вывод '!A90</f>
        <v>1.6</v>
      </c>
      <c r="B86" s="28" t="str">
        <f>'[1]17 Квартал вывод '!B90</f>
        <v>Прочие инвестиционные проекты, всего, в том числе:</v>
      </c>
      <c r="C86" s="28" t="str">
        <f>'[1]17 Квартал вывод '!C90</f>
        <v>Г</v>
      </c>
      <c r="D86" s="41" t="s">
        <v>149</v>
      </c>
      <c r="E86" s="42">
        <f t="shared" ref="E86:N86" si="23">SUM(E87:E124)</f>
        <v>0</v>
      </c>
      <c r="F86" s="42">
        <f t="shared" si="23"/>
        <v>0</v>
      </c>
      <c r="G86" s="42">
        <f t="shared" si="23"/>
        <v>0</v>
      </c>
      <c r="H86" s="42">
        <f t="shared" si="23"/>
        <v>0</v>
      </c>
      <c r="I86" s="42">
        <f t="shared" si="23"/>
        <v>0</v>
      </c>
      <c r="J86" s="42">
        <f t="shared" si="23"/>
        <v>0</v>
      </c>
      <c r="K86" s="42">
        <f t="shared" si="23"/>
        <v>0</v>
      </c>
      <c r="L86" s="42">
        <f t="shared" si="23"/>
        <v>0</v>
      </c>
      <c r="M86" s="42">
        <f t="shared" si="23"/>
        <v>0</v>
      </c>
      <c r="N86" s="42">
        <f t="shared" si="23"/>
        <v>0</v>
      </c>
      <c r="O86" s="157" t="s">
        <v>149</v>
      </c>
      <c r="P86" s="158"/>
      <c r="Q86" s="158"/>
      <c r="R86" s="159"/>
    </row>
    <row r="87" spans="1:18" ht="31.5" x14ac:dyDescent="0.25">
      <c r="A87" s="60" t="str">
        <f>'[1]17 Квартал вывод '!A91</f>
        <v>1.6</v>
      </c>
      <c r="B87" s="60" t="str">
        <f>'[1]17 Квартал вывод '!B91</f>
        <v>Приобретение Автогидроподъемника АГП-20Т на базе ГАЗ-3309-2 ед</v>
      </c>
      <c r="C87" s="60" t="str">
        <f>'[1]17 Квартал вывод '!C91</f>
        <v>G_Che8</v>
      </c>
      <c r="D87" s="41" t="s">
        <v>149</v>
      </c>
      <c r="E87" s="45">
        <f>'[1]17 Квартал вывод '!E91</f>
        <v>0</v>
      </c>
      <c r="F87" s="45">
        <f>'[1]17 Квартал вывод '!F91</f>
        <v>0</v>
      </c>
      <c r="G87" s="45">
        <f>'[1]17 Квартал вывод '!G91</f>
        <v>0</v>
      </c>
      <c r="H87" s="45">
        <f>'[1]17 Квартал вывод '!H91</f>
        <v>0</v>
      </c>
      <c r="I87" s="45">
        <f>'[1]17 Квартал вывод '!I91</f>
        <v>0</v>
      </c>
      <c r="J87" s="45">
        <f>'[1]17 Квартал вывод '!AD91</f>
        <v>0</v>
      </c>
      <c r="K87" s="45">
        <f>'[1]17 Квартал вывод '!AE91</f>
        <v>0</v>
      </c>
      <c r="L87" s="45">
        <f>'[1]17 Квартал вывод '!AF91</f>
        <v>0</v>
      </c>
      <c r="M87" s="45">
        <f>'[1]17 Квартал вывод '!AG91</f>
        <v>0</v>
      </c>
      <c r="N87" s="45">
        <f>'[1]17 Квартал вывод '!AH91</f>
        <v>0</v>
      </c>
      <c r="O87" s="157" t="s">
        <v>149</v>
      </c>
      <c r="P87" s="158"/>
      <c r="Q87" s="158"/>
      <c r="R87" s="159"/>
    </row>
    <row r="88" spans="1:18" ht="47.25" x14ac:dyDescent="0.25">
      <c r="A88" s="60" t="str">
        <f>'[1]17 Квартал вывод '!A92</f>
        <v>1.6</v>
      </c>
      <c r="B88" s="60" t="str">
        <f>'[1]17 Квартал вывод '!B92</f>
        <v>Приобретение "Маршрутизатор Сisco 2911 3port-10/100/1000 Mb-Flash 512 Md-DRAM Склад №4"</v>
      </c>
      <c r="C88" s="60" t="str">
        <f>'[1]17 Квартал вывод '!C92</f>
        <v>H_Che123_17</v>
      </c>
      <c r="D88" s="41" t="s">
        <v>149</v>
      </c>
      <c r="E88" s="45" t="str">
        <f>'[1]17 Квартал вывод '!E92</f>
        <v>нд</v>
      </c>
      <c r="F88" s="45" t="str">
        <f>'[1]17 Квартал вывод '!F92</f>
        <v>нд</v>
      </c>
      <c r="G88" s="45" t="str">
        <f>'[1]17 Квартал вывод '!G92</f>
        <v>нд</v>
      </c>
      <c r="H88" s="45" t="str">
        <f>'[1]17 Квартал вывод '!H92</f>
        <v>нд</v>
      </c>
      <c r="I88" s="45" t="str">
        <f>'[1]17 Квартал вывод '!I92</f>
        <v>нд</v>
      </c>
      <c r="J88" s="45">
        <f>'[1]17 Квартал вывод '!AD92</f>
        <v>0</v>
      </c>
      <c r="K88" s="45">
        <f>'[1]17 Квартал вывод '!AE92</f>
        <v>0</v>
      </c>
      <c r="L88" s="45">
        <f>'[1]17 Квартал вывод '!AF92</f>
        <v>0</v>
      </c>
      <c r="M88" s="45">
        <f>'[1]17 Квартал вывод '!AG92</f>
        <v>0</v>
      </c>
      <c r="N88" s="45">
        <f>'[1]17 Квартал вывод '!AH92</f>
        <v>0</v>
      </c>
      <c r="O88" s="157" t="s">
        <v>149</v>
      </c>
      <c r="P88" s="158"/>
      <c r="Q88" s="158"/>
      <c r="R88" s="159"/>
    </row>
    <row r="89" spans="1:18" ht="63" x14ac:dyDescent="0.25">
      <c r="A89" s="60" t="str">
        <f>'[1]17 Квартал вывод '!A93</f>
        <v>1.6</v>
      </c>
      <c r="B89" s="60" t="str">
        <f>'[1]17 Квартал вывод '!B93</f>
        <v>Приобретение"Комплект тепловизора TESTO 885-2 с телеобъективом( /I1(измерение темпиратуры до 1200 С)) Склад №4"</v>
      </c>
      <c r="C89" s="60" t="str">
        <f>'[1]17 Квартал вывод '!C93</f>
        <v>H_Che124_17</v>
      </c>
      <c r="D89" s="41" t="s">
        <v>149</v>
      </c>
      <c r="E89" s="45" t="str">
        <f>'[1]17 Квартал вывод '!E93</f>
        <v>нд</v>
      </c>
      <c r="F89" s="45" t="str">
        <f>'[1]17 Квартал вывод '!F93</f>
        <v>нд</v>
      </c>
      <c r="G89" s="45" t="str">
        <f>'[1]17 Квартал вывод '!G93</f>
        <v>нд</v>
      </c>
      <c r="H89" s="45" t="str">
        <f>'[1]17 Квартал вывод '!H93</f>
        <v>нд</v>
      </c>
      <c r="I89" s="45" t="str">
        <f>'[1]17 Квартал вывод '!I93</f>
        <v>нд</v>
      </c>
      <c r="J89" s="45">
        <f>'[1]17 Квартал вывод '!AD93</f>
        <v>0</v>
      </c>
      <c r="K89" s="45">
        <f>'[1]17 Квартал вывод '!AE93</f>
        <v>0</v>
      </c>
      <c r="L89" s="45">
        <f>'[1]17 Квартал вывод '!AF93</f>
        <v>0</v>
      </c>
      <c r="M89" s="45">
        <f>'[1]17 Квартал вывод '!AG93</f>
        <v>0</v>
      </c>
      <c r="N89" s="45">
        <f>'[1]17 Квартал вывод '!AH93</f>
        <v>0</v>
      </c>
      <c r="O89" s="172" t="str">
        <f>'[1]17 Квартал вывод '!BC93</f>
        <v>Производственная необходимость</v>
      </c>
      <c r="P89" s="158">
        <f>'[1]17 Квартал вывод '!AJ93</f>
        <v>0</v>
      </c>
      <c r="Q89" s="158">
        <f>'[1]17 Квартал вывод '!AK93</f>
        <v>0</v>
      </c>
      <c r="R89" s="159">
        <f>'[1]17 Квартал вывод '!AL93</f>
        <v>0</v>
      </c>
    </row>
    <row r="90" spans="1:18" ht="63" x14ac:dyDescent="0.25">
      <c r="A90" s="60" t="str">
        <f>'[1]17 Квартал вывод '!A94</f>
        <v>1.6</v>
      </c>
      <c r="B90" s="60" t="str">
        <f>'[1]17 Квартал вывод '!B94</f>
        <v>Приобретение оборудования, требующего монтажа для обслуживания сетей, прочее оборудование</v>
      </c>
      <c r="C90" s="60" t="str">
        <f>'[1]17 Квартал вывод '!C94</f>
        <v>G_Che2_16</v>
      </c>
      <c r="D90" s="41" t="s">
        <v>149</v>
      </c>
      <c r="E90" s="45" t="str">
        <f>'[1]17 Квартал вывод '!E94</f>
        <v>нд</v>
      </c>
      <c r="F90" s="45" t="str">
        <f>'[1]17 Квартал вывод '!F94</f>
        <v>нд</v>
      </c>
      <c r="G90" s="45" t="str">
        <f>'[1]17 Квартал вывод '!G94</f>
        <v>нд</v>
      </c>
      <c r="H90" s="45" t="str">
        <f>'[1]17 Квартал вывод '!H94</f>
        <v>нд</v>
      </c>
      <c r="I90" s="45" t="str">
        <f>'[1]17 Квартал вывод '!I94</f>
        <v>нд</v>
      </c>
      <c r="J90" s="45">
        <f>'[1]17 Квартал вывод '!AD94</f>
        <v>0</v>
      </c>
      <c r="K90" s="45">
        <f>'[1]17 Квартал вывод '!AE94</f>
        <v>0</v>
      </c>
      <c r="L90" s="45">
        <f>'[1]17 Квартал вывод '!AF94</f>
        <v>0</v>
      </c>
      <c r="M90" s="45">
        <f>'[1]17 Квартал вывод '!AG94</f>
        <v>0</v>
      </c>
      <c r="N90" s="45">
        <f>'[1]17 Квартал вывод '!AH94</f>
        <v>0</v>
      </c>
      <c r="O90" s="172" t="str">
        <f>'[1]17 Квартал вывод '!BC94</f>
        <v>ремонтная программа</v>
      </c>
      <c r="P90" s="158">
        <f>'[1]17 Квартал вывод '!AJ94</f>
        <v>0</v>
      </c>
      <c r="Q90" s="158">
        <f>'[1]17 Квартал вывод '!AK94</f>
        <v>0</v>
      </c>
      <c r="R90" s="159">
        <f>'[1]17 Квартал вывод '!AL94</f>
        <v>0</v>
      </c>
    </row>
    <row r="91" spans="1:18" ht="126" x14ac:dyDescent="0.25">
      <c r="A91" s="60" t="str">
        <f>'[1]17 Квартал вывод '!A95</f>
        <v>1.6</v>
      </c>
      <c r="B91" s="60" t="str">
        <f>'[1]17 Квартал вывод '!B95</f>
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</c>
      <c r="C91" s="60" t="str">
        <f>'[1]17 Квартал вывод '!C95</f>
        <v>G_Che19</v>
      </c>
      <c r="D91" s="41" t="s">
        <v>149</v>
      </c>
      <c r="E91" s="45">
        <f>'[1]17 Квартал вывод '!E95</f>
        <v>0</v>
      </c>
      <c r="F91" s="45">
        <f>'[1]17 Квартал вывод '!F95</f>
        <v>0</v>
      </c>
      <c r="G91" s="45">
        <f>'[1]17 Квартал вывод '!G95</f>
        <v>0</v>
      </c>
      <c r="H91" s="45">
        <f>'[1]17 Квартал вывод '!H95</f>
        <v>0</v>
      </c>
      <c r="I91" s="45">
        <f>'[1]17 Квартал вывод '!I95</f>
        <v>0</v>
      </c>
      <c r="J91" s="45">
        <f>'[1]17 Квартал вывод '!AD95</f>
        <v>0</v>
      </c>
      <c r="K91" s="45">
        <f>'[1]17 Квартал вывод '!AE95</f>
        <v>0</v>
      </c>
      <c r="L91" s="45">
        <f>'[1]17 Квартал вывод '!AF95</f>
        <v>0</v>
      </c>
      <c r="M91" s="45">
        <f>'[1]17 Квартал вывод '!AG95</f>
        <v>0</v>
      </c>
      <c r="N91" s="45">
        <f>'[1]17 Квартал вывод '!AH95</f>
        <v>0</v>
      </c>
      <c r="O91" s="157" t="s">
        <v>149</v>
      </c>
      <c r="P91" s="158"/>
      <c r="Q91" s="158"/>
      <c r="R91" s="159"/>
    </row>
    <row r="92" spans="1:18" ht="47.25" x14ac:dyDescent="0.25">
      <c r="A92" s="60" t="str">
        <f>'[1]17 Квартал вывод '!A96</f>
        <v>1.6</v>
      </c>
      <c r="B92" s="60" t="str">
        <f>'[1]17 Квартал вывод '!B96</f>
        <v>Приобретение полноприводного автомобиля с двухрядной кабиной и бортовым кузовом-20 ед.</v>
      </c>
      <c r="C92" s="60" t="str">
        <f>'[1]17 Квартал вывод '!C96</f>
        <v>H_Che90</v>
      </c>
      <c r="D92" s="41" t="s">
        <v>149</v>
      </c>
      <c r="E92" s="45">
        <f>'[1]17 Квартал вывод '!E96</f>
        <v>0</v>
      </c>
      <c r="F92" s="45">
        <f>'[1]17 Квартал вывод '!F96</f>
        <v>0</v>
      </c>
      <c r="G92" s="45">
        <f>'[1]17 Квартал вывод '!G96</f>
        <v>0</v>
      </c>
      <c r="H92" s="45">
        <f>'[1]17 Квартал вывод '!H96</f>
        <v>0</v>
      </c>
      <c r="I92" s="45">
        <f>'[1]17 Квартал вывод '!I96</f>
        <v>0</v>
      </c>
      <c r="J92" s="45">
        <f>'[1]17 Квартал вывод '!AD96</f>
        <v>0</v>
      </c>
      <c r="K92" s="45">
        <f>'[1]17 Квартал вывод '!AE96</f>
        <v>0</v>
      </c>
      <c r="L92" s="45">
        <f>'[1]17 Квартал вывод '!AF96</f>
        <v>0</v>
      </c>
      <c r="M92" s="45">
        <f>'[1]17 Квартал вывод '!AG96</f>
        <v>0</v>
      </c>
      <c r="N92" s="45">
        <f>'[1]17 Квартал вывод '!AH96</f>
        <v>0</v>
      </c>
      <c r="O92" s="172" t="str">
        <f>'[1]17 Квартал вывод '!BC96</f>
        <v>Отклонение от плана произошло после проведения торгов</v>
      </c>
      <c r="P92" s="158">
        <f>'[1]17 Квартал вывод '!AJ96</f>
        <v>0</v>
      </c>
      <c r="Q92" s="158">
        <f>'[1]17 Квартал вывод '!AK96</f>
        <v>0</v>
      </c>
      <c r="R92" s="159">
        <f>'[1]17 Квартал вывод '!AL96</f>
        <v>0</v>
      </c>
    </row>
    <row r="93" spans="1:18" ht="31.5" x14ac:dyDescent="0.25">
      <c r="A93" s="60" t="str">
        <f>'[1]17 Квартал вывод '!A97</f>
        <v>1.6</v>
      </c>
      <c r="B93" s="60" t="str">
        <f>'[1]17 Квартал вывод '!B97</f>
        <v>Приобретение полноприводного фургона с двухрядной кабиной-20 ед.</v>
      </c>
      <c r="C93" s="60" t="str">
        <f>'[1]17 Квартал вывод '!C97</f>
        <v>H_Che92</v>
      </c>
      <c r="D93" s="41" t="s">
        <v>149</v>
      </c>
      <c r="E93" s="45">
        <f>'[1]17 Квартал вывод '!E97</f>
        <v>0</v>
      </c>
      <c r="F93" s="45">
        <f>'[1]17 Квартал вывод '!F97</f>
        <v>0</v>
      </c>
      <c r="G93" s="45">
        <f>'[1]17 Квартал вывод '!G97</f>
        <v>0</v>
      </c>
      <c r="H93" s="45">
        <f>'[1]17 Квартал вывод '!H97</f>
        <v>0</v>
      </c>
      <c r="I93" s="45">
        <f>'[1]17 Квартал вывод '!I97</f>
        <v>0</v>
      </c>
      <c r="J93" s="45">
        <f>'[1]17 Квартал вывод '!AD97</f>
        <v>0</v>
      </c>
      <c r="K93" s="45">
        <f>'[1]17 Квартал вывод '!AE97</f>
        <v>0</v>
      </c>
      <c r="L93" s="45">
        <f>'[1]17 Квартал вывод '!AF97</f>
        <v>0</v>
      </c>
      <c r="M93" s="45">
        <f>'[1]17 Квартал вывод '!AG97</f>
        <v>0</v>
      </c>
      <c r="N93" s="45">
        <f>'[1]17 Квартал вывод '!AH97</f>
        <v>0</v>
      </c>
      <c r="O93" s="157" t="s">
        <v>149</v>
      </c>
      <c r="P93" s="158"/>
      <c r="Q93" s="158"/>
      <c r="R93" s="159"/>
    </row>
    <row r="94" spans="1:18" ht="31.5" x14ac:dyDescent="0.25">
      <c r="A94" s="60" t="str">
        <f>'[1]17 Квартал вывод '!A98</f>
        <v>1.6</v>
      </c>
      <c r="B94" s="60" t="str">
        <f>'[1]17 Квартал вывод '!B98</f>
        <v>Приобретение фургона с двухрядной кабиной-3 ед.</v>
      </c>
      <c r="C94" s="60" t="str">
        <f>'[1]17 Квартал вывод '!C98</f>
        <v>H_Che93</v>
      </c>
      <c r="D94" s="41" t="s">
        <v>149</v>
      </c>
      <c r="E94" s="45">
        <f>'[1]17 Квартал вывод '!E98</f>
        <v>0</v>
      </c>
      <c r="F94" s="45">
        <f>'[1]17 Квартал вывод '!F98</f>
        <v>0</v>
      </c>
      <c r="G94" s="45">
        <f>'[1]17 Квартал вывод '!G98</f>
        <v>0</v>
      </c>
      <c r="H94" s="45">
        <f>'[1]17 Квартал вывод '!H98</f>
        <v>0</v>
      </c>
      <c r="I94" s="45">
        <f>'[1]17 Квартал вывод '!I98</f>
        <v>0</v>
      </c>
      <c r="J94" s="45">
        <f>'[1]17 Квартал вывод '!AD98</f>
        <v>0</v>
      </c>
      <c r="K94" s="45">
        <f>'[1]17 Квартал вывод '!AE98</f>
        <v>0</v>
      </c>
      <c r="L94" s="45">
        <f>'[1]17 Квартал вывод '!AF98</f>
        <v>0</v>
      </c>
      <c r="M94" s="45">
        <f>'[1]17 Квартал вывод '!AG98</f>
        <v>0</v>
      </c>
      <c r="N94" s="45">
        <f>'[1]17 Квартал вывод '!AH98</f>
        <v>0</v>
      </c>
      <c r="O94" s="157" t="s">
        <v>149</v>
      </c>
      <c r="P94" s="158"/>
      <c r="Q94" s="158"/>
      <c r="R94" s="159"/>
    </row>
    <row r="95" spans="1:18" ht="31.5" x14ac:dyDescent="0.25">
      <c r="A95" s="60" t="str">
        <f>'[1]17 Квартал вывод '!A99</f>
        <v>1.6</v>
      </c>
      <c r="B95" s="60" t="str">
        <f>'[1]17 Квартал вывод '!B99</f>
        <v>Приобретение микроавтобуса пассажирского-5 ед.</v>
      </c>
      <c r="C95" s="60" t="str">
        <f>'[1]17 Квартал вывод '!C99</f>
        <v>H_Che94</v>
      </c>
      <c r="D95" s="41" t="s">
        <v>149</v>
      </c>
      <c r="E95" s="45">
        <f>'[1]17 Квартал вывод '!E99</f>
        <v>0</v>
      </c>
      <c r="F95" s="45">
        <f>'[1]17 Квартал вывод '!F99</f>
        <v>0</v>
      </c>
      <c r="G95" s="45">
        <f>'[1]17 Квартал вывод '!G99</f>
        <v>0</v>
      </c>
      <c r="H95" s="45">
        <f>'[1]17 Квартал вывод '!H99</f>
        <v>0</v>
      </c>
      <c r="I95" s="45">
        <f>'[1]17 Квартал вывод '!I99</f>
        <v>0</v>
      </c>
      <c r="J95" s="45">
        <f>'[1]17 Квартал вывод '!AD99</f>
        <v>0</v>
      </c>
      <c r="K95" s="45">
        <f>'[1]17 Квартал вывод '!AE99</f>
        <v>0</v>
      </c>
      <c r="L95" s="45">
        <f>'[1]17 Квартал вывод '!AF99</f>
        <v>0</v>
      </c>
      <c r="M95" s="45">
        <f>'[1]17 Квартал вывод '!AG99</f>
        <v>0</v>
      </c>
      <c r="N95" s="45">
        <f>'[1]17 Квартал вывод '!AH99</f>
        <v>0</v>
      </c>
      <c r="O95" s="157" t="s">
        <v>149</v>
      </c>
      <c r="P95" s="158"/>
      <c r="Q95" s="158"/>
      <c r="R95" s="159"/>
    </row>
    <row r="96" spans="1:18" ht="31.5" x14ac:dyDescent="0.25">
      <c r="A96" s="60" t="str">
        <f>'[1]17 Квартал вывод '!A100</f>
        <v>1.6</v>
      </c>
      <c r="B96" s="60" t="str">
        <f>'[1]17 Квартал вывод '!B100</f>
        <v>Приобретение крана стрелового автомобильного 50т-1 ед.</v>
      </c>
      <c r="C96" s="60" t="str">
        <f>'[1]17 Квартал вывод '!C100</f>
        <v>H_Che95</v>
      </c>
      <c r="D96" s="41" t="s">
        <v>149</v>
      </c>
      <c r="E96" s="45">
        <f>'[1]17 Квартал вывод '!E100</f>
        <v>0</v>
      </c>
      <c r="F96" s="45">
        <f>'[1]17 Квартал вывод '!F100</f>
        <v>0</v>
      </c>
      <c r="G96" s="45">
        <f>'[1]17 Квартал вывод '!G100</f>
        <v>0</v>
      </c>
      <c r="H96" s="45">
        <f>'[1]17 Квартал вывод '!H100</f>
        <v>0</v>
      </c>
      <c r="I96" s="45">
        <f>'[1]17 Квартал вывод '!I100</f>
        <v>0</v>
      </c>
      <c r="J96" s="45">
        <f>'[1]17 Квартал вывод '!AD100</f>
        <v>0</v>
      </c>
      <c r="K96" s="45">
        <f>'[1]17 Квартал вывод '!AE100</f>
        <v>0</v>
      </c>
      <c r="L96" s="45">
        <f>'[1]17 Квартал вывод '!AF100</f>
        <v>0</v>
      </c>
      <c r="M96" s="45">
        <f>'[1]17 Квартал вывод '!AG100</f>
        <v>0</v>
      </c>
      <c r="N96" s="45">
        <f>'[1]17 Квартал вывод '!AH100</f>
        <v>0</v>
      </c>
      <c r="O96" s="172" t="str">
        <f>'[1]17 Квартал вывод '!BC100</f>
        <v>Позднее проведение торгово-закупочных мероприятий и заключения договоров поставки</v>
      </c>
      <c r="P96" s="158">
        <f>'[1]17 Квартал вывод '!AJ100</f>
        <v>0</v>
      </c>
      <c r="Q96" s="158">
        <f>'[1]17 Квартал вывод '!AK100</f>
        <v>0</v>
      </c>
      <c r="R96" s="159">
        <f>'[1]17 Квартал вывод '!AL100</f>
        <v>0</v>
      </c>
    </row>
    <row r="97" spans="1:18" ht="31.5" x14ac:dyDescent="0.25">
      <c r="A97" s="60" t="str">
        <f>'[1]17 Квартал вывод '!A101</f>
        <v>1.6</v>
      </c>
      <c r="B97" s="60" t="str">
        <f>'[1]17 Квартал вывод '!B101</f>
        <v>Приобретение крана стрелового автомобильного 25т-2 ед.</v>
      </c>
      <c r="C97" s="60" t="str">
        <f>'[1]17 Квартал вывод '!C101</f>
        <v>H_Che96</v>
      </c>
      <c r="D97" s="41" t="s">
        <v>149</v>
      </c>
      <c r="E97" s="45">
        <f>'[1]17 Квартал вывод '!E101</f>
        <v>0</v>
      </c>
      <c r="F97" s="45">
        <f>'[1]17 Квартал вывод '!F101</f>
        <v>0</v>
      </c>
      <c r="G97" s="45">
        <f>'[1]17 Квартал вывод '!G101</f>
        <v>0</v>
      </c>
      <c r="H97" s="45">
        <f>'[1]17 Квартал вывод '!H101</f>
        <v>0</v>
      </c>
      <c r="I97" s="45">
        <f>'[1]17 Квартал вывод '!I101</f>
        <v>0</v>
      </c>
      <c r="J97" s="45">
        <f>'[1]17 Квартал вывод '!AD101</f>
        <v>0</v>
      </c>
      <c r="K97" s="45">
        <f>'[1]17 Квартал вывод '!AE101</f>
        <v>0</v>
      </c>
      <c r="L97" s="45">
        <f>'[1]17 Квартал вывод '!AF101</f>
        <v>0</v>
      </c>
      <c r="M97" s="45">
        <f>'[1]17 Квартал вывод '!AG101</f>
        <v>0</v>
      </c>
      <c r="N97" s="45">
        <f>'[1]17 Квартал вывод '!AH101</f>
        <v>0</v>
      </c>
      <c r="O97" s="157" t="s">
        <v>149</v>
      </c>
      <c r="P97" s="158"/>
      <c r="Q97" s="158"/>
      <c r="R97" s="159"/>
    </row>
    <row r="98" spans="1:18" ht="31.5" x14ac:dyDescent="0.25">
      <c r="A98" s="60" t="str">
        <f>'[1]17 Квартал вывод '!A102</f>
        <v>1.6</v>
      </c>
      <c r="B98" s="60" t="str">
        <f>'[1]17 Квартал вывод '!B102</f>
        <v>Приобретение автомобиля с буро-крановой установки-4 ед.</v>
      </c>
      <c r="C98" s="60" t="str">
        <f>'[1]17 Квартал вывод '!C102</f>
        <v>H_Che97</v>
      </c>
      <c r="D98" s="41" t="s">
        <v>149</v>
      </c>
      <c r="E98" s="45">
        <f>'[1]17 Квартал вывод '!E102</f>
        <v>0</v>
      </c>
      <c r="F98" s="45">
        <f>'[1]17 Квартал вывод '!F102</f>
        <v>0</v>
      </c>
      <c r="G98" s="45">
        <f>'[1]17 Квартал вывод '!G102</f>
        <v>0</v>
      </c>
      <c r="H98" s="45">
        <f>'[1]17 Квартал вывод '!H102</f>
        <v>0</v>
      </c>
      <c r="I98" s="45">
        <f>'[1]17 Квартал вывод '!I102</f>
        <v>0</v>
      </c>
      <c r="J98" s="45">
        <f>'[1]17 Квартал вывод '!AD102</f>
        <v>0</v>
      </c>
      <c r="K98" s="45">
        <f>'[1]17 Квартал вывод '!AE102</f>
        <v>0</v>
      </c>
      <c r="L98" s="45">
        <f>'[1]17 Квартал вывод '!AF102</f>
        <v>0</v>
      </c>
      <c r="M98" s="45">
        <f>'[1]17 Квартал вывод '!AG102</f>
        <v>0</v>
      </c>
      <c r="N98" s="45">
        <f>'[1]17 Квартал вывод '!AH102</f>
        <v>0</v>
      </c>
      <c r="O98" s="172" t="str">
        <f>'[1]17 Квартал вывод '!BC102</f>
        <v>Позднее проведение торгово-закупочных мероприятий и заключения договоров поставки</v>
      </c>
      <c r="P98" s="158">
        <f>'[1]17 Квартал вывод '!AJ102</f>
        <v>0</v>
      </c>
      <c r="Q98" s="158">
        <f>'[1]17 Квартал вывод '!AK102</f>
        <v>0</v>
      </c>
      <c r="R98" s="159">
        <f>'[1]17 Квартал вывод '!AL102</f>
        <v>0</v>
      </c>
    </row>
    <row r="99" spans="1:18" ht="31.5" x14ac:dyDescent="0.25">
      <c r="A99" s="60" t="str">
        <f>'[1]17 Квартал вывод '!A103</f>
        <v>1.6</v>
      </c>
      <c r="B99" s="60" t="str">
        <f>'[1]17 Квартал вывод '!B103</f>
        <v>Приобретение цепного траншейного экскаватора-2 ед.</v>
      </c>
      <c r="C99" s="60" t="str">
        <f>'[1]17 Квартал вывод '!C103</f>
        <v>H_Che98</v>
      </c>
      <c r="D99" s="41" t="s">
        <v>149</v>
      </c>
      <c r="E99" s="45">
        <f>'[1]17 Квартал вывод '!E103</f>
        <v>0</v>
      </c>
      <c r="F99" s="45">
        <f>'[1]17 Квартал вывод '!F103</f>
        <v>0</v>
      </c>
      <c r="G99" s="45">
        <f>'[1]17 Квартал вывод '!G103</f>
        <v>0</v>
      </c>
      <c r="H99" s="45">
        <f>'[1]17 Квартал вывод '!H103</f>
        <v>0</v>
      </c>
      <c r="I99" s="45">
        <f>'[1]17 Квартал вывод '!I103</f>
        <v>0</v>
      </c>
      <c r="J99" s="45">
        <f>'[1]17 Квартал вывод '!AD103</f>
        <v>0</v>
      </c>
      <c r="K99" s="45">
        <f>'[1]17 Квартал вывод '!AE103</f>
        <v>0</v>
      </c>
      <c r="L99" s="45">
        <f>'[1]17 Квартал вывод '!AF103</f>
        <v>0</v>
      </c>
      <c r="M99" s="45">
        <f>'[1]17 Квартал вывод '!AG103</f>
        <v>0</v>
      </c>
      <c r="N99" s="45">
        <f>'[1]17 Квартал вывод '!AH103</f>
        <v>0</v>
      </c>
      <c r="O99" s="157" t="s">
        <v>149</v>
      </c>
      <c r="P99" s="158"/>
      <c r="Q99" s="158"/>
      <c r="R99" s="159"/>
    </row>
    <row r="100" spans="1:18" ht="31.5" x14ac:dyDescent="0.25">
      <c r="A100" s="60" t="str">
        <f>'[1]17 Квартал вывод '!A104</f>
        <v>1.6</v>
      </c>
      <c r="B100" s="60" t="str">
        <f>'[1]17 Квартал вывод '!B104</f>
        <v>Приобретение бурильной машины-4 ед.</v>
      </c>
      <c r="C100" s="60" t="str">
        <f>'[1]17 Квартал вывод '!C104</f>
        <v>H_Che99</v>
      </c>
      <c r="D100" s="41" t="s">
        <v>149</v>
      </c>
      <c r="E100" s="45">
        <f>'[1]17 Квартал вывод '!E104</f>
        <v>0</v>
      </c>
      <c r="F100" s="45">
        <f>'[1]17 Квартал вывод '!F104</f>
        <v>0</v>
      </c>
      <c r="G100" s="45">
        <f>'[1]17 Квартал вывод '!G104</f>
        <v>0</v>
      </c>
      <c r="H100" s="45">
        <f>'[1]17 Квартал вывод '!H104</f>
        <v>0</v>
      </c>
      <c r="I100" s="45">
        <f>'[1]17 Квартал вывод '!I104</f>
        <v>0</v>
      </c>
      <c r="J100" s="45">
        <f>'[1]17 Квартал вывод '!AD104</f>
        <v>0</v>
      </c>
      <c r="K100" s="45">
        <f>'[1]17 Квартал вывод '!AE104</f>
        <v>0</v>
      </c>
      <c r="L100" s="45">
        <f>'[1]17 Квартал вывод '!AF104</f>
        <v>0</v>
      </c>
      <c r="M100" s="45">
        <f>'[1]17 Квартал вывод '!AG104</f>
        <v>0</v>
      </c>
      <c r="N100" s="45">
        <f>'[1]17 Квартал вывод '!AH104</f>
        <v>0</v>
      </c>
      <c r="O100" s="172" t="str">
        <f>'[1]17 Квартал вывод '!BC104</f>
        <v>Позднее проведение торгово-закупочных мероприятий и заключения договоров поставки</v>
      </c>
      <c r="P100" s="158">
        <f>'[1]17 Квартал вывод '!AJ104</f>
        <v>0</v>
      </c>
      <c r="Q100" s="158">
        <f>'[1]17 Квартал вывод '!AK104</f>
        <v>0</v>
      </c>
      <c r="R100" s="159">
        <f>'[1]17 Квартал вывод '!AL104</f>
        <v>0</v>
      </c>
    </row>
    <row r="101" spans="1:18" ht="31.5" x14ac:dyDescent="0.25">
      <c r="A101" s="60" t="str">
        <f>'[1]17 Квартал вывод '!A105</f>
        <v>1.6</v>
      </c>
      <c r="B101" s="60" t="str">
        <f>'[1]17 Квартал вывод '!B105</f>
        <v>Приобретение гусеничной бурильно-крановой машины-1 ед.</v>
      </c>
      <c r="C101" s="60" t="str">
        <f>'[1]17 Квартал вывод '!C105</f>
        <v>H_Che100</v>
      </c>
      <c r="D101" s="41" t="s">
        <v>149</v>
      </c>
      <c r="E101" s="45">
        <f>'[1]17 Квартал вывод '!E105</f>
        <v>0</v>
      </c>
      <c r="F101" s="45">
        <f>'[1]17 Квартал вывод '!F105</f>
        <v>0</v>
      </c>
      <c r="G101" s="45">
        <f>'[1]17 Квартал вывод '!G105</f>
        <v>0</v>
      </c>
      <c r="H101" s="45">
        <f>'[1]17 Квартал вывод '!H105</f>
        <v>0</v>
      </c>
      <c r="I101" s="45">
        <f>'[1]17 Квартал вывод '!I105</f>
        <v>0</v>
      </c>
      <c r="J101" s="45">
        <f>'[1]17 Квартал вывод '!AD105</f>
        <v>0</v>
      </c>
      <c r="K101" s="45">
        <f>'[1]17 Квартал вывод '!AE105</f>
        <v>0</v>
      </c>
      <c r="L101" s="45">
        <f>'[1]17 Квартал вывод '!AF105</f>
        <v>0</v>
      </c>
      <c r="M101" s="45">
        <f>'[1]17 Квартал вывод '!AG105</f>
        <v>0</v>
      </c>
      <c r="N101" s="45">
        <f>'[1]17 Квартал вывод '!AH105</f>
        <v>0</v>
      </c>
      <c r="O101" s="172" t="str">
        <f>'[1]17 Квартал вывод '!BC105</f>
        <v>Позднее проведение торгово-закупочных мероприятий и заключения договоров поставки</v>
      </c>
      <c r="P101" s="158">
        <f>'[1]17 Квартал вывод '!AJ105</f>
        <v>0</v>
      </c>
      <c r="Q101" s="158">
        <f>'[1]17 Квартал вывод '!AK105</f>
        <v>0</v>
      </c>
      <c r="R101" s="159">
        <f>'[1]17 Квартал вывод '!AL105</f>
        <v>0</v>
      </c>
    </row>
    <row r="102" spans="1:18" ht="31.5" x14ac:dyDescent="0.25">
      <c r="A102" s="60" t="str">
        <f>'[1]17 Квартал вывод '!A106</f>
        <v>1.6</v>
      </c>
      <c r="B102" s="60" t="str">
        <f>'[1]17 Квартал вывод '!B106</f>
        <v>Приобретение автогидроподъемника 14 м-2 ед.</v>
      </c>
      <c r="C102" s="60" t="str">
        <f>'[1]17 Квартал вывод '!C106</f>
        <v>H_Che101</v>
      </c>
      <c r="D102" s="41" t="s">
        <v>149</v>
      </c>
      <c r="E102" s="45">
        <f>'[1]17 Квартал вывод '!E106</f>
        <v>0</v>
      </c>
      <c r="F102" s="45">
        <f>'[1]17 Квартал вывод '!F106</f>
        <v>0</v>
      </c>
      <c r="G102" s="45">
        <f>'[1]17 Квартал вывод '!G106</f>
        <v>0</v>
      </c>
      <c r="H102" s="45">
        <f>'[1]17 Квартал вывод '!H106</f>
        <v>0</v>
      </c>
      <c r="I102" s="45">
        <f>'[1]17 Квартал вывод '!I106</f>
        <v>0</v>
      </c>
      <c r="J102" s="45">
        <f>'[1]17 Квартал вывод '!AD106</f>
        <v>0</v>
      </c>
      <c r="K102" s="45">
        <f>'[1]17 Квартал вывод '!AE106</f>
        <v>0</v>
      </c>
      <c r="L102" s="45">
        <f>'[1]17 Квартал вывод '!AF106</f>
        <v>0</v>
      </c>
      <c r="M102" s="45">
        <f>'[1]17 Квартал вывод '!AG106</f>
        <v>0</v>
      </c>
      <c r="N102" s="45">
        <f>'[1]17 Квартал вывод '!AH106</f>
        <v>0</v>
      </c>
      <c r="O102" s="172" t="str">
        <f>'[1]17 Квартал вывод '!BC106</f>
        <v>Позднее проведение торгово-закупочных мероприятий и заключения договоров поставки</v>
      </c>
      <c r="P102" s="158">
        <f>'[1]17 Квартал вывод '!AJ106</f>
        <v>0</v>
      </c>
      <c r="Q102" s="158">
        <f>'[1]17 Квартал вывод '!AK106</f>
        <v>0</v>
      </c>
      <c r="R102" s="159">
        <f>'[1]17 Квартал вывод '!AL106</f>
        <v>0</v>
      </c>
    </row>
    <row r="103" spans="1:18" ht="31.5" x14ac:dyDescent="0.25">
      <c r="A103" s="60" t="str">
        <f>'[1]17 Квартал вывод '!A107</f>
        <v>1.6</v>
      </c>
      <c r="B103" s="60" t="str">
        <f>'[1]17 Квартал вывод '!B107</f>
        <v>Приобретение автогидроподъемника 20 м с 2-х рядной кабиной-3 ед.</v>
      </c>
      <c r="C103" s="60" t="str">
        <f>'[1]17 Квартал вывод '!C107</f>
        <v>H_Che102</v>
      </c>
      <c r="D103" s="41" t="s">
        <v>149</v>
      </c>
      <c r="E103" s="45">
        <f>'[1]17 Квартал вывод '!E107</f>
        <v>0</v>
      </c>
      <c r="F103" s="45">
        <f>'[1]17 Квартал вывод '!F107</f>
        <v>0</v>
      </c>
      <c r="G103" s="45">
        <f>'[1]17 Квартал вывод '!G107</f>
        <v>0</v>
      </c>
      <c r="H103" s="45">
        <f>'[1]17 Квартал вывод '!H107</f>
        <v>0</v>
      </c>
      <c r="I103" s="45">
        <f>'[1]17 Квартал вывод '!I107</f>
        <v>0</v>
      </c>
      <c r="J103" s="45">
        <f>'[1]17 Квартал вывод '!AD107</f>
        <v>0</v>
      </c>
      <c r="K103" s="45">
        <f>'[1]17 Квартал вывод '!AE107</f>
        <v>0</v>
      </c>
      <c r="L103" s="45">
        <f>'[1]17 Квартал вывод '!AF107</f>
        <v>0</v>
      </c>
      <c r="M103" s="45">
        <f>'[1]17 Квартал вывод '!AG107</f>
        <v>0</v>
      </c>
      <c r="N103" s="45">
        <f>'[1]17 Квартал вывод '!AH107</f>
        <v>0</v>
      </c>
      <c r="O103" s="172" t="str">
        <f>'[1]17 Квартал вывод '!BC107</f>
        <v>Позднее проведение торгово-закупочных мероприятий и заключения договоров поставки</v>
      </c>
      <c r="P103" s="158">
        <f>'[1]17 Квартал вывод '!AJ107</f>
        <v>0</v>
      </c>
      <c r="Q103" s="158">
        <f>'[1]17 Квартал вывод '!AK107</f>
        <v>0</v>
      </c>
      <c r="R103" s="159">
        <f>'[1]17 Квартал вывод '!AL107</f>
        <v>0</v>
      </c>
    </row>
    <row r="104" spans="1:18" ht="31.5" x14ac:dyDescent="0.25">
      <c r="A104" s="60" t="str">
        <f>'[1]17 Квартал вывод '!A108</f>
        <v>1.6</v>
      </c>
      <c r="B104" s="60" t="str">
        <f>'[1]17 Квартал вывод '!B108</f>
        <v>Приобретение автогидроподъемника 20 м-2 ед.</v>
      </c>
      <c r="C104" s="60" t="str">
        <f>'[1]17 Квартал вывод '!C108</f>
        <v>H_Che103</v>
      </c>
      <c r="D104" s="41" t="s">
        <v>149</v>
      </c>
      <c r="E104" s="45">
        <f>'[1]17 Квартал вывод '!E108</f>
        <v>0</v>
      </c>
      <c r="F104" s="45">
        <f>'[1]17 Квартал вывод '!F108</f>
        <v>0</v>
      </c>
      <c r="G104" s="45">
        <f>'[1]17 Квартал вывод '!G108</f>
        <v>0</v>
      </c>
      <c r="H104" s="45">
        <f>'[1]17 Квартал вывод '!H108</f>
        <v>0</v>
      </c>
      <c r="I104" s="45">
        <f>'[1]17 Квартал вывод '!I108</f>
        <v>0</v>
      </c>
      <c r="J104" s="45">
        <f>'[1]17 Квартал вывод '!AD108</f>
        <v>0</v>
      </c>
      <c r="K104" s="45">
        <f>'[1]17 Квартал вывод '!AE108</f>
        <v>0</v>
      </c>
      <c r="L104" s="45">
        <f>'[1]17 Квартал вывод '!AF108</f>
        <v>0</v>
      </c>
      <c r="M104" s="45">
        <f>'[1]17 Квартал вывод '!AG108</f>
        <v>0</v>
      </c>
      <c r="N104" s="45">
        <f>'[1]17 Квартал вывод '!AH108</f>
        <v>0</v>
      </c>
      <c r="O104" s="172" t="str">
        <f>'[1]17 Квартал вывод '!BC108</f>
        <v>Позднее проведение торгово-закупочных мероприятий и заключения договоров поставки</v>
      </c>
      <c r="P104" s="158">
        <f>'[1]17 Квартал вывод '!AJ108</f>
        <v>0</v>
      </c>
      <c r="Q104" s="158">
        <f>'[1]17 Квартал вывод '!AK108</f>
        <v>0</v>
      </c>
      <c r="R104" s="159">
        <f>'[1]17 Квартал вывод '!AL108</f>
        <v>0</v>
      </c>
    </row>
    <row r="105" spans="1:18" ht="47.25" x14ac:dyDescent="0.25">
      <c r="A105" s="60" t="str">
        <f>'[1]17 Квартал вывод '!A109</f>
        <v>1.6</v>
      </c>
      <c r="B105" s="60" t="str">
        <f>'[1]17 Квартал вывод '!B109</f>
        <v>Приобретение электротехнической лаборатории 10 кВ на базе ГАЗ-3309-1 ед.</v>
      </c>
      <c r="C105" s="60" t="str">
        <f>'[1]17 Квартал вывод '!C109</f>
        <v>H_Che104</v>
      </c>
      <c r="D105" s="41" t="s">
        <v>149</v>
      </c>
      <c r="E105" s="45">
        <f>'[1]17 Квартал вывод '!E109</f>
        <v>0</v>
      </c>
      <c r="F105" s="45">
        <f>'[1]17 Квартал вывод '!F109</f>
        <v>0</v>
      </c>
      <c r="G105" s="45">
        <f>'[1]17 Квартал вывод '!G109</f>
        <v>0</v>
      </c>
      <c r="H105" s="45">
        <f>'[1]17 Квартал вывод '!H109</f>
        <v>0</v>
      </c>
      <c r="I105" s="45">
        <f>'[1]17 Квартал вывод '!I109</f>
        <v>0</v>
      </c>
      <c r="J105" s="45">
        <f>'[1]17 Квартал вывод '!AD109</f>
        <v>0</v>
      </c>
      <c r="K105" s="45">
        <f>'[1]17 Квартал вывод '!AE109</f>
        <v>0</v>
      </c>
      <c r="L105" s="45">
        <f>'[1]17 Квартал вывод '!AF109</f>
        <v>0</v>
      </c>
      <c r="M105" s="45">
        <f>'[1]17 Квартал вывод '!AG109</f>
        <v>0</v>
      </c>
      <c r="N105" s="45">
        <f>'[1]17 Квартал вывод '!AH109</f>
        <v>0</v>
      </c>
      <c r="O105" s="172" t="str">
        <f>'[1]17 Квартал вывод '!BC109</f>
        <v>Позднее проведение торгово-закупочных мероприятий и заключения договоров поставки</v>
      </c>
      <c r="P105" s="158">
        <f>'[1]17 Квартал вывод '!AJ109</f>
        <v>0</v>
      </c>
      <c r="Q105" s="158">
        <f>'[1]17 Квартал вывод '!AK109</f>
        <v>0</v>
      </c>
      <c r="R105" s="159">
        <f>'[1]17 Квартал вывод '!AL109</f>
        <v>0</v>
      </c>
    </row>
    <row r="106" spans="1:18" ht="47.25" x14ac:dyDescent="0.25">
      <c r="A106" s="60" t="str">
        <f>'[1]17 Квартал вывод '!A110</f>
        <v>1.6</v>
      </c>
      <c r="B106" s="60" t="str">
        <f>'[1]17 Квартал вывод '!B110</f>
        <v>Приобретение электротехнической лаборатории 10 кВ на базе ГАЗ-33023-1 ед.</v>
      </c>
      <c r="C106" s="60" t="str">
        <f>'[1]17 Квартал вывод '!C110</f>
        <v>H_Che105</v>
      </c>
      <c r="D106" s="41" t="s">
        <v>149</v>
      </c>
      <c r="E106" s="45">
        <f>'[1]17 Квартал вывод '!E110</f>
        <v>0</v>
      </c>
      <c r="F106" s="45">
        <f>'[1]17 Квартал вывод '!F110</f>
        <v>0</v>
      </c>
      <c r="G106" s="45">
        <f>'[1]17 Квартал вывод '!G110</f>
        <v>0</v>
      </c>
      <c r="H106" s="45">
        <f>'[1]17 Квартал вывод '!H110</f>
        <v>0</v>
      </c>
      <c r="I106" s="45">
        <f>'[1]17 Квартал вывод '!I110</f>
        <v>0</v>
      </c>
      <c r="J106" s="45">
        <f>'[1]17 Квартал вывод '!AD110</f>
        <v>0</v>
      </c>
      <c r="K106" s="45">
        <f>'[1]17 Квартал вывод '!AE110</f>
        <v>0</v>
      </c>
      <c r="L106" s="45">
        <f>'[1]17 Квартал вывод '!AF110</f>
        <v>0</v>
      </c>
      <c r="M106" s="45">
        <f>'[1]17 Квартал вывод '!AG110</f>
        <v>0</v>
      </c>
      <c r="N106" s="45">
        <f>'[1]17 Квартал вывод '!AH110</f>
        <v>0</v>
      </c>
      <c r="O106" s="172" t="str">
        <f>'[1]17 Квартал вывод '!BC110</f>
        <v>Позднее проведение торгово-закупочных мероприятий и заключения договоров поставки</v>
      </c>
      <c r="P106" s="158">
        <f>'[1]17 Квартал вывод '!AJ110</f>
        <v>0</v>
      </c>
      <c r="Q106" s="158">
        <f>'[1]17 Квартал вывод '!AK110</f>
        <v>0</v>
      </c>
      <c r="R106" s="159">
        <f>'[1]17 Квартал вывод '!AL110</f>
        <v>0</v>
      </c>
    </row>
    <row r="107" spans="1:18" ht="47.25" x14ac:dyDescent="0.25">
      <c r="A107" s="60" t="str">
        <f>'[1]17 Квартал вывод '!A111</f>
        <v>1.6</v>
      </c>
      <c r="B107" s="60" t="str">
        <f>'[1]17 Квартал вывод '!B111</f>
        <v>Приобретение электротехнической лаборатории 35 кВ на базе ГАЗ-3309-1 ед.</v>
      </c>
      <c r="C107" s="60" t="str">
        <f>'[1]17 Квартал вывод '!C111</f>
        <v>H_Che106</v>
      </c>
      <c r="D107" s="41" t="s">
        <v>149</v>
      </c>
      <c r="E107" s="45">
        <f>'[1]17 Квартал вывод '!E111</f>
        <v>0</v>
      </c>
      <c r="F107" s="45">
        <f>'[1]17 Квартал вывод '!F111</f>
        <v>0</v>
      </c>
      <c r="G107" s="45">
        <f>'[1]17 Квартал вывод '!G111</f>
        <v>0</v>
      </c>
      <c r="H107" s="45">
        <f>'[1]17 Квартал вывод '!H111</f>
        <v>0</v>
      </c>
      <c r="I107" s="45">
        <f>'[1]17 Квартал вывод '!I111</f>
        <v>0</v>
      </c>
      <c r="J107" s="45">
        <f>'[1]17 Квартал вывод '!AD111</f>
        <v>0</v>
      </c>
      <c r="K107" s="45">
        <f>'[1]17 Квартал вывод '!AE111</f>
        <v>0</v>
      </c>
      <c r="L107" s="45">
        <f>'[1]17 Квартал вывод '!AF111</f>
        <v>0</v>
      </c>
      <c r="M107" s="45">
        <f>'[1]17 Квартал вывод '!AG111</f>
        <v>0</v>
      </c>
      <c r="N107" s="45">
        <f>'[1]17 Квартал вывод '!AH111</f>
        <v>0</v>
      </c>
      <c r="O107" s="172" t="str">
        <f>'[1]17 Квартал вывод '!BC111</f>
        <v>Позднее проведение торгово-закупочных мероприятий и заключения договоров поставки</v>
      </c>
      <c r="P107" s="158">
        <f>'[1]17 Квартал вывод '!AJ111</f>
        <v>0</v>
      </c>
      <c r="Q107" s="158">
        <f>'[1]17 Квартал вывод '!AK111</f>
        <v>0</v>
      </c>
      <c r="R107" s="159">
        <f>'[1]17 Квартал вывод '!AL111</f>
        <v>0</v>
      </c>
    </row>
    <row r="108" spans="1:18" ht="47.25" x14ac:dyDescent="0.25">
      <c r="A108" s="60" t="str">
        <f>'[1]17 Квартал вывод '!A112</f>
        <v>1.6</v>
      </c>
      <c r="B108" s="60" t="str">
        <f>'[1]17 Квартал вывод '!B112</f>
        <v>Приобретение электротехнической лаборатории 35 кВ на базе ГАЗ-33088-1 ед.</v>
      </c>
      <c r="C108" s="60" t="str">
        <f>'[1]17 Квартал вывод '!C112</f>
        <v>H_Che107</v>
      </c>
      <c r="D108" s="41" t="s">
        <v>149</v>
      </c>
      <c r="E108" s="45">
        <f>'[1]17 Квартал вывод '!E112</f>
        <v>0</v>
      </c>
      <c r="F108" s="45">
        <f>'[1]17 Квартал вывод '!F112</f>
        <v>0</v>
      </c>
      <c r="G108" s="45">
        <f>'[1]17 Квартал вывод '!G112</f>
        <v>0</v>
      </c>
      <c r="H108" s="45">
        <f>'[1]17 Квартал вывод '!H112</f>
        <v>0</v>
      </c>
      <c r="I108" s="45">
        <f>'[1]17 Квартал вывод '!I112</f>
        <v>0</v>
      </c>
      <c r="J108" s="45">
        <f>'[1]17 Квартал вывод '!AD112</f>
        <v>0</v>
      </c>
      <c r="K108" s="45">
        <f>'[1]17 Квартал вывод '!AE112</f>
        <v>0</v>
      </c>
      <c r="L108" s="45">
        <f>'[1]17 Квартал вывод '!AF112</f>
        <v>0</v>
      </c>
      <c r="M108" s="45">
        <f>'[1]17 Квартал вывод '!AG112</f>
        <v>0</v>
      </c>
      <c r="N108" s="45">
        <f>'[1]17 Квартал вывод '!AH112</f>
        <v>0</v>
      </c>
      <c r="O108" s="172" t="str">
        <f>'[1]17 Квартал вывод '!BC112</f>
        <v>Позднее проведение торгово-закупочных мероприятий и заключения договоров поставки</v>
      </c>
      <c r="P108" s="158">
        <f>'[1]17 Квартал вывод '!AJ112</f>
        <v>0</v>
      </c>
      <c r="Q108" s="158">
        <f>'[1]17 Квартал вывод '!AK112</f>
        <v>0</v>
      </c>
      <c r="R108" s="159">
        <f>'[1]17 Квартал вывод '!AL112</f>
        <v>0</v>
      </c>
    </row>
    <row r="109" spans="1:18" ht="47.25" x14ac:dyDescent="0.25">
      <c r="A109" s="60" t="str">
        <f>'[1]17 Квартал вывод '!A113</f>
        <v>1.6</v>
      </c>
      <c r="B109" s="60" t="str">
        <f>'[1]17 Квартал вывод '!B113</f>
        <v>Приобретение электротехнической лаборатории ЛВИ на базе ГАЗ-2705-1 ед.</v>
      </c>
      <c r="C109" s="60" t="str">
        <f>'[1]17 Квартал вывод '!C113</f>
        <v>H_Che108</v>
      </c>
      <c r="D109" s="41" t="s">
        <v>149</v>
      </c>
      <c r="E109" s="45">
        <f>'[1]17 Квартал вывод '!E113</f>
        <v>0</v>
      </c>
      <c r="F109" s="45">
        <f>'[1]17 Квартал вывод '!F113</f>
        <v>0</v>
      </c>
      <c r="G109" s="45">
        <f>'[1]17 Квартал вывод '!G113</f>
        <v>0</v>
      </c>
      <c r="H109" s="45">
        <f>'[1]17 Квартал вывод '!H113</f>
        <v>0</v>
      </c>
      <c r="I109" s="45">
        <f>'[1]17 Квартал вывод '!I113</f>
        <v>0</v>
      </c>
      <c r="J109" s="45">
        <f>'[1]17 Квартал вывод '!AD113</f>
        <v>0</v>
      </c>
      <c r="K109" s="45">
        <f>'[1]17 Квартал вывод '!AE113</f>
        <v>0</v>
      </c>
      <c r="L109" s="45">
        <f>'[1]17 Квартал вывод '!AF113</f>
        <v>0</v>
      </c>
      <c r="M109" s="45">
        <f>'[1]17 Квартал вывод '!AG113</f>
        <v>0</v>
      </c>
      <c r="N109" s="45">
        <f>'[1]17 Квартал вывод '!AH113</f>
        <v>0</v>
      </c>
      <c r="O109" s="172" t="str">
        <f>'[1]17 Квартал вывод '!BC113</f>
        <v>Отклонение от плана произошло после проведения торгов</v>
      </c>
      <c r="P109" s="158">
        <f>'[1]17 Квартал вывод '!AJ113</f>
        <v>0</v>
      </c>
      <c r="Q109" s="158">
        <f>'[1]17 Квартал вывод '!AK113</f>
        <v>0</v>
      </c>
      <c r="R109" s="159">
        <f>'[1]17 Квартал вывод '!AL113</f>
        <v>0</v>
      </c>
    </row>
    <row r="110" spans="1:18" x14ac:dyDescent="0.25">
      <c r="A110" s="60" t="str">
        <f>'[1]17 Квартал вывод '!A114</f>
        <v>1.6</v>
      </c>
      <c r="B110" s="60" t="str">
        <f>'[1]17 Квартал вывод '!B114</f>
        <v>Приобретение автомастерской-4 ед.</v>
      </c>
      <c r="C110" s="60" t="str">
        <f>'[1]17 Квартал вывод '!C114</f>
        <v>H_Che109</v>
      </c>
      <c r="D110" s="41" t="s">
        <v>149</v>
      </c>
      <c r="E110" s="45">
        <f>'[1]17 Квартал вывод '!E114</f>
        <v>0</v>
      </c>
      <c r="F110" s="45">
        <f>'[1]17 Квартал вывод '!F114</f>
        <v>0</v>
      </c>
      <c r="G110" s="45">
        <f>'[1]17 Квартал вывод '!G114</f>
        <v>0</v>
      </c>
      <c r="H110" s="45">
        <f>'[1]17 Квартал вывод '!H114</f>
        <v>0</v>
      </c>
      <c r="I110" s="45">
        <f>'[1]17 Квартал вывод '!I114</f>
        <v>0</v>
      </c>
      <c r="J110" s="45">
        <f>'[1]17 Квартал вывод '!AD114</f>
        <v>0</v>
      </c>
      <c r="K110" s="45">
        <f>'[1]17 Квартал вывод '!AE114</f>
        <v>0</v>
      </c>
      <c r="L110" s="45">
        <f>'[1]17 Квартал вывод '!AF114</f>
        <v>0</v>
      </c>
      <c r="M110" s="45">
        <f>'[1]17 Квартал вывод '!AG114</f>
        <v>0</v>
      </c>
      <c r="N110" s="45">
        <f>'[1]17 Квартал вывод '!AH114</f>
        <v>0</v>
      </c>
      <c r="O110" s="172" t="str">
        <f>'[1]17 Квартал вывод '!BC114</f>
        <v>Позднее проведение торгово-закупочных мероприятий и заключения договоров поставки</v>
      </c>
      <c r="P110" s="158">
        <f>'[1]17 Квартал вывод '!AJ114</f>
        <v>0</v>
      </c>
      <c r="Q110" s="158">
        <f>'[1]17 Квартал вывод '!AK114</f>
        <v>0</v>
      </c>
      <c r="R110" s="159">
        <f>'[1]17 Квартал вывод '!AL114</f>
        <v>0</v>
      </c>
    </row>
    <row r="111" spans="1:18" ht="31.5" x14ac:dyDescent="0.25">
      <c r="A111" s="60" t="str">
        <f>'[1]17 Квартал вывод '!A115</f>
        <v>1.6</v>
      </c>
      <c r="B111" s="60" t="str">
        <f>'[1]17 Квартал вывод '!B115</f>
        <v>Приобретение траншейного экскаватора-погрузчика-2 ед.</v>
      </c>
      <c r="C111" s="60" t="str">
        <f>'[1]17 Квартал вывод '!C115</f>
        <v>H_Che110</v>
      </c>
      <c r="D111" s="41" t="s">
        <v>149</v>
      </c>
      <c r="E111" s="45">
        <f>'[1]17 Квартал вывод '!E115</f>
        <v>0</v>
      </c>
      <c r="F111" s="45">
        <f>'[1]17 Квартал вывод '!F115</f>
        <v>0</v>
      </c>
      <c r="G111" s="45">
        <f>'[1]17 Квартал вывод '!G115</f>
        <v>0</v>
      </c>
      <c r="H111" s="45">
        <f>'[1]17 Квартал вывод '!H115</f>
        <v>0</v>
      </c>
      <c r="I111" s="45">
        <f>'[1]17 Квартал вывод '!I115</f>
        <v>0</v>
      </c>
      <c r="J111" s="45">
        <f>'[1]17 Квартал вывод '!AD115</f>
        <v>0</v>
      </c>
      <c r="K111" s="45">
        <f>'[1]17 Квартал вывод '!AE115</f>
        <v>0</v>
      </c>
      <c r="L111" s="45">
        <f>'[1]17 Квартал вывод '!AF115</f>
        <v>0</v>
      </c>
      <c r="M111" s="45">
        <f>'[1]17 Квартал вывод '!AG115</f>
        <v>0</v>
      </c>
      <c r="N111" s="45">
        <f>'[1]17 Квартал вывод '!AH115</f>
        <v>0</v>
      </c>
      <c r="O111" s="157" t="s">
        <v>149</v>
      </c>
      <c r="P111" s="158"/>
      <c r="Q111" s="158"/>
      <c r="R111" s="159"/>
    </row>
    <row r="112" spans="1:18" ht="31.5" x14ac:dyDescent="0.25">
      <c r="A112" s="60" t="str">
        <f>'[1]17 Квартал вывод '!A116</f>
        <v>1.6</v>
      </c>
      <c r="B112" s="60" t="str">
        <f>'[1]17 Квартал вывод '!B116</f>
        <v>Приобретение универсального экскаватора-бульдозера-2 ед.</v>
      </c>
      <c r="C112" s="60" t="str">
        <f>'[1]17 Квартал вывод '!C116</f>
        <v>H_Che111</v>
      </c>
      <c r="D112" s="41" t="s">
        <v>149</v>
      </c>
      <c r="E112" s="45">
        <f>'[1]17 Квартал вывод '!E116</f>
        <v>0</v>
      </c>
      <c r="F112" s="45">
        <f>'[1]17 Квартал вывод '!F116</f>
        <v>0</v>
      </c>
      <c r="G112" s="45">
        <f>'[1]17 Квартал вывод '!G116</f>
        <v>0</v>
      </c>
      <c r="H112" s="45">
        <f>'[1]17 Квартал вывод '!H116</f>
        <v>0</v>
      </c>
      <c r="I112" s="45">
        <f>'[1]17 Квартал вывод '!I116</f>
        <v>0</v>
      </c>
      <c r="J112" s="45">
        <f>'[1]17 Квартал вывод '!AD116</f>
        <v>0</v>
      </c>
      <c r="K112" s="45">
        <f>'[1]17 Квартал вывод '!AE116</f>
        <v>0</v>
      </c>
      <c r="L112" s="45">
        <f>'[1]17 Квартал вывод '!AF116</f>
        <v>0</v>
      </c>
      <c r="M112" s="45">
        <f>'[1]17 Квартал вывод '!AG116</f>
        <v>0</v>
      </c>
      <c r="N112" s="45">
        <f>'[1]17 Квартал вывод '!AH116</f>
        <v>0</v>
      </c>
      <c r="O112" s="157" t="s">
        <v>149</v>
      </c>
      <c r="P112" s="158"/>
      <c r="Q112" s="158"/>
      <c r="R112" s="159"/>
    </row>
    <row r="113" spans="1:18" ht="31.5" x14ac:dyDescent="0.25">
      <c r="A113" s="60" t="str">
        <f>'[1]17 Квартал вывод '!A117</f>
        <v>1.6</v>
      </c>
      <c r="B113" s="60" t="str">
        <f>'[1]17 Квартал вывод '!B117</f>
        <v>Приобретение бульдозера гусеничного-1 ед.</v>
      </c>
      <c r="C113" s="60" t="str">
        <f>'[1]17 Квартал вывод '!C117</f>
        <v>H_Che112</v>
      </c>
      <c r="D113" s="41" t="s">
        <v>149</v>
      </c>
      <c r="E113" s="45">
        <f>'[1]17 Квартал вывод '!E117</f>
        <v>0</v>
      </c>
      <c r="F113" s="45">
        <f>'[1]17 Квартал вывод '!F117</f>
        <v>0</v>
      </c>
      <c r="G113" s="45">
        <f>'[1]17 Квартал вывод '!G117</f>
        <v>0</v>
      </c>
      <c r="H113" s="45">
        <f>'[1]17 Квартал вывод '!H117</f>
        <v>0</v>
      </c>
      <c r="I113" s="45">
        <f>'[1]17 Квартал вывод '!I117</f>
        <v>0</v>
      </c>
      <c r="J113" s="45">
        <f>'[1]17 Квартал вывод '!AD117</f>
        <v>0</v>
      </c>
      <c r="K113" s="45">
        <f>'[1]17 Квартал вывод '!AE117</f>
        <v>0</v>
      </c>
      <c r="L113" s="45">
        <f>'[1]17 Квартал вывод '!AF117</f>
        <v>0</v>
      </c>
      <c r="M113" s="45">
        <f>'[1]17 Квартал вывод '!AG117</f>
        <v>0</v>
      </c>
      <c r="N113" s="45">
        <f>'[1]17 Квартал вывод '!AH117</f>
        <v>0</v>
      </c>
      <c r="O113" s="157" t="s">
        <v>149</v>
      </c>
      <c r="P113" s="158"/>
      <c r="Q113" s="158"/>
      <c r="R113" s="159"/>
    </row>
    <row r="114" spans="1:18" ht="31.5" x14ac:dyDescent="0.25">
      <c r="A114" s="60" t="str">
        <f>'[1]17 Квартал вывод '!A118</f>
        <v>1.6</v>
      </c>
      <c r="B114" s="60" t="str">
        <f>'[1]17 Квартал вывод '!B118</f>
        <v>Приобретение передвижного дизельного генератора N=50кВт-1 ед.</v>
      </c>
      <c r="C114" s="60" t="str">
        <f>'[1]17 Квартал вывод '!C118</f>
        <v>H_Che113</v>
      </c>
      <c r="D114" s="41" t="s">
        <v>149</v>
      </c>
      <c r="E114" s="45">
        <f>'[1]17 Квартал вывод '!E118</f>
        <v>0</v>
      </c>
      <c r="F114" s="45">
        <f>'[1]17 Квартал вывод '!F118</f>
        <v>0</v>
      </c>
      <c r="G114" s="45">
        <f>'[1]17 Квартал вывод '!G118</f>
        <v>0</v>
      </c>
      <c r="H114" s="45">
        <f>'[1]17 Квартал вывод '!H118</f>
        <v>0</v>
      </c>
      <c r="I114" s="45">
        <f>'[1]17 Квартал вывод '!I118</f>
        <v>0</v>
      </c>
      <c r="J114" s="45">
        <f>'[1]17 Квартал вывод '!AD118</f>
        <v>0</v>
      </c>
      <c r="K114" s="45">
        <f>'[1]17 Квартал вывод '!AE118</f>
        <v>0</v>
      </c>
      <c r="L114" s="45">
        <f>'[1]17 Квартал вывод '!AF118</f>
        <v>0</v>
      </c>
      <c r="M114" s="45">
        <f>'[1]17 Квартал вывод '!AG118</f>
        <v>0</v>
      </c>
      <c r="N114" s="45">
        <f>'[1]17 Квартал вывод '!AH118</f>
        <v>0</v>
      </c>
      <c r="O114" s="172" t="str">
        <f>'[1]17 Квартал вывод '!BC118</f>
        <v>Отклонение от плана произошло после проведения торгов</v>
      </c>
      <c r="P114" s="158">
        <f>'[1]17 Квартал вывод '!AJ118</f>
        <v>0</v>
      </c>
      <c r="Q114" s="158">
        <f>'[1]17 Квартал вывод '!AK118</f>
        <v>0</v>
      </c>
      <c r="R114" s="159">
        <f>'[1]17 Квартал вывод '!AL118</f>
        <v>0</v>
      </c>
    </row>
    <row r="115" spans="1:18" ht="31.5" x14ac:dyDescent="0.25">
      <c r="A115" s="60" t="str">
        <f>'[1]17 Квартал вывод '!A119</f>
        <v>1.6</v>
      </c>
      <c r="B115" s="60" t="str">
        <f>'[1]17 Квартал вывод '!B119</f>
        <v>Приобретение передвижного дизельного компрессора-1 ед.</v>
      </c>
      <c r="C115" s="60" t="str">
        <f>'[1]17 Квартал вывод '!C119</f>
        <v>H_Che114</v>
      </c>
      <c r="D115" s="41" t="s">
        <v>149</v>
      </c>
      <c r="E115" s="45">
        <f>'[1]17 Квартал вывод '!E119</f>
        <v>0</v>
      </c>
      <c r="F115" s="45">
        <f>'[1]17 Квартал вывод '!F119</f>
        <v>0</v>
      </c>
      <c r="G115" s="45">
        <f>'[1]17 Квартал вывод '!G119</f>
        <v>0</v>
      </c>
      <c r="H115" s="45">
        <f>'[1]17 Квартал вывод '!H119</f>
        <v>0</v>
      </c>
      <c r="I115" s="45">
        <f>'[1]17 Квартал вывод '!I119</f>
        <v>0</v>
      </c>
      <c r="J115" s="45">
        <f>'[1]17 Квартал вывод '!AD119</f>
        <v>0</v>
      </c>
      <c r="K115" s="45">
        <f>'[1]17 Квартал вывод '!AE119</f>
        <v>0</v>
      </c>
      <c r="L115" s="45">
        <f>'[1]17 Квартал вывод '!AF119</f>
        <v>0</v>
      </c>
      <c r="M115" s="45">
        <f>'[1]17 Квартал вывод '!AG119</f>
        <v>0</v>
      </c>
      <c r="N115" s="45">
        <f>'[1]17 Квартал вывод '!AH119</f>
        <v>0</v>
      </c>
      <c r="O115" s="172" t="str">
        <f>'[1]17 Квартал вывод '!BC119</f>
        <v>Отклонение от плана произошло после проведения торгов</v>
      </c>
      <c r="P115" s="158">
        <f>'[1]17 Квартал вывод '!AJ119</f>
        <v>0</v>
      </c>
      <c r="Q115" s="158">
        <f>'[1]17 Квартал вывод '!AK119</f>
        <v>0</v>
      </c>
      <c r="R115" s="159">
        <f>'[1]17 Квартал вывод '!AL119</f>
        <v>0</v>
      </c>
    </row>
    <row r="116" spans="1:18" ht="31.5" x14ac:dyDescent="0.25">
      <c r="A116" s="60" t="str">
        <f>'[1]17 Квартал вывод '!A120</f>
        <v>1.6</v>
      </c>
      <c r="B116" s="60" t="str">
        <f>'[1]17 Квартал вывод '!B120</f>
        <v>Приобретение автоцистерны 10м3-1 ед.</v>
      </c>
      <c r="C116" s="60" t="str">
        <f>'[1]17 Квартал вывод '!C120</f>
        <v>H_Che115</v>
      </c>
      <c r="D116" s="41" t="s">
        <v>149</v>
      </c>
      <c r="E116" s="45">
        <f>'[1]17 Квартал вывод '!E120</f>
        <v>0</v>
      </c>
      <c r="F116" s="45">
        <f>'[1]17 Квартал вывод '!F120</f>
        <v>0</v>
      </c>
      <c r="G116" s="45">
        <f>'[1]17 Квартал вывод '!G120</f>
        <v>0</v>
      </c>
      <c r="H116" s="45">
        <f>'[1]17 Квартал вывод '!H120</f>
        <v>0</v>
      </c>
      <c r="I116" s="45">
        <f>'[1]17 Квартал вывод '!I120</f>
        <v>0</v>
      </c>
      <c r="J116" s="45">
        <f>'[1]17 Квартал вывод '!AD120</f>
        <v>0</v>
      </c>
      <c r="K116" s="45">
        <f>'[1]17 Квартал вывод '!AE120</f>
        <v>0</v>
      </c>
      <c r="L116" s="45">
        <f>'[1]17 Квартал вывод '!AF120</f>
        <v>0</v>
      </c>
      <c r="M116" s="45">
        <f>'[1]17 Квартал вывод '!AG120</f>
        <v>0</v>
      </c>
      <c r="N116" s="45">
        <f>'[1]17 Квартал вывод '!AH120</f>
        <v>0</v>
      </c>
      <c r="O116" s="172" t="str">
        <f>'[1]17 Квартал вывод '!BC120</f>
        <v>Позднее проведение торгово-закупочных мероприятий и заключения договоров поставки</v>
      </c>
      <c r="P116" s="158">
        <f>'[1]17 Квартал вывод '!AJ120</f>
        <v>0</v>
      </c>
      <c r="Q116" s="158">
        <f>'[1]17 Квартал вывод '!AK120</f>
        <v>0</v>
      </c>
      <c r="R116" s="159">
        <f>'[1]17 Квартал вывод '!AL120</f>
        <v>0</v>
      </c>
    </row>
    <row r="117" spans="1:18" ht="31.5" x14ac:dyDescent="0.25">
      <c r="A117" s="60" t="str">
        <f>'[1]17 Квартал вывод '!A121</f>
        <v>1.6</v>
      </c>
      <c r="B117" s="60" t="str">
        <f>'[1]17 Квартал вывод '!B121</f>
        <v>Приобретение опоровоза на шасси КАМАЗ-65224-3971-43-1ед.</v>
      </c>
      <c r="C117" s="60" t="str">
        <f>'[1]17 Квартал вывод '!C121</f>
        <v>H_Che116</v>
      </c>
      <c r="D117" s="41" t="s">
        <v>149</v>
      </c>
      <c r="E117" s="45">
        <f>'[1]17 Квартал вывод '!E121</f>
        <v>0</v>
      </c>
      <c r="F117" s="45">
        <f>'[1]17 Квартал вывод '!F121</f>
        <v>0</v>
      </c>
      <c r="G117" s="45">
        <f>'[1]17 Квартал вывод '!G121</f>
        <v>0</v>
      </c>
      <c r="H117" s="45">
        <f>'[1]17 Квартал вывод '!H121</f>
        <v>0</v>
      </c>
      <c r="I117" s="45">
        <f>'[1]17 Квартал вывод '!I121</f>
        <v>0</v>
      </c>
      <c r="J117" s="45">
        <f>'[1]17 Квартал вывод '!AD121</f>
        <v>0</v>
      </c>
      <c r="K117" s="45">
        <f>'[1]17 Квартал вывод '!AE121</f>
        <v>0</v>
      </c>
      <c r="L117" s="45">
        <f>'[1]17 Квартал вывод '!AF121</f>
        <v>0</v>
      </c>
      <c r="M117" s="45">
        <f>'[1]17 Квартал вывод '!AG121</f>
        <v>0</v>
      </c>
      <c r="N117" s="45">
        <f>'[1]17 Квартал вывод '!AH121</f>
        <v>0</v>
      </c>
      <c r="O117" s="172" t="str">
        <f>'[1]17 Квартал вывод '!BC121</f>
        <v>Позднее проведение торгово-закупочных мероприятий и заключения договоров поставки</v>
      </c>
      <c r="P117" s="158">
        <f>'[1]17 Квартал вывод '!AJ121</f>
        <v>0</v>
      </c>
      <c r="Q117" s="158">
        <f>'[1]17 Квартал вывод '!AK121</f>
        <v>0</v>
      </c>
      <c r="R117" s="159">
        <f>'[1]17 Квартал вывод '!AL121</f>
        <v>0</v>
      </c>
    </row>
    <row r="118" spans="1:18" ht="31.5" x14ac:dyDescent="0.25">
      <c r="A118" s="60" t="str">
        <f>'[1]17 Квартал вывод '!A122</f>
        <v>1.6</v>
      </c>
      <c r="B118" s="60" t="str">
        <f>'[1]17 Квартал вывод '!B122</f>
        <v>Приобретение тягача с краново-манипуляторной установкой-1 ед.</v>
      </c>
      <c r="C118" s="60" t="str">
        <f>'[1]17 Квартал вывод '!C122</f>
        <v>H_Che117</v>
      </c>
      <c r="D118" s="41" t="s">
        <v>149</v>
      </c>
      <c r="E118" s="45">
        <f>'[1]17 Квартал вывод '!E122</f>
        <v>0</v>
      </c>
      <c r="F118" s="45">
        <f>'[1]17 Квартал вывод '!F122</f>
        <v>0</v>
      </c>
      <c r="G118" s="45">
        <f>'[1]17 Квартал вывод '!G122</f>
        <v>0</v>
      </c>
      <c r="H118" s="45">
        <f>'[1]17 Квартал вывод '!H122</f>
        <v>0</v>
      </c>
      <c r="I118" s="45">
        <f>'[1]17 Квартал вывод '!I122</f>
        <v>0</v>
      </c>
      <c r="J118" s="45">
        <f>'[1]17 Квартал вывод '!AD122</f>
        <v>0</v>
      </c>
      <c r="K118" s="45">
        <f>'[1]17 Квартал вывод '!AE122</f>
        <v>0</v>
      </c>
      <c r="L118" s="45">
        <f>'[1]17 Квартал вывод '!AF122</f>
        <v>0</v>
      </c>
      <c r="M118" s="45">
        <f>'[1]17 Квартал вывод '!AG122</f>
        <v>0</v>
      </c>
      <c r="N118" s="45">
        <f>'[1]17 Квартал вывод '!AH122</f>
        <v>0</v>
      </c>
      <c r="O118" s="172" t="str">
        <f>'[1]17 Квартал вывод '!BC122</f>
        <v>Позднее проведение торгово-закупочных мероприятий и заключения договоров поставки</v>
      </c>
      <c r="P118" s="158">
        <f>'[1]17 Квартал вывод '!AJ122</f>
        <v>0</v>
      </c>
      <c r="Q118" s="158">
        <f>'[1]17 Квартал вывод '!AK122</f>
        <v>0</v>
      </c>
      <c r="R118" s="159">
        <f>'[1]17 Квартал вывод '!AL122</f>
        <v>0</v>
      </c>
    </row>
    <row r="119" spans="1:18" ht="47.25" x14ac:dyDescent="0.25">
      <c r="A119" s="60" t="str">
        <f>'[1]17 Квартал вывод '!A123</f>
        <v>1.6</v>
      </c>
      <c r="B119" s="60" t="str">
        <f>'[1]17 Квартал вывод '!B123</f>
        <v>Приобретение полноприводного бортового автомобиля с краново-манипуляторной установкой-1 ед.</v>
      </c>
      <c r="C119" s="60" t="str">
        <f>'[1]17 Квартал вывод '!C123</f>
        <v>H_Che118</v>
      </c>
      <c r="D119" s="41" t="s">
        <v>149</v>
      </c>
      <c r="E119" s="45">
        <f>'[1]17 Квартал вывод '!E123</f>
        <v>0</v>
      </c>
      <c r="F119" s="45">
        <f>'[1]17 Квартал вывод '!F123</f>
        <v>0</v>
      </c>
      <c r="G119" s="45">
        <f>'[1]17 Квартал вывод '!G123</f>
        <v>0</v>
      </c>
      <c r="H119" s="45">
        <f>'[1]17 Квартал вывод '!H123</f>
        <v>0</v>
      </c>
      <c r="I119" s="45">
        <f>'[1]17 Квартал вывод '!I123</f>
        <v>0</v>
      </c>
      <c r="J119" s="45">
        <f>'[1]17 Квартал вывод '!AD123</f>
        <v>0</v>
      </c>
      <c r="K119" s="45">
        <f>'[1]17 Квартал вывод '!AE123</f>
        <v>0</v>
      </c>
      <c r="L119" s="45">
        <f>'[1]17 Квартал вывод '!AF123</f>
        <v>0</v>
      </c>
      <c r="M119" s="45">
        <f>'[1]17 Квартал вывод '!AG123</f>
        <v>0</v>
      </c>
      <c r="N119" s="45">
        <f>'[1]17 Квартал вывод '!AH123</f>
        <v>0</v>
      </c>
      <c r="O119" s="157" t="s">
        <v>149</v>
      </c>
      <c r="P119" s="158"/>
      <c r="Q119" s="158"/>
      <c r="R119" s="159"/>
    </row>
    <row r="120" spans="1:18" ht="47.25" x14ac:dyDescent="0.25">
      <c r="A120" s="60" t="str">
        <f>'[1]17 Квартал вывод '!A124</f>
        <v>1.6</v>
      </c>
      <c r="B120" s="60" t="str">
        <f>'[1]17 Квартал вывод '!B124</f>
        <v>Приобретение бортового автомобиля с краново-манипуляторной установкой-1 ед.</v>
      </c>
      <c r="C120" s="60" t="str">
        <f>'[1]17 Квартал вывод '!C124</f>
        <v>H_Che119</v>
      </c>
      <c r="D120" s="41" t="s">
        <v>149</v>
      </c>
      <c r="E120" s="45">
        <f>'[1]17 Квартал вывод '!E124</f>
        <v>0</v>
      </c>
      <c r="F120" s="45">
        <f>'[1]17 Квартал вывод '!F124</f>
        <v>0</v>
      </c>
      <c r="G120" s="45">
        <f>'[1]17 Квартал вывод '!G124</f>
        <v>0</v>
      </c>
      <c r="H120" s="45">
        <f>'[1]17 Квартал вывод '!H124</f>
        <v>0</v>
      </c>
      <c r="I120" s="45">
        <f>'[1]17 Квартал вывод '!I124</f>
        <v>0</v>
      </c>
      <c r="J120" s="45">
        <f>'[1]17 Квартал вывод '!AD124</f>
        <v>0</v>
      </c>
      <c r="K120" s="45">
        <f>'[1]17 Квартал вывод '!AE124</f>
        <v>0</v>
      </c>
      <c r="L120" s="45">
        <f>'[1]17 Квартал вывод '!AF124</f>
        <v>0</v>
      </c>
      <c r="M120" s="45">
        <f>'[1]17 Квартал вывод '!AG124</f>
        <v>0</v>
      </c>
      <c r="N120" s="45">
        <f>'[1]17 Квартал вывод '!AH124</f>
        <v>0</v>
      </c>
      <c r="O120" s="172" t="str">
        <f>'[1]17 Квартал вывод '!BC124</f>
        <v>Позднее проведение торгово-закупочных мероприятий и заключения договоров поставки</v>
      </c>
      <c r="P120" s="158">
        <f>'[1]17 Квартал вывод '!AJ124</f>
        <v>0</v>
      </c>
      <c r="Q120" s="158">
        <f>'[1]17 Квартал вывод '!AK124</f>
        <v>0</v>
      </c>
      <c r="R120" s="159">
        <f>'[1]17 Квартал вывод '!AL124</f>
        <v>0</v>
      </c>
    </row>
    <row r="121" spans="1:18" x14ac:dyDescent="0.25">
      <c r="A121" s="60" t="str">
        <f>'[1]17 Квартал вывод '!A125</f>
        <v>1.6</v>
      </c>
      <c r="B121" s="60" t="str">
        <f>'[1]17 Квартал вывод '!B125</f>
        <v>Приобретение измельчителя-2 ед.</v>
      </c>
      <c r="C121" s="60" t="str">
        <f>'[1]17 Квартал вывод '!C125</f>
        <v>H_Che120</v>
      </c>
      <c r="D121" s="41" t="s">
        <v>149</v>
      </c>
      <c r="E121" s="45">
        <f>'[1]17 Квартал вывод '!E125</f>
        <v>0</v>
      </c>
      <c r="F121" s="45">
        <f>'[1]17 Квартал вывод '!F125</f>
        <v>0</v>
      </c>
      <c r="G121" s="45">
        <f>'[1]17 Квартал вывод '!G125</f>
        <v>0</v>
      </c>
      <c r="H121" s="45">
        <f>'[1]17 Квартал вывод '!H125</f>
        <v>0</v>
      </c>
      <c r="I121" s="45">
        <f>'[1]17 Квартал вывод '!I125</f>
        <v>0</v>
      </c>
      <c r="J121" s="45">
        <f>'[1]17 Квартал вывод '!AD125</f>
        <v>0</v>
      </c>
      <c r="K121" s="45">
        <f>'[1]17 Квартал вывод '!AE125</f>
        <v>0</v>
      </c>
      <c r="L121" s="45">
        <f>'[1]17 Квартал вывод '!AF125</f>
        <v>0</v>
      </c>
      <c r="M121" s="45">
        <f>'[1]17 Квартал вывод '!AG125</f>
        <v>0</v>
      </c>
      <c r="N121" s="45">
        <f>'[1]17 Квартал вывод '!AH125</f>
        <v>0</v>
      </c>
      <c r="O121" s="172" t="str">
        <f>'[1]17 Квартал вывод '!BC125</f>
        <v>Позднее проведение торгово-закупочных мероприятий и заключения договоров поставки</v>
      </c>
      <c r="P121" s="158">
        <f>'[1]17 Квартал вывод '!AJ125</f>
        <v>0</v>
      </c>
      <c r="Q121" s="158">
        <f>'[1]17 Квартал вывод '!AK125</f>
        <v>0</v>
      </c>
      <c r="R121" s="159">
        <f>'[1]17 Квартал вывод '!AL125</f>
        <v>0</v>
      </c>
    </row>
    <row r="122" spans="1:18" ht="31.5" x14ac:dyDescent="0.25">
      <c r="A122" s="60" t="str">
        <f>'[1]17 Квартал вывод '!A126</f>
        <v>1.6</v>
      </c>
      <c r="B122" s="60" t="str">
        <f>'[1]17 Квартал вывод '!B126</f>
        <v>Приобретение установки цеолитовой-маслонагревателя-3 ед.</v>
      </c>
      <c r="C122" s="60" t="str">
        <f>'[1]17 Квартал вывод '!C126</f>
        <v>H_Che121</v>
      </c>
      <c r="D122" s="41" t="s">
        <v>149</v>
      </c>
      <c r="E122" s="45">
        <f>'[1]17 Квартал вывод '!E126</f>
        <v>0</v>
      </c>
      <c r="F122" s="45">
        <f>'[1]17 Квартал вывод '!F126</f>
        <v>0</v>
      </c>
      <c r="G122" s="45">
        <f>'[1]17 Квартал вывод '!G126</f>
        <v>0</v>
      </c>
      <c r="H122" s="45">
        <f>'[1]17 Квартал вывод '!H126</f>
        <v>0</v>
      </c>
      <c r="I122" s="45">
        <f>'[1]17 Квартал вывод '!I126</f>
        <v>0</v>
      </c>
      <c r="J122" s="45">
        <f>'[1]17 Квартал вывод '!AD126</f>
        <v>0</v>
      </c>
      <c r="K122" s="45">
        <f>'[1]17 Квартал вывод '!AE126</f>
        <v>0</v>
      </c>
      <c r="L122" s="45">
        <f>'[1]17 Квартал вывод '!AF126</f>
        <v>0</v>
      </c>
      <c r="M122" s="45">
        <f>'[1]17 Квартал вывод '!AG126</f>
        <v>0</v>
      </c>
      <c r="N122" s="45">
        <f>'[1]17 Квартал вывод '!AH126</f>
        <v>0</v>
      </c>
      <c r="O122" s="157" t="s">
        <v>149</v>
      </c>
      <c r="P122" s="158"/>
      <c r="Q122" s="158"/>
      <c r="R122" s="159"/>
    </row>
    <row r="123" spans="1:18" ht="47.25" x14ac:dyDescent="0.25">
      <c r="A123" s="60" t="str">
        <f>'[1]17 Квартал вывод '!A127</f>
        <v>1.6</v>
      </c>
      <c r="B123" s="60" t="str">
        <f>'[1]17 Квартал вывод '!B127</f>
        <v>Приобретение мобильной установки для регенерации отработанного трансформаторного масла-1 ед.</v>
      </c>
      <c r="C123" s="60" t="str">
        <f>'[1]17 Квартал вывод '!C127</f>
        <v>H_Che122</v>
      </c>
      <c r="D123" s="41" t="s">
        <v>149</v>
      </c>
      <c r="E123" s="45">
        <f>'[1]17 Квартал вывод '!E127</f>
        <v>0</v>
      </c>
      <c r="F123" s="45">
        <f>'[1]17 Квартал вывод '!F127</f>
        <v>0</v>
      </c>
      <c r="G123" s="45">
        <f>'[1]17 Квартал вывод '!G127</f>
        <v>0</v>
      </c>
      <c r="H123" s="45">
        <f>'[1]17 Квартал вывод '!H127</f>
        <v>0</v>
      </c>
      <c r="I123" s="45">
        <f>'[1]17 Квартал вывод '!I127</f>
        <v>0</v>
      </c>
      <c r="J123" s="45">
        <f>'[1]17 Квартал вывод '!AD127</f>
        <v>0</v>
      </c>
      <c r="K123" s="45">
        <f>'[1]17 Квартал вывод '!AE127</f>
        <v>0</v>
      </c>
      <c r="L123" s="45">
        <f>'[1]17 Квартал вывод '!AF127</f>
        <v>0</v>
      </c>
      <c r="M123" s="45">
        <f>'[1]17 Квартал вывод '!AG127</f>
        <v>0</v>
      </c>
      <c r="N123" s="45">
        <f>'[1]17 Квартал вывод '!AH127</f>
        <v>0</v>
      </c>
      <c r="O123" s="157" t="s">
        <v>149</v>
      </c>
      <c r="P123" s="158"/>
      <c r="Q123" s="158"/>
      <c r="R123" s="159"/>
    </row>
    <row r="124" spans="1:18" x14ac:dyDescent="0.25">
      <c r="A124" s="60" t="str">
        <f>'[1]17 Квартал вывод '!A128</f>
        <v>1.6</v>
      </c>
      <c r="B124" s="60" t="str">
        <f>'[1]17 Квартал вывод '!B128</f>
        <v>База Наурских РЭС</v>
      </c>
      <c r="C124" s="60" t="str">
        <f>'[1]17 Квартал вывод '!C128</f>
        <v>D_Che91_17</v>
      </c>
      <c r="D124" s="41" t="s">
        <v>149</v>
      </c>
      <c r="E124" s="45" t="str">
        <f>'[1]17 Квартал вывод '!E128</f>
        <v>нд</v>
      </c>
      <c r="F124" s="45" t="str">
        <f>'[1]17 Квартал вывод '!F128</f>
        <v>нд</v>
      </c>
      <c r="G124" s="45" t="str">
        <f>'[1]17 Квартал вывод '!G128</f>
        <v>нд</v>
      </c>
      <c r="H124" s="45" t="str">
        <f>'[1]17 Квартал вывод '!H128</f>
        <v>нд</v>
      </c>
      <c r="I124" s="45" t="str">
        <f>'[1]17 Квартал вывод '!I128</f>
        <v>нд</v>
      </c>
      <c r="J124" s="45">
        <f>'[1]17 Квартал вывод '!AD128</f>
        <v>0</v>
      </c>
      <c r="K124" s="45">
        <f>'[1]17 Квартал вывод '!AE128</f>
        <v>0</v>
      </c>
      <c r="L124" s="45">
        <f>'[1]17 Квартал вывод '!AF128</f>
        <v>0</v>
      </c>
      <c r="M124" s="45">
        <f>'[1]17 Квартал вывод '!AG128</f>
        <v>0</v>
      </c>
      <c r="N124" s="45">
        <f>'[1]17 Квартал вывод '!AH128</f>
        <v>0</v>
      </c>
      <c r="O124" s="172" t="str">
        <f>'[1]17 Квартал вывод '!BC128</f>
        <v>Ввод объекта незавершенного строительства прошлых лет</v>
      </c>
      <c r="P124" s="158">
        <f>'[1]17 Квартал вывод '!AJ128</f>
        <v>0</v>
      </c>
      <c r="Q124" s="158">
        <f>'[1]17 Квартал вывод '!AK128</f>
        <v>0</v>
      </c>
      <c r="R124" s="159">
        <f>'[1]17 Квартал вывод '!AL128</f>
        <v>0</v>
      </c>
    </row>
  </sheetData>
  <autoFilter ref="A20:AY124">
    <filterColumn colId="14" showButton="0"/>
    <filterColumn colId="15" showButton="0"/>
    <filterColumn colId="16" showButton="0"/>
  </autoFilter>
  <mergeCells count="121">
    <mergeCell ref="O122:R122"/>
    <mergeCell ref="O123:R123"/>
    <mergeCell ref="O124:R124"/>
    <mergeCell ref="O117:R117"/>
    <mergeCell ref="O118:R118"/>
    <mergeCell ref="O119:R119"/>
    <mergeCell ref="O120:R120"/>
    <mergeCell ref="O121:R121"/>
    <mergeCell ref="O112:R112"/>
    <mergeCell ref="O113:R113"/>
    <mergeCell ref="O114:R114"/>
    <mergeCell ref="O115:R115"/>
    <mergeCell ref="O116:R116"/>
    <mergeCell ref="O107:R107"/>
    <mergeCell ref="O108:R108"/>
    <mergeCell ref="O109:R109"/>
    <mergeCell ref="O110:R110"/>
    <mergeCell ref="O111:R111"/>
    <mergeCell ref="O102:R102"/>
    <mergeCell ref="O103:R103"/>
    <mergeCell ref="O104:R104"/>
    <mergeCell ref="O105:R105"/>
    <mergeCell ref="O106:R106"/>
    <mergeCell ref="O97:R97"/>
    <mergeCell ref="O98:R98"/>
    <mergeCell ref="O99:R99"/>
    <mergeCell ref="O100:R100"/>
    <mergeCell ref="O101:R101"/>
    <mergeCell ref="O92:R92"/>
    <mergeCell ref="O93:R93"/>
    <mergeCell ref="O94:R94"/>
    <mergeCell ref="O95:R95"/>
    <mergeCell ref="O96:R96"/>
    <mergeCell ref="O87:R87"/>
    <mergeCell ref="O88:R88"/>
    <mergeCell ref="O89:R89"/>
    <mergeCell ref="O90:R90"/>
    <mergeCell ref="O91:R91"/>
    <mergeCell ref="O82:R82"/>
    <mergeCell ref="O83:R83"/>
    <mergeCell ref="O84:R84"/>
    <mergeCell ref="O85:R85"/>
    <mergeCell ref="O86:R86"/>
    <mergeCell ref="O77:R77"/>
    <mergeCell ref="O78:R78"/>
    <mergeCell ref="O79:R79"/>
    <mergeCell ref="O80:R80"/>
    <mergeCell ref="O81:R81"/>
    <mergeCell ref="O72:R72"/>
    <mergeCell ref="O73:R73"/>
    <mergeCell ref="O74:R74"/>
    <mergeCell ref="O75:R75"/>
    <mergeCell ref="O76:R76"/>
    <mergeCell ref="O67:R67"/>
    <mergeCell ref="O68:R68"/>
    <mergeCell ref="O69:R69"/>
    <mergeCell ref="O70:R70"/>
    <mergeCell ref="O71:R71"/>
    <mergeCell ref="O62:R62"/>
    <mergeCell ref="O63:R63"/>
    <mergeCell ref="O64:R64"/>
    <mergeCell ref="O65:R65"/>
    <mergeCell ref="O66:R66"/>
    <mergeCell ref="O57:R57"/>
    <mergeCell ref="O58:R58"/>
    <mergeCell ref="O59:R59"/>
    <mergeCell ref="O60:R60"/>
    <mergeCell ref="O61:R61"/>
    <mergeCell ref="O52:R52"/>
    <mergeCell ref="O53:R53"/>
    <mergeCell ref="O54:R54"/>
    <mergeCell ref="O55:R55"/>
    <mergeCell ref="O56:R56"/>
    <mergeCell ref="O47:R47"/>
    <mergeCell ref="O48:R48"/>
    <mergeCell ref="O49:R49"/>
    <mergeCell ref="O50:R50"/>
    <mergeCell ref="O51:R51"/>
    <mergeCell ref="O42:R42"/>
    <mergeCell ref="O43:R43"/>
    <mergeCell ref="O44:R44"/>
    <mergeCell ref="O45:R45"/>
    <mergeCell ref="O46:R46"/>
    <mergeCell ref="O37:R37"/>
    <mergeCell ref="O38:R38"/>
    <mergeCell ref="O39:R39"/>
    <mergeCell ref="O40:R40"/>
    <mergeCell ref="O41:R41"/>
    <mergeCell ref="O32:R32"/>
    <mergeCell ref="O33:R33"/>
    <mergeCell ref="O34:R34"/>
    <mergeCell ref="O35:R35"/>
    <mergeCell ref="O36:R36"/>
    <mergeCell ref="O27:R27"/>
    <mergeCell ref="O28:R28"/>
    <mergeCell ref="O29:R29"/>
    <mergeCell ref="O30:R30"/>
    <mergeCell ref="O31:R31"/>
    <mergeCell ref="O22:R22"/>
    <mergeCell ref="O23:R23"/>
    <mergeCell ref="O24:R24"/>
    <mergeCell ref="O25:R25"/>
    <mergeCell ref="O26:R26"/>
    <mergeCell ref="A4:R4"/>
    <mergeCell ref="A6:R6"/>
    <mergeCell ref="A7:R7"/>
    <mergeCell ref="A9:R9"/>
    <mergeCell ref="A10:R10"/>
    <mergeCell ref="A12:R12"/>
    <mergeCell ref="A13:R13"/>
    <mergeCell ref="J18:N18"/>
    <mergeCell ref="O18:R19"/>
    <mergeCell ref="O20:R20"/>
    <mergeCell ref="D16:D19"/>
    <mergeCell ref="O21:R21"/>
    <mergeCell ref="A15:R15"/>
    <mergeCell ref="A16:A19"/>
    <mergeCell ref="B16:B19"/>
    <mergeCell ref="C16:C19"/>
    <mergeCell ref="E16:R17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9" fitToHeight="0" orientation="landscape" r:id="rId1"/>
  <headerFooter differentFirst="1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DD130"/>
  <sheetViews>
    <sheetView topLeftCell="A19" zoomScale="71" zoomScaleNormal="71" zoomScaleSheetLayoutView="55" workbookViewId="0">
      <pane xSplit="3" ySplit="9" topLeftCell="BH28" activePane="bottomRight" state="frozen"/>
      <selection activeCell="A19" sqref="A19"/>
      <selection pane="topRight" activeCell="D19" sqref="D19"/>
      <selection pane="bottomLeft" activeCell="A28" sqref="A28"/>
      <selection pane="bottomRight" activeCell="BP30" sqref="BP30:BS130"/>
    </sheetView>
  </sheetViews>
  <sheetFormatPr defaultRowHeight="12" x14ac:dyDescent="0.2"/>
  <cols>
    <col min="1" max="1" width="7.125" style="46" customWidth="1"/>
    <col min="2" max="2" width="52.75" style="46" customWidth="1"/>
    <col min="3" max="3" width="24.75" style="46" customWidth="1"/>
    <col min="4" max="95" width="10.625" style="46" customWidth="1"/>
    <col min="96" max="16384" width="9" style="46"/>
  </cols>
  <sheetData>
    <row r="1" spans="1:108" ht="18.75" customHeight="1" x14ac:dyDescent="0.2">
      <c r="CQ1" s="47" t="s">
        <v>108</v>
      </c>
    </row>
    <row r="2" spans="1:108" ht="18.75" x14ac:dyDescent="0.3">
      <c r="AR2" s="61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61"/>
      <c r="CQ2" s="48" t="s">
        <v>0</v>
      </c>
    </row>
    <row r="3" spans="1:108" ht="18.75" x14ac:dyDescent="0.3"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CQ3" s="48" t="s">
        <v>62</v>
      </c>
    </row>
    <row r="4" spans="1:108" ht="15.75" customHeight="1" x14ac:dyDescent="0.2">
      <c r="A4" s="124" t="str">
        <f>'1 Год финансирование'!A4:X4</f>
        <v>Год раскрытия информации: 2018 год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4"/>
      <c r="BP4" s="124"/>
      <c r="BQ4" s="124"/>
      <c r="BR4" s="124"/>
      <c r="BS4" s="124"/>
      <c r="BT4" s="124"/>
      <c r="BU4" s="124"/>
      <c r="BV4" s="124"/>
      <c r="BW4" s="124"/>
      <c r="BX4" s="124"/>
      <c r="BY4" s="124"/>
      <c r="BZ4" s="124"/>
      <c r="CA4" s="124"/>
      <c r="CB4" s="124"/>
      <c r="CC4" s="124"/>
      <c r="CD4" s="124"/>
      <c r="CE4" s="124"/>
      <c r="CF4" s="124"/>
      <c r="CG4" s="124"/>
      <c r="CH4" s="124"/>
      <c r="CI4" s="124"/>
      <c r="CJ4" s="124"/>
      <c r="CK4" s="124"/>
      <c r="CL4" s="124"/>
      <c r="CM4" s="124"/>
      <c r="CN4" s="124"/>
      <c r="CO4" s="124"/>
      <c r="CP4" s="124"/>
      <c r="CQ4" s="124"/>
    </row>
    <row r="5" spans="1:108" x14ac:dyDescent="0.2">
      <c r="A5" s="63"/>
    </row>
    <row r="6" spans="1:108" ht="18.75" customHeight="1" x14ac:dyDescent="0.3">
      <c r="A6" s="98" t="str">
        <f>'2 Год освоение'!A6:T6</f>
        <v>Отчет за 2017 год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</row>
    <row r="7" spans="1:108" ht="18.75" x14ac:dyDescent="0.2">
      <c r="A7" s="64"/>
      <c r="B7" s="64"/>
      <c r="C7" s="64"/>
      <c r="D7" s="64"/>
      <c r="E7" s="64"/>
      <c r="F7" s="86"/>
      <c r="G7" s="86"/>
      <c r="H7" s="86"/>
      <c r="I7" s="86"/>
      <c r="J7" s="64"/>
      <c r="K7" s="64"/>
      <c r="L7" s="86"/>
      <c r="M7" s="86"/>
      <c r="N7" s="86"/>
      <c r="O7" s="86"/>
      <c r="P7" s="64"/>
      <c r="Q7" s="64"/>
      <c r="R7" s="86"/>
      <c r="S7" s="86"/>
      <c r="T7" s="86"/>
      <c r="U7" s="86"/>
      <c r="V7" s="86"/>
      <c r="W7" s="86"/>
      <c r="X7" s="86"/>
      <c r="Y7" s="86"/>
      <c r="Z7" s="64"/>
      <c r="AA7" s="64"/>
      <c r="AB7" s="86"/>
      <c r="AC7" s="86"/>
      <c r="AD7" s="86"/>
      <c r="AE7" s="86"/>
      <c r="AF7" s="86"/>
      <c r="AG7" s="86"/>
      <c r="AH7" s="86"/>
      <c r="AI7" s="86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86"/>
      <c r="AU7" s="86"/>
      <c r="AV7" s="86"/>
      <c r="AW7" s="86"/>
      <c r="AX7" s="64"/>
      <c r="AY7" s="64"/>
      <c r="AZ7" s="86"/>
      <c r="BA7" s="86"/>
      <c r="BB7" s="86"/>
      <c r="BC7" s="86"/>
      <c r="BD7" s="86"/>
      <c r="BE7" s="86"/>
      <c r="BF7" s="86"/>
      <c r="BG7" s="86"/>
      <c r="BH7" s="64"/>
      <c r="BI7" s="64"/>
      <c r="BJ7" s="86"/>
      <c r="BK7" s="86"/>
      <c r="BL7" s="86"/>
      <c r="BM7" s="86"/>
      <c r="BN7" s="64"/>
      <c r="BO7" s="64"/>
      <c r="BP7" s="86"/>
      <c r="BQ7" s="86"/>
      <c r="BR7" s="86"/>
      <c r="BS7" s="86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</row>
    <row r="8" spans="1:108" ht="18.75" x14ac:dyDescent="0.2">
      <c r="A8" s="123" t="str">
        <f>'1 Год финансирование'!A9:X9</f>
        <v>АО «Чеченэнерго»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4"/>
      <c r="CA8" s="124"/>
      <c r="CB8" s="124"/>
      <c r="CC8" s="124"/>
      <c r="CD8" s="124"/>
      <c r="CE8" s="124"/>
      <c r="CF8" s="124"/>
      <c r="CG8" s="124"/>
      <c r="CH8" s="124"/>
      <c r="CI8" s="124"/>
      <c r="CJ8" s="124"/>
      <c r="CK8" s="124"/>
      <c r="CL8" s="124"/>
      <c r="CM8" s="124"/>
      <c r="CN8" s="124"/>
      <c r="CO8" s="124"/>
      <c r="CP8" s="124"/>
      <c r="CQ8" s="124"/>
    </row>
    <row r="9" spans="1:108" ht="15" customHeight="1" x14ac:dyDescent="0.2">
      <c r="A9" s="119" t="s">
        <v>24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  <c r="CD9" s="119"/>
      <c r="CE9" s="119"/>
      <c r="CF9" s="119"/>
      <c r="CG9" s="119"/>
      <c r="CH9" s="119"/>
      <c r="CI9" s="119"/>
      <c r="CJ9" s="119"/>
      <c r="CK9" s="119"/>
      <c r="CL9" s="119"/>
      <c r="CM9" s="119"/>
      <c r="CN9" s="119"/>
      <c r="CO9" s="119"/>
      <c r="CP9" s="119"/>
      <c r="CQ9" s="119"/>
    </row>
    <row r="10" spans="1:108" ht="15" customHeight="1" x14ac:dyDescent="0.2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</row>
    <row r="11" spans="1:108" ht="24.75" customHeight="1" x14ac:dyDescent="0.2">
      <c r="A11" s="123" t="str">
        <f>'2 Год освоение'!A12:T12</f>
        <v>на период                            2017 год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3"/>
      <c r="BP11" s="123"/>
      <c r="BQ11" s="123"/>
      <c r="BR11" s="123"/>
      <c r="BS11" s="123"/>
      <c r="BT11" s="123"/>
      <c r="BU11" s="123"/>
      <c r="BV11" s="123"/>
      <c r="BW11" s="123"/>
      <c r="BX11" s="123"/>
      <c r="BY11" s="123"/>
      <c r="BZ11" s="123"/>
      <c r="CA11" s="123"/>
      <c r="CB11" s="123"/>
      <c r="CC11" s="123"/>
      <c r="CD11" s="123"/>
      <c r="CE11" s="123"/>
      <c r="CF11" s="123"/>
      <c r="CG11" s="123"/>
      <c r="CH11" s="123"/>
      <c r="CI11" s="123"/>
      <c r="CJ11" s="123"/>
      <c r="CK11" s="123"/>
      <c r="CL11" s="123"/>
      <c r="CM11" s="123"/>
      <c r="CN11" s="123"/>
      <c r="CO11" s="123"/>
      <c r="CP11" s="123"/>
      <c r="CQ11" s="123"/>
    </row>
    <row r="12" spans="1:108" ht="21.75" customHeight="1" x14ac:dyDescent="0.2">
      <c r="A12" s="119" t="s">
        <v>25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</row>
    <row r="13" spans="1:108" ht="15" customHeight="1" x14ac:dyDescent="0.2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65"/>
      <c r="CM13" s="65"/>
      <c r="CN13" s="65"/>
      <c r="CO13" s="65"/>
      <c r="CP13" s="65"/>
      <c r="CQ13" s="65"/>
    </row>
    <row r="14" spans="1:108" ht="15.75" customHeight="1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BQ14" s="176"/>
      <c r="BR14" s="176"/>
      <c r="BS14" s="176"/>
      <c r="BT14" s="176"/>
      <c r="BU14" s="176"/>
      <c r="BV14" s="176"/>
      <c r="BW14" s="176"/>
      <c r="BX14" s="176"/>
      <c r="BY14" s="176"/>
      <c r="BZ14" s="176"/>
      <c r="CA14" s="176"/>
      <c r="CB14" s="176"/>
      <c r="CC14" s="176"/>
      <c r="CD14" s="176"/>
      <c r="CE14" s="176"/>
      <c r="CF14" s="176"/>
      <c r="CG14" s="176"/>
      <c r="CH14" s="176"/>
      <c r="CI14" s="176"/>
      <c r="CJ14" s="176"/>
      <c r="CK14" s="176"/>
      <c r="CL14" s="176"/>
      <c r="CM14" s="176"/>
      <c r="CN14" s="176"/>
      <c r="CO14" s="176"/>
      <c r="CP14" s="176"/>
      <c r="CQ14" s="176"/>
    </row>
    <row r="15" spans="1:108" s="62" customFormat="1" ht="15.75" customHeight="1" x14ac:dyDescent="0.2">
      <c r="A15" s="66"/>
      <c r="B15" s="66"/>
      <c r="C15" s="66"/>
      <c r="D15" s="66"/>
      <c r="E15" s="66"/>
      <c r="F15" s="87"/>
      <c r="G15" s="87"/>
      <c r="H15" s="87"/>
      <c r="I15" s="87"/>
      <c r="J15" s="66"/>
      <c r="K15" s="66"/>
      <c r="L15" s="87"/>
      <c r="M15" s="87"/>
      <c r="N15" s="87"/>
      <c r="O15" s="87"/>
      <c r="P15" s="66"/>
      <c r="Q15" s="66"/>
      <c r="R15" s="87"/>
      <c r="S15" s="87"/>
      <c r="T15" s="87"/>
      <c r="U15" s="87"/>
      <c r="V15" s="87"/>
      <c r="W15" s="87"/>
      <c r="X15" s="87"/>
      <c r="Y15" s="87"/>
      <c r="Z15" s="66"/>
      <c r="AA15" s="66"/>
      <c r="AB15" s="87"/>
      <c r="AC15" s="87"/>
      <c r="AD15" s="87"/>
      <c r="AE15" s="87"/>
      <c r="AF15" s="87"/>
      <c r="AG15" s="87"/>
      <c r="AH15" s="87"/>
      <c r="AI15" s="87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87"/>
      <c r="AU15" s="87"/>
      <c r="AV15" s="87"/>
      <c r="AW15" s="87"/>
      <c r="AX15" s="66"/>
      <c r="AY15" s="66"/>
      <c r="AZ15" s="87"/>
      <c r="BA15" s="87"/>
      <c r="BB15" s="87"/>
      <c r="BC15" s="87"/>
      <c r="BD15" s="87"/>
      <c r="BE15" s="87"/>
      <c r="BF15" s="87"/>
      <c r="BG15" s="87"/>
      <c r="BH15" s="66"/>
      <c r="BI15" s="66"/>
      <c r="BJ15" s="87"/>
      <c r="BK15" s="87"/>
      <c r="BL15" s="87"/>
      <c r="BM15" s="87"/>
      <c r="BN15" s="66"/>
      <c r="BO15" s="66"/>
      <c r="BP15" s="87"/>
      <c r="BQ15" s="87"/>
      <c r="BR15" s="87"/>
      <c r="BS15" s="87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</row>
    <row r="16" spans="1:108" s="62" customFormat="1" ht="15.75" customHeight="1" x14ac:dyDescent="0.3">
      <c r="A16" s="184" t="s">
        <v>151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  <c r="AG16" s="184"/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  <c r="BI16" s="184"/>
      <c r="BJ16" s="184"/>
      <c r="BK16" s="184"/>
      <c r="BL16" s="184"/>
      <c r="BM16" s="184"/>
      <c r="BN16" s="184"/>
      <c r="BO16" s="184"/>
      <c r="BP16" s="184"/>
      <c r="BQ16" s="184"/>
      <c r="BR16" s="184"/>
      <c r="BS16" s="184"/>
      <c r="BT16" s="184"/>
      <c r="BU16" s="184"/>
      <c r="BV16" s="184"/>
      <c r="BW16" s="184"/>
      <c r="BX16" s="184"/>
      <c r="BY16" s="184"/>
      <c r="BZ16" s="184"/>
      <c r="CA16" s="184"/>
      <c r="CB16" s="184"/>
      <c r="CC16" s="184"/>
      <c r="CD16" s="184"/>
      <c r="CE16" s="184"/>
      <c r="CF16" s="184"/>
      <c r="CG16" s="184"/>
      <c r="CH16" s="184"/>
      <c r="CI16" s="184"/>
      <c r="CJ16" s="184"/>
      <c r="CK16" s="184"/>
      <c r="CL16" s="184"/>
      <c r="CM16" s="184"/>
      <c r="CN16" s="184"/>
      <c r="CO16" s="184"/>
      <c r="CP16" s="184"/>
      <c r="CQ16" s="184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</row>
    <row r="17" spans="1:108" s="62" customFormat="1" ht="15.75" customHeight="1" x14ac:dyDescent="0.25">
      <c r="A17" s="12" t="s">
        <v>40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5"/>
      <c r="AT17" s="185"/>
      <c r="AU17" s="185"/>
      <c r="AV17" s="185"/>
      <c r="AW17" s="185"/>
      <c r="AX17" s="185"/>
      <c r="AY17" s="185"/>
      <c r="AZ17" s="185"/>
      <c r="BA17" s="185"/>
      <c r="BB17" s="185"/>
      <c r="BC17" s="185"/>
      <c r="BD17" s="185"/>
      <c r="BE17" s="185"/>
      <c r="BF17" s="185"/>
      <c r="BG17" s="185"/>
      <c r="BH17" s="185"/>
      <c r="BI17" s="185"/>
      <c r="BJ17" s="185"/>
      <c r="BK17" s="185"/>
      <c r="BL17" s="185"/>
      <c r="BM17" s="185"/>
      <c r="BN17" s="185"/>
      <c r="BO17" s="185"/>
      <c r="BP17" s="185"/>
      <c r="BQ17" s="185"/>
      <c r="BR17" s="185"/>
      <c r="BS17" s="185"/>
      <c r="BT17" s="185"/>
      <c r="BU17" s="185"/>
      <c r="BV17" s="185"/>
      <c r="BW17" s="185"/>
      <c r="BX17" s="185"/>
      <c r="BY17" s="185"/>
      <c r="BZ17" s="185"/>
      <c r="CA17" s="185"/>
      <c r="CB17" s="185"/>
      <c r="CC17" s="185"/>
      <c r="CD17" s="185"/>
      <c r="CE17" s="185"/>
      <c r="CF17" s="185"/>
      <c r="CG17" s="185"/>
      <c r="CH17" s="185"/>
      <c r="CI17" s="185"/>
      <c r="CJ17" s="185"/>
      <c r="CK17" s="185"/>
      <c r="CL17" s="185"/>
      <c r="CM17" s="185"/>
      <c r="CN17" s="185"/>
      <c r="CO17" s="185"/>
      <c r="CP17" s="185"/>
      <c r="CQ17" s="185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</row>
    <row r="18" spans="1:108" s="62" customFormat="1" ht="15.75" customHeight="1" x14ac:dyDescent="0.3">
      <c r="A18" s="184" t="s">
        <v>152</v>
      </c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  <c r="BI18" s="184"/>
      <c r="BJ18" s="184"/>
      <c r="BK18" s="184"/>
      <c r="BL18" s="184"/>
      <c r="BM18" s="184"/>
      <c r="BN18" s="184"/>
      <c r="BO18" s="184"/>
      <c r="BP18" s="184"/>
      <c r="BQ18" s="184"/>
      <c r="BR18" s="184"/>
      <c r="BS18" s="184"/>
      <c r="BT18" s="184"/>
      <c r="BU18" s="184"/>
      <c r="BV18" s="184"/>
      <c r="BW18" s="184"/>
      <c r="BX18" s="184"/>
      <c r="BY18" s="184"/>
      <c r="BZ18" s="184"/>
      <c r="CA18" s="184"/>
      <c r="CB18" s="184"/>
      <c r="CC18" s="184"/>
      <c r="CD18" s="184"/>
      <c r="CE18" s="184"/>
      <c r="CF18" s="184"/>
      <c r="CG18" s="184"/>
      <c r="CH18" s="184"/>
      <c r="CI18" s="184"/>
      <c r="CJ18" s="184"/>
      <c r="CK18" s="184"/>
      <c r="CL18" s="184"/>
      <c r="CM18" s="184"/>
      <c r="CN18" s="184"/>
      <c r="CO18" s="184"/>
      <c r="CP18" s="184"/>
      <c r="CQ18" s="184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</row>
    <row r="19" spans="1:108" s="62" customFormat="1" ht="15.75" customHeight="1" x14ac:dyDescent="0.25">
      <c r="A19" s="185" t="s">
        <v>39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5"/>
      <c r="BA19" s="185"/>
      <c r="BB19" s="185"/>
      <c r="BC19" s="185"/>
      <c r="BD19" s="185"/>
      <c r="BE19" s="185"/>
      <c r="BF19" s="185"/>
      <c r="BG19" s="185"/>
      <c r="BH19" s="185"/>
      <c r="BI19" s="185"/>
      <c r="BJ19" s="185"/>
      <c r="BK19" s="185"/>
      <c r="BL19" s="185"/>
      <c r="BM19" s="185"/>
      <c r="BN19" s="185"/>
      <c r="BO19" s="185"/>
      <c r="BP19" s="185"/>
      <c r="BQ19" s="185"/>
      <c r="BR19" s="185"/>
      <c r="BS19" s="185"/>
      <c r="BT19" s="185"/>
      <c r="BU19" s="185"/>
      <c r="BV19" s="185"/>
      <c r="BW19" s="185"/>
      <c r="BX19" s="185"/>
      <c r="BY19" s="185"/>
      <c r="BZ19" s="185"/>
      <c r="CA19" s="185"/>
      <c r="CB19" s="185"/>
      <c r="CC19" s="185"/>
      <c r="CD19" s="185"/>
      <c r="CE19" s="185"/>
      <c r="CF19" s="185"/>
      <c r="CG19" s="185"/>
      <c r="CH19" s="185"/>
      <c r="CI19" s="185"/>
      <c r="CJ19" s="185"/>
      <c r="CK19" s="185"/>
      <c r="CL19" s="185"/>
      <c r="CM19" s="185"/>
      <c r="CN19" s="185"/>
      <c r="CO19" s="185"/>
      <c r="CP19" s="185"/>
      <c r="CQ19" s="185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</row>
    <row r="20" spans="1:108" s="62" customFormat="1" ht="15.75" customHeight="1" x14ac:dyDescent="0.2">
      <c r="A20" s="66"/>
      <c r="B20" s="66"/>
      <c r="C20" s="66"/>
      <c r="D20" s="66"/>
      <c r="E20" s="66"/>
      <c r="F20" s="87"/>
      <c r="G20" s="87"/>
      <c r="H20" s="87"/>
      <c r="I20" s="87"/>
      <c r="J20" s="66"/>
      <c r="K20" s="66"/>
      <c r="L20" s="87"/>
      <c r="M20" s="87"/>
      <c r="N20" s="87"/>
      <c r="O20" s="87"/>
      <c r="P20" s="66"/>
      <c r="Q20" s="66"/>
      <c r="R20" s="87"/>
      <c r="S20" s="87"/>
      <c r="T20" s="87"/>
      <c r="U20" s="87"/>
      <c r="V20" s="87"/>
      <c r="W20" s="87"/>
      <c r="X20" s="87"/>
      <c r="Y20" s="87"/>
      <c r="Z20" s="66"/>
      <c r="AA20" s="66"/>
      <c r="AB20" s="87"/>
      <c r="AC20" s="87"/>
      <c r="AD20" s="87"/>
      <c r="AE20" s="87"/>
      <c r="AF20" s="87"/>
      <c r="AG20" s="87"/>
      <c r="AH20" s="87"/>
      <c r="AI20" s="87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87"/>
      <c r="AU20" s="87"/>
      <c r="AV20" s="87"/>
      <c r="AW20" s="87"/>
      <c r="AX20" s="66"/>
      <c r="AY20" s="66"/>
      <c r="AZ20" s="87"/>
      <c r="BA20" s="87"/>
      <c r="BB20" s="87"/>
      <c r="BC20" s="87"/>
      <c r="BD20" s="87"/>
      <c r="BE20" s="87"/>
      <c r="BF20" s="87"/>
      <c r="BG20" s="87"/>
      <c r="BH20" s="66"/>
      <c r="BI20" s="66"/>
      <c r="BJ20" s="87"/>
      <c r="BK20" s="87"/>
      <c r="BL20" s="87"/>
      <c r="BM20" s="87"/>
      <c r="BN20" s="66"/>
      <c r="BO20" s="66"/>
      <c r="BP20" s="87"/>
      <c r="BQ20" s="87"/>
      <c r="BR20" s="87"/>
      <c r="BS20" s="87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</row>
    <row r="21" spans="1:108" s="62" customFormat="1" ht="15.75" customHeight="1" thickBot="1" x14ac:dyDescent="0.25">
      <c r="A21" s="174" t="s">
        <v>101</v>
      </c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174"/>
      <c r="BA21" s="174"/>
      <c r="BB21" s="174"/>
      <c r="BC21" s="174"/>
      <c r="BD21" s="174"/>
      <c r="BE21" s="174"/>
      <c r="BF21" s="174"/>
      <c r="BG21" s="174"/>
      <c r="BH21" s="174"/>
      <c r="BI21" s="174"/>
      <c r="BJ21" s="174"/>
      <c r="BK21" s="174"/>
      <c r="BL21" s="174"/>
      <c r="BM21" s="174"/>
      <c r="BN21" s="174"/>
      <c r="BO21" s="174"/>
      <c r="BP21" s="174"/>
      <c r="BQ21" s="174"/>
      <c r="BR21" s="174"/>
      <c r="BS21" s="174"/>
      <c r="BT21" s="174"/>
      <c r="BU21" s="174"/>
      <c r="BV21" s="174"/>
      <c r="BW21" s="174"/>
      <c r="BX21" s="174"/>
      <c r="BY21" s="174"/>
      <c r="BZ21" s="174"/>
      <c r="CA21" s="174"/>
      <c r="CB21" s="174"/>
      <c r="CC21" s="174"/>
      <c r="CD21" s="174"/>
      <c r="CE21" s="174"/>
      <c r="CF21" s="174"/>
      <c r="CG21" s="174"/>
      <c r="CH21" s="174"/>
      <c r="CI21" s="174"/>
      <c r="CJ21" s="174"/>
      <c r="CK21" s="174"/>
      <c r="CL21" s="174"/>
      <c r="CM21" s="174"/>
      <c r="CN21" s="174"/>
      <c r="CO21" s="174"/>
      <c r="CP21" s="174"/>
      <c r="CQ21" s="174"/>
    </row>
    <row r="22" spans="1:108" s="67" customFormat="1" ht="63" customHeight="1" x14ac:dyDescent="0.25">
      <c r="A22" s="177" t="s">
        <v>34</v>
      </c>
      <c r="B22" s="177" t="s">
        <v>35</v>
      </c>
      <c r="C22" s="177" t="s">
        <v>2</v>
      </c>
      <c r="D22" s="178" t="s">
        <v>166</v>
      </c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H22" s="179"/>
      <c r="AI22" s="179"/>
      <c r="AJ22" s="179"/>
      <c r="AK22" s="179"/>
      <c r="AL22" s="179"/>
      <c r="AM22" s="179"/>
      <c r="AN22" s="179"/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  <c r="BI22" s="179"/>
      <c r="BJ22" s="179"/>
      <c r="BK22" s="179"/>
      <c r="BL22" s="179"/>
      <c r="BM22" s="179"/>
      <c r="BN22" s="179"/>
      <c r="BO22" s="179"/>
      <c r="BP22" s="179"/>
      <c r="BQ22" s="179"/>
      <c r="BR22" s="179"/>
      <c r="BS22" s="179"/>
      <c r="BT22" s="179"/>
      <c r="BU22" s="179"/>
      <c r="BV22" s="179"/>
      <c r="BW22" s="179"/>
      <c r="BX22" s="179"/>
      <c r="BY22" s="179"/>
      <c r="BZ22" s="179"/>
      <c r="CA22" s="179"/>
      <c r="CB22" s="179"/>
      <c r="CC22" s="179"/>
      <c r="CD22" s="179"/>
      <c r="CE22" s="179"/>
      <c r="CF22" s="179"/>
      <c r="CG22" s="179"/>
      <c r="CH22" s="179"/>
      <c r="CI22" s="179"/>
      <c r="CJ22" s="179"/>
      <c r="CK22" s="179"/>
      <c r="CL22" s="179"/>
      <c r="CM22" s="179"/>
      <c r="CN22" s="179"/>
      <c r="CO22" s="179"/>
      <c r="CP22" s="179"/>
      <c r="CQ22" s="180"/>
    </row>
    <row r="23" spans="1:108" ht="42.75" customHeight="1" x14ac:dyDescent="0.2">
      <c r="A23" s="177"/>
      <c r="B23" s="177"/>
      <c r="C23" s="177"/>
      <c r="D23" s="181" t="s">
        <v>47</v>
      </c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82"/>
      <c r="AR23" s="182" t="s">
        <v>48</v>
      </c>
      <c r="AS23" s="182"/>
      <c r="AT23" s="182"/>
      <c r="AU23" s="182"/>
      <c r="AV23" s="182"/>
      <c r="AW23" s="182"/>
      <c r="AX23" s="182"/>
      <c r="AY23" s="182"/>
      <c r="AZ23" s="182"/>
      <c r="BA23" s="182"/>
      <c r="BB23" s="182"/>
      <c r="BC23" s="182"/>
      <c r="BD23" s="182"/>
      <c r="BE23" s="182"/>
      <c r="BF23" s="182"/>
      <c r="BG23" s="182"/>
      <c r="BH23" s="182"/>
      <c r="BI23" s="182"/>
      <c r="BJ23" s="182"/>
      <c r="BK23" s="182"/>
      <c r="BL23" s="182"/>
      <c r="BM23" s="182"/>
      <c r="BN23" s="182"/>
      <c r="BO23" s="182"/>
      <c r="BP23" s="182"/>
      <c r="BQ23" s="182"/>
      <c r="BR23" s="182"/>
      <c r="BS23" s="182"/>
      <c r="BT23" s="182"/>
      <c r="BU23" s="182"/>
      <c r="BV23" s="182" t="s">
        <v>43</v>
      </c>
      <c r="BW23" s="182"/>
      <c r="BX23" s="182"/>
      <c r="BY23" s="182"/>
      <c r="BZ23" s="182"/>
      <c r="CA23" s="182"/>
      <c r="CB23" s="182" t="s">
        <v>44</v>
      </c>
      <c r="CC23" s="182"/>
      <c r="CD23" s="182"/>
      <c r="CE23" s="182"/>
      <c r="CF23" s="182" t="s">
        <v>36</v>
      </c>
      <c r="CG23" s="182"/>
      <c r="CH23" s="182"/>
      <c r="CI23" s="182"/>
      <c r="CJ23" s="182"/>
      <c r="CK23" s="182"/>
      <c r="CL23" s="182" t="s">
        <v>41</v>
      </c>
      <c r="CM23" s="182"/>
      <c r="CN23" s="182"/>
      <c r="CO23" s="182"/>
      <c r="CP23" s="182" t="s">
        <v>42</v>
      </c>
      <c r="CQ23" s="187"/>
    </row>
    <row r="24" spans="1:108" s="68" customFormat="1" ht="192" customHeight="1" x14ac:dyDescent="0.2">
      <c r="A24" s="177"/>
      <c r="B24" s="177"/>
      <c r="C24" s="177"/>
      <c r="D24" s="183" t="s">
        <v>167</v>
      </c>
      <c r="E24" s="173"/>
      <c r="F24" s="173" t="s">
        <v>168</v>
      </c>
      <c r="G24" s="173"/>
      <c r="H24" s="173" t="s">
        <v>169</v>
      </c>
      <c r="I24" s="173"/>
      <c r="J24" s="173" t="s">
        <v>170</v>
      </c>
      <c r="K24" s="173"/>
      <c r="L24" s="173" t="s">
        <v>171</v>
      </c>
      <c r="M24" s="173"/>
      <c r="N24" s="173" t="s">
        <v>172</v>
      </c>
      <c r="O24" s="173"/>
      <c r="P24" s="173" t="s">
        <v>173</v>
      </c>
      <c r="Q24" s="173"/>
      <c r="R24" s="173" t="s">
        <v>174</v>
      </c>
      <c r="S24" s="173"/>
      <c r="T24" s="173" t="s">
        <v>175</v>
      </c>
      <c r="U24" s="173"/>
      <c r="V24" s="173" t="s">
        <v>176</v>
      </c>
      <c r="W24" s="173"/>
      <c r="X24" s="173" t="s">
        <v>177</v>
      </c>
      <c r="Y24" s="173"/>
      <c r="Z24" s="173" t="s">
        <v>178</v>
      </c>
      <c r="AA24" s="173"/>
      <c r="AB24" s="173" t="s">
        <v>179</v>
      </c>
      <c r="AC24" s="173"/>
      <c r="AD24" s="173" t="s">
        <v>180</v>
      </c>
      <c r="AE24" s="173"/>
      <c r="AF24" s="173" t="s">
        <v>181</v>
      </c>
      <c r="AG24" s="173"/>
      <c r="AH24" s="173" t="s">
        <v>182</v>
      </c>
      <c r="AI24" s="173"/>
      <c r="AJ24" s="173" t="s">
        <v>122</v>
      </c>
      <c r="AK24" s="173"/>
      <c r="AL24" s="173" t="s">
        <v>123</v>
      </c>
      <c r="AM24" s="173"/>
      <c r="AN24" s="173" t="s">
        <v>124</v>
      </c>
      <c r="AO24" s="173"/>
      <c r="AP24" s="173" t="s">
        <v>125</v>
      </c>
      <c r="AQ24" s="173"/>
      <c r="AR24" s="173" t="s">
        <v>183</v>
      </c>
      <c r="AS24" s="173"/>
      <c r="AT24" s="173" t="s">
        <v>184</v>
      </c>
      <c r="AU24" s="173"/>
      <c r="AV24" s="173" t="s">
        <v>185</v>
      </c>
      <c r="AW24" s="173"/>
      <c r="AX24" s="173" t="s">
        <v>186</v>
      </c>
      <c r="AY24" s="173"/>
      <c r="AZ24" s="173" t="s">
        <v>187</v>
      </c>
      <c r="BA24" s="173"/>
      <c r="BB24" s="173" t="s">
        <v>188</v>
      </c>
      <c r="BC24" s="173"/>
      <c r="BD24" s="173" t="s">
        <v>189</v>
      </c>
      <c r="BE24" s="173"/>
      <c r="BF24" s="173" t="s">
        <v>190</v>
      </c>
      <c r="BG24" s="173"/>
      <c r="BH24" s="173" t="s">
        <v>191</v>
      </c>
      <c r="BI24" s="173"/>
      <c r="BJ24" s="173" t="s">
        <v>192</v>
      </c>
      <c r="BK24" s="173"/>
      <c r="BL24" s="173" t="s">
        <v>193</v>
      </c>
      <c r="BM24" s="173"/>
      <c r="BN24" s="173" t="s">
        <v>194</v>
      </c>
      <c r="BO24" s="173"/>
      <c r="BP24" s="173" t="s">
        <v>195</v>
      </c>
      <c r="BQ24" s="173"/>
      <c r="BR24" s="173" t="s">
        <v>196</v>
      </c>
      <c r="BS24" s="173"/>
      <c r="BT24" s="173" t="s">
        <v>127</v>
      </c>
      <c r="BU24" s="173"/>
      <c r="BV24" s="173" t="s">
        <v>128</v>
      </c>
      <c r="BW24" s="173"/>
      <c r="BX24" s="173" t="s">
        <v>129</v>
      </c>
      <c r="BY24" s="173"/>
      <c r="BZ24" s="173" t="s">
        <v>130</v>
      </c>
      <c r="CA24" s="173"/>
      <c r="CB24" s="173" t="s">
        <v>131</v>
      </c>
      <c r="CC24" s="173"/>
      <c r="CD24" s="173" t="s">
        <v>132</v>
      </c>
      <c r="CE24" s="173"/>
      <c r="CF24" s="173" t="s">
        <v>133</v>
      </c>
      <c r="CG24" s="173"/>
      <c r="CH24" s="173" t="s">
        <v>134</v>
      </c>
      <c r="CI24" s="173"/>
      <c r="CJ24" s="173" t="s">
        <v>135</v>
      </c>
      <c r="CK24" s="173"/>
      <c r="CL24" s="173" t="s">
        <v>136</v>
      </c>
      <c r="CM24" s="173"/>
      <c r="CN24" s="173" t="s">
        <v>137</v>
      </c>
      <c r="CO24" s="173"/>
      <c r="CP24" s="173" t="s">
        <v>138</v>
      </c>
      <c r="CQ24" s="186"/>
    </row>
    <row r="25" spans="1:108" ht="91.5" customHeight="1" x14ac:dyDescent="0.2">
      <c r="A25" s="177"/>
      <c r="B25" s="177"/>
      <c r="C25" s="177"/>
      <c r="D25" s="91" t="s">
        <v>126</v>
      </c>
      <c r="E25" s="92" t="s">
        <v>197</v>
      </c>
      <c r="F25" s="92" t="s">
        <v>126</v>
      </c>
      <c r="G25" s="92" t="s">
        <v>197</v>
      </c>
      <c r="H25" s="92" t="s">
        <v>126</v>
      </c>
      <c r="I25" s="92" t="s">
        <v>197</v>
      </c>
      <c r="J25" s="92" t="s">
        <v>126</v>
      </c>
      <c r="K25" s="92" t="s">
        <v>197</v>
      </c>
      <c r="L25" s="92" t="s">
        <v>126</v>
      </c>
      <c r="M25" s="92" t="s">
        <v>197</v>
      </c>
      <c r="N25" s="92" t="s">
        <v>126</v>
      </c>
      <c r="O25" s="92" t="s">
        <v>197</v>
      </c>
      <c r="P25" s="92" t="s">
        <v>126</v>
      </c>
      <c r="Q25" s="92" t="s">
        <v>197</v>
      </c>
      <c r="R25" s="92" t="s">
        <v>126</v>
      </c>
      <c r="S25" s="92" t="s">
        <v>197</v>
      </c>
      <c r="T25" s="92" t="s">
        <v>126</v>
      </c>
      <c r="U25" s="92" t="s">
        <v>197</v>
      </c>
      <c r="V25" s="92" t="s">
        <v>126</v>
      </c>
      <c r="W25" s="92" t="s">
        <v>197</v>
      </c>
      <c r="X25" s="92" t="s">
        <v>126</v>
      </c>
      <c r="Y25" s="92" t="s">
        <v>197</v>
      </c>
      <c r="Z25" s="92" t="s">
        <v>126</v>
      </c>
      <c r="AA25" s="92" t="s">
        <v>197</v>
      </c>
      <c r="AB25" s="92" t="s">
        <v>126</v>
      </c>
      <c r="AC25" s="92" t="s">
        <v>197</v>
      </c>
      <c r="AD25" s="92" t="s">
        <v>126</v>
      </c>
      <c r="AE25" s="92" t="s">
        <v>197</v>
      </c>
      <c r="AF25" s="92" t="s">
        <v>126</v>
      </c>
      <c r="AG25" s="92" t="s">
        <v>197</v>
      </c>
      <c r="AH25" s="92" t="s">
        <v>126</v>
      </c>
      <c r="AI25" s="92" t="s">
        <v>197</v>
      </c>
      <c r="AJ25" s="92" t="s">
        <v>126</v>
      </c>
      <c r="AK25" s="92" t="s">
        <v>197</v>
      </c>
      <c r="AL25" s="92" t="s">
        <v>126</v>
      </c>
      <c r="AM25" s="92" t="s">
        <v>197</v>
      </c>
      <c r="AN25" s="92" t="s">
        <v>126</v>
      </c>
      <c r="AO25" s="92" t="s">
        <v>197</v>
      </c>
      <c r="AP25" s="92" t="s">
        <v>126</v>
      </c>
      <c r="AQ25" s="92" t="s">
        <v>197</v>
      </c>
      <c r="AR25" s="92" t="s">
        <v>126</v>
      </c>
      <c r="AS25" s="92" t="s">
        <v>197</v>
      </c>
      <c r="AT25" s="92" t="s">
        <v>126</v>
      </c>
      <c r="AU25" s="92" t="s">
        <v>197</v>
      </c>
      <c r="AV25" s="92" t="s">
        <v>126</v>
      </c>
      <c r="AW25" s="92" t="s">
        <v>197</v>
      </c>
      <c r="AX25" s="92" t="s">
        <v>126</v>
      </c>
      <c r="AY25" s="92" t="s">
        <v>197</v>
      </c>
      <c r="AZ25" s="92" t="s">
        <v>126</v>
      </c>
      <c r="BA25" s="92" t="s">
        <v>197</v>
      </c>
      <c r="BB25" s="92" t="s">
        <v>126</v>
      </c>
      <c r="BC25" s="92" t="s">
        <v>197</v>
      </c>
      <c r="BD25" s="92" t="s">
        <v>126</v>
      </c>
      <c r="BE25" s="92" t="s">
        <v>197</v>
      </c>
      <c r="BF25" s="92" t="s">
        <v>126</v>
      </c>
      <c r="BG25" s="92" t="s">
        <v>197</v>
      </c>
      <c r="BH25" s="92" t="s">
        <v>126</v>
      </c>
      <c r="BI25" s="92" t="s">
        <v>197</v>
      </c>
      <c r="BJ25" s="92" t="s">
        <v>126</v>
      </c>
      <c r="BK25" s="92" t="s">
        <v>197</v>
      </c>
      <c r="BL25" s="92" t="s">
        <v>126</v>
      </c>
      <c r="BM25" s="92" t="s">
        <v>197</v>
      </c>
      <c r="BN25" s="92" t="s">
        <v>126</v>
      </c>
      <c r="BO25" s="92" t="s">
        <v>197</v>
      </c>
      <c r="BP25" s="92" t="s">
        <v>126</v>
      </c>
      <c r="BQ25" s="92" t="s">
        <v>197</v>
      </c>
      <c r="BR25" s="92" t="s">
        <v>126</v>
      </c>
      <c r="BS25" s="92" t="s">
        <v>197</v>
      </c>
      <c r="BT25" s="92" t="s">
        <v>126</v>
      </c>
      <c r="BU25" s="92" t="s">
        <v>197</v>
      </c>
      <c r="BV25" s="92" t="s">
        <v>126</v>
      </c>
      <c r="BW25" s="92" t="s">
        <v>197</v>
      </c>
      <c r="BX25" s="92" t="s">
        <v>126</v>
      </c>
      <c r="BY25" s="92" t="s">
        <v>197</v>
      </c>
      <c r="BZ25" s="92" t="s">
        <v>126</v>
      </c>
      <c r="CA25" s="92" t="s">
        <v>197</v>
      </c>
      <c r="CB25" s="92" t="s">
        <v>126</v>
      </c>
      <c r="CC25" s="92" t="s">
        <v>197</v>
      </c>
      <c r="CD25" s="92" t="s">
        <v>126</v>
      </c>
      <c r="CE25" s="92" t="s">
        <v>197</v>
      </c>
      <c r="CF25" s="92" t="s">
        <v>126</v>
      </c>
      <c r="CG25" s="92" t="s">
        <v>197</v>
      </c>
      <c r="CH25" s="92" t="s">
        <v>126</v>
      </c>
      <c r="CI25" s="92" t="s">
        <v>197</v>
      </c>
      <c r="CJ25" s="92" t="s">
        <v>126</v>
      </c>
      <c r="CK25" s="92" t="s">
        <v>197</v>
      </c>
      <c r="CL25" s="92" t="s">
        <v>126</v>
      </c>
      <c r="CM25" s="92" t="s">
        <v>197</v>
      </c>
      <c r="CN25" s="92" t="s">
        <v>126</v>
      </c>
      <c r="CO25" s="92" t="s">
        <v>197</v>
      </c>
      <c r="CP25" s="92" t="s">
        <v>126</v>
      </c>
      <c r="CQ25" s="93" t="s">
        <v>197</v>
      </c>
    </row>
    <row r="26" spans="1:108" s="23" customFormat="1" ht="15.75" x14ac:dyDescent="0.25">
      <c r="A26" s="69">
        <v>1</v>
      </c>
      <c r="B26" s="70">
        <v>2</v>
      </c>
      <c r="C26" s="69">
        <v>3</v>
      </c>
      <c r="D26" s="94" t="s">
        <v>63</v>
      </c>
      <c r="E26" s="95" t="s">
        <v>64</v>
      </c>
      <c r="F26" s="95" t="s">
        <v>65</v>
      </c>
      <c r="G26" s="95" t="s">
        <v>66</v>
      </c>
      <c r="H26" s="95" t="s">
        <v>110</v>
      </c>
      <c r="I26" s="95" t="s">
        <v>111</v>
      </c>
      <c r="J26" s="95" t="s">
        <v>112</v>
      </c>
      <c r="K26" s="95" t="s">
        <v>113</v>
      </c>
      <c r="L26" s="95" t="s">
        <v>114</v>
      </c>
      <c r="M26" s="95" t="s">
        <v>115</v>
      </c>
      <c r="N26" s="95" t="s">
        <v>116</v>
      </c>
      <c r="O26" s="95" t="s">
        <v>117</v>
      </c>
      <c r="P26" s="95" t="s">
        <v>118</v>
      </c>
      <c r="Q26" s="95" t="s">
        <v>119</v>
      </c>
      <c r="R26" s="95" t="s">
        <v>120</v>
      </c>
      <c r="S26" s="95" t="s">
        <v>121</v>
      </c>
      <c r="T26" s="95" t="s">
        <v>198</v>
      </c>
      <c r="U26" s="95" t="s">
        <v>199</v>
      </c>
      <c r="V26" s="95" t="s">
        <v>200</v>
      </c>
      <c r="W26" s="95" t="s">
        <v>201</v>
      </c>
      <c r="X26" s="95" t="s">
        <v>202</v>
      </c>
      <c r="Y26" s="95" t="s">
        <v>203</v>
      </c>
      <c r="Z26" s="95" t="s">
        <v>204</v>
      </c>
      <c r="AA26" s="95" t="s">
        <v>205</v>
      </c>
      <c r="AB26" s="95" t="s">
        <v>206</v>
      </c>
      <c r="AC26" s="95" t="s">
        <v>207</v>
      </c>
      <c r="AD26" s="95" t="s">
        <v>208</v>
      </c>
      <c r="AE26" s="95" t="s">
        <v>209</v>
      </c>
      <c r="AF26" s="95" t="s">
        <v>210</v>
      </c>
      <c r="AG26" s="95" t="s">
        <v>211</v>
      </c>
      <c r="AH26" s="95" t="s">
        <v>212</v>
      </c>
      <c r="AI26" s="95" t="s">
        <v>213</v>
      </c>
      <c r="AJ26" s="95" t="s">
        <v>214</v>
      </c>
      <c r="AK26" s="95" t="s">
        <v>215</v>
      </c>
      <c r="AL26" s="95" t="s">
        <v>216</v>
      </c>
      <c r="AM26" s="95" t="s">
        <v>217</v>
      </c>
      <c r="AN26" s="95" t="s">
        <v>218</v>
      </c>
      <c r="AO26" s="95" t="s">
        <v>219</v>
      </c>
      <c r="AP26" s="95" t="s">
        <v>220</v>
      </c>
      <c r="AQ26" s="95" t="s">
        <v>221</v>
      </c>
      <c r="AR26" s="95" t="s">
        <v>67</v>
      </c>
      <c r="AS26" s="95" t="s">
        <v>68</v>
      </c>
      <c r="AT26" s="95" t="s">
        <v>69</v>
      </c>
      <c r="AU26" s="95" t="s">
        <v>70</v>
      </c>
      <c r="AV26" s="95" t="s">
        <v>139</v>
      </c>
      <c r="AW26" s="95" t="s">
        <v>140</v>
      </c>
      <c r="AX26" s="95" t="s">
        <v>141</v>
      </c>
      <c r="AY26" s="95" t="s">
        <v>142</v>
      </c>
      <c r="AZ26" s="95" t="s">
        <v>143</v>
      </c>
      <c r="BA26" s="95" t="s">
        <v>144</v>
      </c>
      <c r="BB26" s="95" t="s">
        <v>222</v>
      </c>
      <c r="BC26" s="95" t="s">
        <v>223</v>
      </c>
      <c r="BD26" s="95" t="s">
        <v>224</v>
      </c>
      <c r="BE26" s="95" t="s">
        <v>225</v>
      </c>
      <c r="BF26" s="95" t="s">
        <v>226</v>
      </c>
      <c r="BG26" s="95" t="s">
        <v>227</v>
      </c>
      <c r="BH26" s="95" t="s">
        <v>228</v>
      </c>
      <c r="BI26" s="95" t="s">
        <v>229</v>
      </c>
      <c r="BJ26" s="95" t="s">
        <v>230</v>
      </c>
      <c r="BK26" s="95" t="s">
        <v>231</v>
      </c>
      <c r="BL26" s="95" t="s">
        <v>232</v>
      </c>
      <c r="BM26" s="95" t="s">
        <v>233</v>
      </c>
      <c r="BN26" s="95" t="s">
        <v>234</v>
      </c>
      <c r="BO26" s="95" t="s">
        <v>235</v>
      </c>
      <c r="BP26" s="95" t="s">
        <v>236</v>
      </c>
      <c r="BQ26" s="95" t="s">
        <v>237</v>
      </c>
      <c r="BR26" s="95" t="s">
        <v>238</v>
      </c>
      <c r="BS26" s="95" t="s">
        <v>239</v>
      </c>
      <c r="BT26" s="95" t="s">
        <v>240</v>
      </c>
      <c r="BU26" s="95" t="s">
        <v>241</v>
      </c>
      <c r="BV26" s="95" t="s">
        <v>71</v>
      </c>
      <c r="BW26" s="95" t="s">
        <v>72</v>
      </c>
      <c r="BX26" s="95" t="s">
        <v>73</v>
      </c>
      <c r="BY26" s="95" t="s">
        <v>74</v>
      </c>
      <c r="BZ26" s="95" t="s">
        <v>145</v>
      </c>
      <c r="CA26" s="95" t="s">
        <v>146</v>
      </c>
      <c r="CB26" s="95" t="s">
        <v>75</v>
      </c>
      <c r="CC26" s="95" t="s">
        <v>76</v>
      </c>
      <c r="CD26" s="95" t="s">
        <v>77</v>
      </c>
      <c r="CE26" s="95" t="s">
        <v>78</v>
      </c>
      <c r="CF26" s="95" t="s">
        <v>79</v>
      </c>
      <c r="CG26" s="95" t="s">
        <v>80</v>
      </c>
      <c r="CH26" s="95" t="s">
        <v>81</v>
      </c>
      <c r="CI26" s="95" t="s">
        <v>82</v>
      </c>
      <c r="CJ26" s="95" t="s">
        <v>147</v>
      </c>
      <c r="CK26" s="95" t="s">
        <v>148</v>
      </c>
      <c r="CL26" s="95" t="s">
        <v>83</v>
      </c>
      <c r="CM26" s="95" t="s">
        <v>84</v>
      </c>
      <c r="CN26" s="95" t="s">
        <v>85</v>
      </c>
      <c r="CO26" s="95" t="s">
        <v>86</v>
      </c>
      <c r="CP26" s="95" t="s">
        <v>87</v>
      </c>
      <c r="CQ26" s="96" t="s">
        <v>88</v>
      </c>
    </row>
    <row r="27" spans="1:108" s="23" customFormat="1" ht="15.75" x14ac:dyDescent="0.25">
      <c r="A27" s="73" t="str">
        <f>'[1]Формат ИПР'!B9</f>
        <v>1</v>
      </c>
      <c r="B27" s="73" t="str">
        <f>'[1]Формат ИПР'!C9</f>
        <v>Чеченская Республика</v>
      </c>
      <c r="C27" s="73" t="str">
        <f>'[1]Формат ИПР'!D9</f>
        <v>Г</v>
      </c>
      <c r="D27" s="88">
        <f t="shared" ref="D27:CQ27" si="0">SUM(D28,D56,D85,D89,D91,D92)</f>
        <v>50</v>
      </c>
      <c r="E27" s="88">
        <f t="shared" si="0"/>
        <v>50</v>
      </c>
      <c r="F27" s="88">
        <f t="shared" si="0"/>
        <v>0</v>
      </c>
      <c r="G27" s="88">
        <f t="shared" si="0"/>
        <v>0</v>
      </c>
      <c r="H27" s="88">
        <f t="shared" si="0"/>
        <v>0</v>
      </c>
      <c r="I27" s="88">
        <f t="shared" si="0"/>
        <v>0</v>
      </c>
      <c r="J27" s="88">
        <f t="shared" si="0"/>
        <v>82</v>
      </c>
      <c r="K27" s="88">
        <f t="shared" si="0"/>
        <v>82</v>
      </c>
      <c r="L27" s="88">
        <f t="shared" si="0"/>
        <v>0</v>
      </c>
      <c r="M27" s="88">
        <f t="shared" si="0"/>
        <v>0</v>
      </c>
      <c r="N27" s="88">
        <f t="shared" si="0"/>
        <v>0</v>
      </c>
      <c r="O27" s="88">
        <f t="shared" si="0"/>
        <v>0</v>
      </c>
      <c r="P27" s="88">
        <f t="shared" si="0"/>
        <v>96.210999999999999</v>
      </c>
      <c r="Q27" s="88">
        <f t="shared" si="0"/>
        <v>95.46</v>
      </c>
      <c r="R27" s="88">
        <f t="shared" ref="R27:Y27" si="1">SUM(R28,R56,R85,R89,R91,R92)</f>
        <v>0</v>
      </c>
      <c r="S27" s="88">
        <f t="shared" si="1"/>
        <v>0</v>
      </c>
      <c r="T27" s="88">
        <f t="shared" si="1"/>
        <v>0</v>
      </c>
      <c r="U27" s="88">
        <f t="shared" si="1"/>
        <v>0</v>
      </c>
      <c r="V27" s="88">
        <f t="shared" si="1"/>
        <v>0</v>
      </c>
      <c r="W27" s="88">
        <f t="shared" si="1"/>
        <v>0</v>
      </c>
      <c r="X27" s="88">
        <f t="shared" si="1"/>
        <v>20.68</v>
      </c>
      <c r="Y27" s="88">
        <f t="shared" si="1"/>
        <v>26.195999999999998</v>
      </c>
      <c r="Z27" s="88">
        <f t="shared" si="0"/>
        <v>3.492</v>
      </c>
      <c r="AA27" s="88">
        <f t="shared" si="0"/>
        <v>9.6720000000000006</v>
      </c>
      <c r="AB27" s="88">
        <f t="shared" si="0"/>
        <v>0.113</v>
      </c>
      <c r="AC27" s="88">
        <f t="shared" si="0"/>
        <v>0.113</v>
      </c>
      <c r="AD27" s="88">
        <f t="shared" si="0"/>
        <v>0</v>
      </c>
      <c r="AE27" s="88">
        <f t="shared" si="0"/>
        <v>5.5629999999999997</v>
      </c>
      <c r="AF27" s="88">
        <f t="shared" si="0"/>
        <v>0</v>
      </c>
      <c r="AG27" s="88">
        <f t="shared" si="0"/>
        <v>0</v>
      </c>
      <c r="AH27" s="88">
        <f t="shared" si="0"/>
        <v>8.75</v>
      </c>
      <c r="AI27" s="88">
        <f t="shared" si="0"/>
        <v>8.7000000000000011</v>
      </c>
      <c r="AJ27" s="88">
        <f t="shared" si="0"/>
        <v>14.64</v>
      </c>
      <c r="AK27" s="88">
        <f t="shared" si="0"/>
        <v>20.143000000000001</v>
      </c>
      <c r="AL27" s="88">
        <f t="shared" si="0"/>
        <v>0</v>
      </c>
      <c r="AM27" s="88">
        <f t="shared" si="0"/>
        <v>0</v>
      </c>
      <c r="AN27" s="88">
        <f t="shared" si="0"/>
        <v>6.66</v>
      </c>
      <c r="AO27" s="88">
        <f t="shared" si="0"/>
        <v>0</v>
      </c>
      <c r="AP27" s="88" t="s">
        <v>149</v>
      </c>
      <c r="AQ27" s="88" t="s">
        <v>149</v>
      </c>
      <c r="AR27" s="88">
        <f t="shared" si="0"/>
        <v>0</v>
      </c>
      <c r="AS27" s="88">
        <f t="shared" si="0"/>
        <v>0</v>
      </c>
      <c r="AT27" s="88">
        <f t="shared" si="0"/>
        <v>0</v>
      </c>
      <c r="AU27" s="88">
        <f t="shared" si="0"/>
        <v>0</v>
      </c>
      <c r="AV27" s="88">
        <f t="shared" si="0"/>
        <v>0</v>
      </c>
      <c r="AW27" s="88">
        <f t="shared" si="0"/>
        <v>0</v>
      </c>
      <c r="AX27" s="88">
        <f t="shared" si="0"/>
        <v>0</v>
      </c>
      <c r="AY27" s="88">
        <f t="shared" si="0"/>
        <v>0</v>
      </c>
      <c r="AZ27" s="88">
        <f t="shared" si="0"/>
        <v>0</v>
      </c>
      <c r="BA27" s="88">
        <f t="shared" si="0"/>
        <v>0</v>
      </c>
      <c r="BB27" s="88">
        <f t="shared" si="0"/>
        <v>0</v>
      </c>
      <c r="BC27" s="88">
        <f t="shared" si="0"/>
        <v>0</v>
      </c>
      <c r="BD27" s="88">
        <f t="shared" si="0"/>
        <v>0</v>
      </c>
      <c r="BE27" s="88">
        <f t="shared" si="0"/>
        <v>0</v>
      </c>
      <c r="BF27" s="88">
        <f t="shared" si="0"/>
        <v>0</v>
      </c>
      <c r="BG27" s="88">
        <f t="shared" si="0"/>
        <v>0</v>
      </c>
      <c r="BH27" s="88">
        <f t="shared" si="0"/>
        <v>0</v>
      </c>
      <c r="BI27" s="88">
        <f t="shared" si="0"/>
        <v>0</v>
      </c>
      <c r="BJ27" s="88">
        <f t="shared" si="0"/>
        <v>0</v>
      </c>
      <c r="BK27" s="88">
        <f t="shared" si="0"/>
        <v>0</v>
      </c>
      <c r="BL27" s="88">
        <f t="shared" si="0"/>
        <v>0</v>
      </c>
      <c r="BM27" s="88">
        <f t="shared" si="0"/>
        <v>0</v>
      </c>
      <c r="BN27" s="88">
        <f t="shared" si="0"/>
        <v>0</v>
      </c>
      <c r="BO27" s="88">
        <f t="shared" si="0"/>
        <v>0</v>
      </c>
      <c r="BP27" s="88">
        <f t="shared" si="0"/>
        <v>0</v>
      </c>
      <c r="BQ27" s="88">
        <f t="shared" si="0"/>
        <v>0</v>
      </c>
      <c r="BR27" s="88">
        <f t="shared" si="0"/>
        <v>0</v>
      </c>
      <c r="BS27" s="88">
        <f t="shared" si="0"/>
        <v>0</v>
      </c>
      <c r="BT27" s="88" t="s">
        <v>149</v>
      </c>
      <c r="BU27" s="88" t="s">
        <v>149</v>
      </c>
      <c r="BV27" s="88">
        <f t="shared" si="0"/>
        <v>0</v>
      </c>
      <c r="BW27" s="88">
        <f t="shared" si="0"/>
        <v>0</v>
      </c>
      <c r="BX27" s="88">
        <f t="shared" si="0"/>
        <v>0</v>
      </c>
      <c r="BY27" s="88">
        <f t="shared" si="0"/>
        <v>0</v>
      </c>
      <c r="BZ27" s="88">
        <f t="shared" si="0"/>
        <v>0</v>
      </c>
      <c r="CA27" s="88">
        <f t="shared" si="0"/>
        <v>0</v>
      </c>
      <c r="CB27" s="88">
        <f t="shared" si="0"/>
        <v>8</v>
      </c>
      <c r="CC27" s="88">
        <f t="shared" si="0"/>
        <v>9</v>
      </c>
      <c r="CD27" s="88">
        <f t="shared" si="0"/>
        <v>0</v>
      </c>
      <c r="CE27" s="88">
        <f t="shared" si="0"/>
        <v>0</v>
      </c>
      <c r="CF27" s="88">
        <f t="shared" si="0"/>
        <v>404.25627220438997</v>
      </c>
      <c r="CG27" s="88">
        <f t="shared" si="0"/>
        <v>0</v>
      </c>
      <c r="CH27" s="88">
        <f t="shared" si="0"/>
        <v>46.61</v>
      </c>
      <c r="CI27" s="88">
        <f t="shared" si="0"/>
        <v>2.7392281168000001</v>
      </c>
      <c r="CJ27" s="88">
        <f t="shared" si="0"/>
        <v>0</v>
      </c>
      <c r="CK27" s="88">
        <f t="shared" si="0"/>
        <v>0</v>
      </c>
      <c r="CL27" s="88">
        <f t="shared" si="0"/>
        <v>0</v>
      </c>
      <c r="CM27" s="88">
        <f t="shared" si="0"/>
        <v>0</v>
      </c>
      <c r="CN27" s="88">
        <f t="shared" si="0"/>
        <v>467.73060306000002</v>
      </c>
      <c r="CO27" s="88">
        <f t="shared" si="0"/>
        <v>130.89566844140001</v>
      </c>
      <c r="CP27" s="88">
        <f t="shared" si="0"/>
        <v>0</v>
      </c>
      <c r="CQ27" s="88">
        <f t="shared" si="0"/>
        <v>4.5970203999999999</v>
      </c>
      <c r="CR27" s="23">
        <f>'[1]Формат ИПР'!$N9</f>
        <v>0</v>
      </c>
    </row>
    <row r="28" spans="1:108" ht="15.75" x14ac:dyDescent="0.25">
      <c r="A28" s="73" t="str">
        <f>'[1]Формат ИПР'!B10</f>
        <v>1.1</v>
      </c>
      <c r="B28" s="73" t="str">
        <f>'[1]Формат ИПР'!C10</f>
        <v>Технологическое присоединение, всего, в том числе:</v>
      </c>
      <c r="C28" s="73" t="str">
        <f>'[1]Формат ИПР'!D10</f>
        <v>Г</v>
      </c>
      <c r="D28" s="71">
        <f t="shared" ref="D28:CQ28" si="2">D29+D39+D42+D51</f>
        <v>0</v>
      </c>
      <c r="E28" s="71">
        <f t="shared" si="2"/>
        <v>0</v>
      </c>
      <c r="F28" s="71">
        <f t="shared" si="2"/>
        <v>0</v>
      </c>
      <c r="G28" s="71">
        <f t="shared" si="2"/>
        <v>0</v>
      </c>
      <c r="H28" s="71">
        <f t="shared" si="2"/>
        <v>0</v>
      </c>
      <c r="I28" s="71">
        <f t="shared" si="2"/>
        <v>0</v>
      </c>
      <c r="J28" s="71">
        <f t="shared" si="2"/>
        <v>82</v>
      </c>
      <c r="K28" s="71">
        <f t="shared" si="2"/>
        <v>82</v>
      </c>
      <c r="L28" s="71">
        <f t="shared" si="2"/>
        <v>0</v>
      </c>
      <c r="M28" s="71">
        <f t="shared" si="2"/>
        <v>0</v>
      </c>
      <c r="N28" s="71">
        <f t="shared" si="2"/>
        <v>0</v>
      </c>
      <c r="O28" s="71">
        <f t="shared" si="2"/>
        <v>0</v>
      </c>
      <c r="P28" s="71">
        <f t="shared" si="2"/>
        <v>0</v>
      </c>
      <c r="Q28" s="71">
        <f t="shared" si="2"/>
        <v>0</v>
      </c>
      <c r="R28" s="71">
        <f t="shared" ref="R28:Y28" si="3">R29+R39+R42+R51</f>
        <v>0</v>
      </c>
      <c r="S28" s="71">
        <f t="shared" si="3"/>
        <v>0</v>
      </c>
      <c r="T28" s="71">
        <f t="shared" si="3"/>
        <v>0</v>
      </c>
      <c r="U28" s="71">
        <f t="shared" si="3"/>
        <v>0</v>
      </c>
      <c r="V28" s="71">
        <f t="shared" si="3"/>
        <v>0</v>
      </c>
      <c r="W28" s="71">
        <f t="shared" si="3"/>
        <v>0</v>
      </c>
      <c r="X28" s="71">
        <f t="shared" si="3"/>
        <v>0</v>
      </c>
      <c r="Y28" s="71">
        <f t="shared" si="3"/>
        <v>0</v>
      </c>
      <c r="Z28" s="71">
        <f t="shared" si="2"/>
        <v>3.492</v>
      </c>
      <c r="AA28" s="71">
        <f t="shared" si="2"/>
        <v>9.6720000000000006</v>
      </c>
      <c r="AB28" s="71">
        <f t="shared" si="2"/>
        <v>0.113</v>
      </c>
      <c r="AC28" s="71">
        <f t="shared" si="2"/>
        <v>0.113</v>
      </c>
      <c r="AD28" s="71">
        <f t="shared" si="2"/>
        <v>0</v>
      </c>
      <c r="AE28" s="71">
        <f t="shared" si="2"/>
        <v>5.5629999999999997</v>
      </c>
      <c r="AF28" s="71">
        <f t="shared" si="2"/>
        <v>0</v>
      </c>
      <c r="AG28" s="71">
        <f t="shared" si="2"/>
        <v>0</v>
      </c>
      <c r="AH28" s="71">
        <f t="shared" si="2"/>
        <v>8.75</v>
      </c>
      <c r="AI28" s="71">
        <f t="shared" si="2"/>
        <v>8.7000000000000011</v>
      </c>
      <c r="AJ28" s="71">
        <f t="shared" si="2"/>
        <v>14.64</v>
      </c>
      <c r="AK28" s="71">
        <f>AK29+AK39+AK42+AK51</f>
        <v>20.143000000000001</v>
      </c>
      <c r="AL28" s="71">
        <f t="shared" si="2"/>
        <v>0</v>
      </c>
      <c r="AM28" s="71">
        <f t="shared" si="2"/>
        <v>0</v>
      </c>
      <c r="AN28" s="71">
        <f t="shared" si="2"/>
        <v>6.66</v>
      </c>
      <c r="AO28" s="71">
        <f t="shared" si="2"/>
        <v>0</v>
      </c>
      <c r="AP28" s="88" t="s">
        <v>149</v>
      </c>
      <c r="AQ28" s="88" t="s">
        <v>149</v>
      </c>
      <c r="AR28" s="71">
        <f t="shared" si="2"/>
        <v>0</v>
      </c>
      <c r="AS28" s="71">
        <f t="shared" si="2"/>
        <v>0</v>
      </c>
      <c r="AT28" s="71">
        <f t="shared" si="2"/>
        <v>0</v>
      </c>
      <c r="AU28" s="71">
        <f t="shared" si="2"/>
        <v>0</v>
      </c>
      <c r="AV28" s="71">
        <f t="shared" si="2"/>
        <v>0</v>
      </c>
      <c r="AW28" s="71">
        <f t="shared" si="2"/>
        <v>0</v>
      </c>
      <c r="AX28" s="71">
        <f t="shared" si="2"/>
        <v>0</v>
      </c>
      <c r="AY28" s="71">
        <f t="shared" si="2"/>
        <v>0</v>
      </c>
      <c r="AZ28" s="71">
        <f t="shared" si="2"/>
        <v>0</v>
      </c>
      <c r="BA28" s="71">
        <f t="shared" si="2"/>
        <v>0</v>
      </c>
      <c r="BB28" s="71">
        <f t="shared" si="2"/>
        <v>0</v>
      </c>
      <c r="BC28" s="71">
        <f t="shared" si="2"/>
        <v>0</v>
      </c>
      <c r="BD28" s="71">
        <f t="shared" si="2"/>
        <v>0</v>
      </c>
      <c r="BE28" s="71">
        <f t="shared" si="2"/>
        <v>0</v>
      </c>
      <c r="BF28" s="71">
        <f t="shared" si="2"/>
        <v>0</v>
      </c>
      <c r="BG28" s="71">
        <f t="shared" si="2"/>
        <v>0</v>
      </c>
      <c r="BH28" s="71">
        <f t="shared" si="2"/>
        <v>0</v>
      </c>
      <c r="BI28" s="71">
        <f t="shared" si="2"/>
        <v>0</v>
      </c>
      <c r="BJ28" s="71">
        <f t="shared" si="2"/>
        <v>0</v>
      </c>
      <c r="BK28" s="71">
        <f t="shared" si="2"/>
        <v>0</v>
      </c>
      <c r="BL28" s="71">
        <f t="shared" si="2"/>
        <v>0</v>
      </c>
      <c r="BM28" s="71">
        <f t="shared" si="2"/>
        <v>0</v>
      </c>
      <c r="BN28" s="71">
        <f t="shared" si="2"/>
        <v>0</v>
      </c>
      <c r="BO28" s="71">
        <f t="shared" si="2"/>
        <v>0</v>
      </c>
      <c r="BP28" s="71">
        <f t="shared" si="2"/>
        <v>0</v>
      </c>
      <c r="BQ28" s="71">
        <f t="shared" si="2"/>
        <v>0</v>
      </c>
      <c r="BR28" s="71">
        <f t="shared" si="2"/>
        <v>0</v>
      </c>
      <c r="BS28" s="71">
        <f t="shared" si="2"/>
        <v>0</v>
      </c>
      <c r="BT28" s="71" t="s">
        <v>149</v>
      </c>
      <c r="BU28" s="71" t="s">
        <v>149</v>
      </c>
      <c r="BV28" s="71">
        <f t="shared" si="2"/>
        <v>0</v>
      </c>
      <c r="BW28" s="71">
        <f t="shared" si="2"/>
        <v>0</v>
      </c>
      <c r="BX28" s="71">
        <f t="shared" si="2"/>
        <v>0</v>
      </c>
      <c r="BY28" s="71">
        <f t="shared" si="2"/>
        <v>0</v>
      </c>
      <c r="BZ28" s="71">
        <f t="shared" si="2"/>
        <v>0</v>
      </c>
      <c r="CA28" s="71">
        <f t="shared" si="2"/>
        <v>0</v>
      </c>
      <c r="CB28" s="71">
        <f t="shared" si="2"/>
        <v>8</v>
      </c>
      <c r="CC28" s="71">
        <f t="shared" si="2"/>
        <v>9</v>
      </c>
      <c r="CD28" s="71">
        <f t="shared" si="2"/>
        <v>0</v>
      </c>
      <c r="CE28" s="71">
        <f t="shared" si="2"/>
        <v>0</v>
      </c>
      <c r="CF28" s="71">
        <f t="shared" si="2"/>
        <v>404.25627220438997</v>
      </c>
      <c r="CG28" s="71">
        <f t="shared" si="2"/>
        <v>0</v>
      </c>
      <c r="CH28" s="71">
        <f t="shared" si="2"/>
        <v>0</v>
      </c>
      <c r="CI28" s="71">
        <f t="shared" si="2"/>
        <v>0</v>
      </c>
      <c r="CJ28" s="71">
        <f t="shared" si="2"/>
        <v>0</v>
      </c>
      <c r="CK28" s="71">
        <f t="shared" si="2"/>
        <v>0</v>
      </c>
      <c r="CL28" s="71">
        <f t="shared" si="2"/>
        <v>0</v>
      </c>
      <c r="CM28" s="71">
        <f t="shared" si="2"/>
        <v>0</v>
      </c>
      <c r="CN28" s="71">
        <f t="shared" si="2"/>
        <v>0</v>
      </c>
      <c r="CO28" s="71">
        <f t="shared" si="2"/>
        <v>0</v>
      </c>
      <c r="CP28" s="71">
        <f t="shared" si="2"/>
        <v>0</v>
      </c>
      <c r="CQ28" s="71">
        <f t="shared" si="2"/>
        <v>0</v>
      </c>
      <c r="CR28" s="23">
        <f>'[1]Формат ИПР'!$N10</f>
        <v>0</v>
      </c>
    </row>
    <row r="29" spans="1:108" ht="31.5" x14ac:dyDescent="0.25">
      <c r="A29" s="73" t="str">
        <f>'[1]Формат ИПР'!B11</f>
        <v>1.1.1</v>
      </c>
      <c r="B29" s="73" t="str">
        <f>'[1]Формат ИПР'!C11</f>
        <v>Технологическое присоединение энергопринимающих устройств потребителей, всего, в том числе:</v>
      </c>
      <c r="C29" s="73" t="str">
        <f>'[1]Формат ИПР'!D11</f>
        <v>Г</v>
      </c>
      <c r="D29" s="71">
        <f t="shared" ref="D29:CQ29" si="4">SUM(D30,D31,D32)</f>
        <v>0</v>
      </c>
      <c r="E29" s="71">
        <f t="shared" si="4"/>
        <v>0</v>
      </c>
      <c r="F29" s="71">
        <f t="shared" si="4"/>
        <v>0</v>
      </c>
      <c r="G29" s="71">
        <f t="shared" si="4"/>
        <v>0</v>
      </c>
      <c r="H29" s="71">
        <f t="shared" si="4"/>
        <v>0</v>
      </c>
      <c r="I29" s="71">
        <f t="shared" si="4"/>
        <v>0</v>
      </c>
      <c r="J29" s="71">
        <f t="shared" si="4"/>
        <v>82</v>
      </c>
      <c r="K29" s="71">
        <f t="shared" si="4"/>
        <v>82</v>
      </c>
      <c r="L29" s="71">
        <f t="shared" si="4"/>
        <v>0</v>
      </c>
      <c r="M29" s="71">
        <f t="shared" si="4"/>
        <v>0</v>
      </c>
      <c r="N29" s="71">
        <f t="shared" si="4"/>
        <v>0</v>
      </c>
      <c r="O29" s="71">
        <f t="shared" si="4"/>
        <v>0</v>
      </c>
      <c r="P29" s="71">
        <f t="shared" si="4"/>
        <v>0</v>
      </c>
      <c r="Q29" s="71">
        <f t="shared" si="4"/>
        <v>0</v>
      </c>
      <c r="R29" s="71">
        <f t="shared" ref="R29:Y29" si="5">SUM(R30,R31,R32)</f>
        <v>0</v>
      </c>
      <c r="S29" s="71">
        <f t="shared" si="5"/>
        <v>0</v>
      </c>
      <c r="T29" s="71">
        <f t="shared" si="5"/>
        <v>0</v>
      </c>
      <c r="U29" s="71">
        <f t="shared" si="5"/>
        <v>0</v>
      </c>
      <c r="V29" s="71">
        <f t="shared" si="5"/>
        <v>0</v>
      </c>
      <c r="W29" s="71">
        <f t="shared" si="5"/>
        <v>0</v>
      </c>
      <c r="X29" s="71">
        <f t="shared" si="5"/>
        <v>0</v>
      </c>
      <c r="Y29" s="71">
        <f t="shared" si="5"/>
        <v>0</v>
      </c>
      <c r="Z29" s="71">
        <f t="shared" si="4"/>
        <v>3.492</v>
      </c>
      <c r="AA29" s="71">
        <f t="shared" si="4"/>
        <v>9.6720000000000006</v>
      </c>
      <c r="AB29" s="71">
        <f t="shared" si="4"/>
        <v>0.113</v>
      </c>
      <c r="AC29" s="71">
        <f t="shared" si="4"/>
        <v>0.113</v>
      </c>
      <c r="AD29" s="71">
        <f t="shared" si="4"/>
        <v>0</v>
      </c>
      <c r="AE29" s="71">
        <f t="shared" si="4"/>
        <v>5.5629999999999997</v>
      </c>
      <c r="AF29" s="71">
        <f t="shared" si="4"/>
        <v>0</v>
      </c>
      <c r="AG29" s="71">
        <f t="shared" si="4"/>
        <v>0</v>
      </c>
      <c r="AH29" s="71">
        <f t="shared" si="4"/>
        <v>8.75</v>
      </c>
      <c r="AI29" s="71">
        <f t="shared" si="4"/>
        <v>8.7000000000000011</v>
      </c>
      <c r="AJ29" s="71">
        <f t="shared" si="4"/>
        <v>14.64</v>
      </c>
      <c r="AK29" s="71">
        <f t="shared" si="4"/>
        <v>20.143000000000001</v>
      </c>
      <c r="AL29" s="71">
        <f t="shared" si="4"/>
        <v>0</v>
      </c>
      <c r="AM29" s="71">
        <f t="shared" si="4"/>
        <v>0</v>
      </c>
      <c r="AN29" s="71">
        <f t="shared" si="4"/>
        <v>1.5</v>
      </c>
      <c r="AO29" s="71">
        <f t="shared" si="4"/>
        <v>0</v>
      </c>
      <c r="AP29" s="88" t="s">
        <v>149</v>
      </c>
      <c r="AQ29" s="88" t="s">
        <v>149</v>
      </c>
      <c r="AR29" s="71">
        <f t="shared" si="4"/>
        <v>0</v>
      </c>
      <c r="AS29" s="71">
        <f t="shared" si="4"/>
        <v>0</v>
      </c>
      <c r="AT29" s="71">
        <f t="shared" si="4"/>
        <v>0</v>
      </c>
      <c r="AU29" s="71">
        <f t="shared" si="4"/>
        <v>0</v>
      </c>
      <c r="AV29" s="71">
        <f t="shared" si="4"/>
        <v>0</v>
      </c>
      <c r="AW29" s="71">
        <f t="shared" si="4"/>
        <v>0</v>
      </c>
      <c r="AX29" s="71">
        <f t="shared" si="4"/>
        <v>0</v>
      </c>
      <c r="AY29" s="71">
        <f t="shared" si="4"/>
        <v>0</v>
      </c>
      <c r="AZ29" s="71">
        <f t="shared" si="4"/>
        <v>0</v>
      </c>
      <c r="BA29" s="71">
        <f t="shared" si="4"/>
        <v>0</v>
      </c>
      <c r="BB29" s="71">
        <f t="shared" si="4"/>
        <v>0</v>
      </c>
      <c r="BC29" s="71">
        <f t="shared" si="4"/>
        <v>0</v>
      </c>
      <c r="BD29" s="71">
        <f t="shared" si="4"/>
        <v>0</v>
      </c>
      <c r="BE29" s="71">
        <f t="shared" si="4"/>
        <v>0</v>
      </c>
      <c r="BF29" s="71">
        <f t="shared" si="4"/>
        <v>0</v>
      </c>
      <c r="BG29" s="71">
        <f t="shared" si="4"/>
        <v>0</v>
      </c>
      <c r="BH29" s="71">
        <f t="shared" si="4"/>
        <v>0</v>
      </c>
      <c r="BI29" s="71">
        <f t="shared" si="4"/>
        <v>0</v>
      </c>
      <c r="BJ29" s="71">
        <f t="shared" si="4"/>
        <v>0</v>
      </c>
      <c r="BK29" s="71">
        <f t="shared" si="4"/>
        <v>0</v>
      </c>
      <c r="BL29" s="71">
        <f t="shared" si="4"/>
        <v>0</v>
      </c>
      <c r="BM29" s="71">
        <f t="shared" si="4"/>
        <v>0</v>
      </c>
      <c r="BN29" s="71">
        <f t="shared" si="4"/>
        <v>0</v>
      </c>
      <c r="BO29" s="71">
        <f t="shared" si="4"/>
        <v>0</v>
      </c>
      <c r="BP29" s="71">
        <f t="shared" si="4"/>
        <v>0</v>
      </c>
      <c r="BQ29" s="71">
        <f t="shared" si="4"/>
        <v>0</v>
      </c>
      <c r="BR29" s="71">
        <f t="shared" si="4"/>
        <v>0</v>
      </c>
      <c r="BS29" s="71">
        <f t="shared" si="4"/>
        <v>0</v>
      </c>
      <c r="BT29" s="71" t="s">
        <v>149</v>
      </c>
      <c r="BU29" s="71" t="s">
        <v>149</v>
      </c>
      <c r="BV29" s="71">
        <f t="shared" si="4"/>
        <v>0</v>
      </c>
      <c r="BW29" s="71">
        <f t="shared" si="4"/>
        <v>0</v>
      </c>
      <c r="BX29" s="71">
        <f t="shared" si="4"/>
        <v>0</v>
      </c>
      <c r="BY29" s="71">
        <f t="shared" si="4"/>
        <v>0</v>
      </c>
      <c r="BZ29" s="71">
        <f t="shared" si="4"/>
        <v>0</v>
      </c>
      <c r="CA29" s="71">
        <f t="shared" si="4"/>
        <v>0</v>
      </c>
      <c r="CB29" s="71">
        <f t="shared" si="4"/>
        <v>6</v>
      </c>
      <c r="CC29" s="71">
        <f>SUM(CC30,CC31,CC32)</f>
        <v>9</v>
      </c>
      <c r="CD29" s="71">
        <f t="shared" si="4"/>
        <v>0</v>
      </c>
      <c r="CE29" s="71">
        <f t="shared" si="4"/>
        <v>0</v>
      </c>
      <c r="CF29" s="71">
        <f t="shared" si="4"/>
        <v>404.25627220438997</v>
      </c>
      <c r="CG29" s="71">
        <f t="shared" si="4"/>
        <v>0</v>
      </c>
      <c r="CH29" s="71">
        <f t="shared" si="4"/>
        <v>0</v>
      </c>
      <c r="CI29" s="71">
        <f t="shared" si="4"/>
        <v>0</v>
      </c>
      <c r="CJ29" s="71">
        <f t="shared" si="4"/>
        <v>0</v>
      </c>
      <c r="CK29" s="71">
        <f t="shared" si="4"/>
        <v>0</v>
      </c>
      <c r="CL29" s="71">
        <f t="shared" si="4"/>
        <v>0</v>
      </c>
      <c r="CM29" s="71">
        <f t="shared" si="4"/>
        <v>0</v>
      </c>
      <c r="CN29" s="71">
        <f t="shared" si="4"/>
        <v>0</v>
      </c>
      <c r="CO29" s="71">
        <f t="shared" si="4"/>
        <v>0</v>
      </c>
      <c r="CP29" s="71">
        <f t="shared" si="4"/>
        <v>0</v>
      </c>
      <c r="CQ29" s="71">
        <f t="shared" si="4"/>
        <v>0</v>
      </c>
      <c r="CR29" s="23">
        <f>'[1]Формат ИПР'!$N11</f>
        <v>0</v>
      </c>
    </row>
    <row r="30" spans="1:108" ht="47.25" x14ac:dyDescent="0.25">
      <c r="A30" s="44" t="str">
        <f>'[1]Формат ИПР'!B12</f>
        <v>1.1.1.1</v>
      </c>
      <c r="B30" s="44" t="str">
        <f>'[1]Формат ИПР'!C12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44" t="str">
        <f>'[1]Формат ИПР'!D12</f>
        <v>Г</v>
      </c>
      <c r="D30" s="84">
        <v>0</v>
      </c>
      <c r="E30" s="84">
        <v>0</v>
      </c>
      <c r="F30" s="84">
        <v>0</v>
      </c>
      <c r="G30" s="84">
        <v>0</v>
      </c>
      <c r="H30" s="84">
        <v>0</v>
      </c>
      <c r="I30" s="84">
        <v>0</v>
      </c>
      <c r="J30" s="84">
        <v>0</v>
      </c>
      <c r="K30" s="84">
        <f>'[1]Формат ИПР'!$GF12</f>
        <v>0</v>
      </c>
      <c r="L30" s="84">
        <v>0</v>
      </c>
      <c r="M30" s="84">
        <v>0</v>
      </c>
      <c r="N30" s="84">
        <v>0</v>
      </c>
      <c r="O30" s="84">
        <v>0</v>
      </c>
      <c r="P30" s="84">
        <v>0</v>
      </c>
      <c r="Q30" s="84">
        <v>0</v>
      </c>
      <c r="R30" s="84">
        <v>0</v>
      </c>
      <c r="S30" s="84">
        <v>0</v>
      </c>
      <c r="T30" s="84">
        <v>0</v>
      </c>
      <c r="U30" s="84">
        <v>0</v>
      </c>
      <c r="V30" s="84">
        <v>0</v>
      </c>
      <c r="W30" s="84">
        <v>0</v>
      </c>
      <c r="X30" s="84">
        <v>0</v>
      </c>
      <c r="Y30" s="84">
        <v>0</v>
      </c>
      <c r="Z30" s="84">
        <v>0</v>
      </c>
      <c r="AA30" s="84">
        <v>0</v>
      </c>
      <c r="AB30" s="84">
        <v>0</v>
      </c>
      <c r="AC30" s="84">
        <v>0</v>
      </c>
      <c r="AD30" s="84">
        <v>0</v>
      </c>
      <c r="AE30" s="84">
        <v>0</v>
      </c>
      <c r="AF30" s="84">
        <v>0</v>
      </c>
      <c r="AG30" s="84">
        <v>0</v>
      </c>
      <c r="AH30" s="84">
        <v>8.6300000000000008</v>
      </c>
      <c r="AI30" s="84">
        <f>'[1]Формат ИПР'!$GE12</f>
        <v>8.7000000000000011</v>
      </c>
      <c r="AJ30" s="84">
        <v>0</v>
      </c>
      <c r="AK30" s="84">
        <v>2.9529999999999998</v>
      </c>
      <c r="AL30" s="84">
        <v>0</v>
      </c>
      <c r="AM30" s="84">
        <v>0</v>
      </c>
      <c r="AN30" s="84">
        <v>0</v>
      </c>
      <c r="AO30" s="84">
        <v>0</v>
      </c>
      <c r="AP30" s="84" t="s">
        <v>149</v>
      </c>
      <c r="AQ30" s="84" t="s">
        <v>149</v>
      </c>
      <c r="AR30" s="84">
        <v>0</v>
      </c>
      <c r="AS30" s="84">
        <v>0</v>
      </c>
      <c r="AT30" s="84">
        <v>0</v>
      </c>
      <c r="AU30" s="84">
        <v>0</v>
      </c>
      <c r="AV30" s="84">
        <v>0</v>
      </c>
      <c r="AW30" s="84">
        <v>0</v>
      </c>
      <c r="AX30" s="84">
        <v>0</v>
      </c>
      <c r="AY30" s="84">
        <v>0</v>
      </c>
      <c r="AZ30" s="84">
        <v>0</v>
      </c>
      <c r="BA30" s="84">
        <v>0</v>
      </c>
      <c r="BB30" s="84">
        <v>0</v>
      </c>
      <c r="BC30" s="84">
        <v>0</v>
      </c>
      <c r="BD30" s="84">
        <v>0</v>
      </c>
      <c r="BE30" s="84">
        <v>0</v>
      </c>
      <c r="BF30" s="84">
        <v>0</v>
      </c>
      <c r="BG30" s="84">
        <v>0</v>
      </c>
      <c r="BH30" s="84">
        <v>0</v>
      </c>
      <c r="BI30" s="84">
        <v>0</v>
      </c>
      <c r="BJ30" s="84">
        <v>0</v>
      </c>
      <c r="BK30" s="84">
        <v>0</v>
      </c>
      <c r="BL30" s="84">
        <v>0</v>
      </c>
      <c r="BM30" s="84">
        <v>0</v>
      </c>
      <c r="BN30" s="84">
        <v>0</v>
      </c>
      <c r="BO30" s="84">
        <v>0</v>
      </c>
      <c r="BP30" s="84">
        <v>0</v>
      </c>
      <c r="BQ30" s="84">
        <v>0</v>
      </c>
      <c r="BR30" s="84">
        <v>0</v>
      </c>
      <c r="BS30" s="84">
        <v>0</v>
      </c>
      <c r="BT30" s="84" t="s">
        <v>149</v>
      </c>
      <c r="BU30" s="84" t="s">
        <v>149</v>
      </c>
      <c r="BV30" s="84" t="s">
        <v>149</v>
      </c>
      <c r="BW30" s="84" t="s">
        <v>149</v>
      </c>
      <c r="BX30" s="84" t="s">
        <v>149</v>
      </c>
      <c r="BY30" s="84" t="s">
        <v>149</v>
      </c>
      <c r="BZ30" s="84" t="s">
        <v>149</v>
      </c>
      <c r="CA30" s="84" t="s">
        <v>149</v>
      </c>
      <c r="CB30" s="84">
        <v>3</v>
      </c>
      <c r="CC30" s="84">
        <v>3</v>
      </c>
      <c r="CD30" s="84">
        <v>0</v>
      </c>
      <c r="CE30" s="84">
        <v>0</v>
      </c>
      <c r="CF30" s="84">
        <v>0</v>
      </c>
      <c r="CG30" s="84">
        <v>0</v>
      </c>
      <c r="CH30" s="84">
        <v>0</v>
      </c>
      <c r="CI30" s="84">
        <v>0</v>
      </c>
      <c r="CJ30" s="84">
        <v>0</v>
      </c>
      <c r="CK30" s="84">
        <v>0</v>
      </c>
      <c r="CL30" s="84">
        <v>0</v>
      </c>
      <c r="CM30" s="84">
        <v>0</v>
      </c>
      <c r="CN30" s="84">
        <v>0</v>
      </c>
      <c r="CO30" s="84">
        <v>0</v>
      </c>
      <c r="CP30" s="84">
        <v>0</v>
      </c>
      <c r="CQ30" s="84">
        <v>0</v>
      </c>
      <c r="CR30" s="23">
        <f>'[1]Формат ИПР'!$N12</f>
        <v>2020</v>
      </c>
      <c r="CS30" s="90">
        <f>CQ30+CO30+CM30+CK30+CI30+CG30+CE30+CC30+BO30+BI30+AY30+AS30+AO30+AM30+AK30+AA30+Q30+K30+E30</f>
        <v>5.9529999999999994</v>
      </c>
    </row>
    <row r="31" spans="1:108" ht="47.25" x14ac:dyDescent="0.25">
      <c r="A31" s="44" t="str">
        <f>'[1]Формат ИПР'!B13</f>
        <v>1.1.1.2</v>
      </c>
      <c r="B31" s="44" t="str">
        <f>'[1]Формат ИПР'!C13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44" t="str">
        <f>'[1]Формат ИПР'!D13</f>
        <v>Г</v>
      </c>
      <c r="D31" s="84">
        <v>0</v>
      </c>
      <c r="E31" s="84">
        <v>0</v>
      </c>
      <c r="F31" s="84">
        <v>0</v>
      </c>
      <c r="G31" s="84">
        <v>0</v>
      </c>
      <c r="H31" s="84">
        <v>0</v>
      </c>
      <c r="I31" s="84">
        <v>0</v>
      </c>
      <c r="J31" s="84">
        <v>0</v>
      </c>
      <c r="K31" s="84">
        <f>'[1]Формат ИПР'!$GF13</f>
        <v>0</v>
      </c>
      <c r="L31" s="84">
        <v>0</v>
      </c>
      <c r="M31" s="84">
        <v>0</v>
      </c>
      <c r="N31" s="84">
        <v>0</v>
      </c>
      <c r="O31" s="84">
        <v>0</v>
      </c>
      <c r="P31" s="84">
        <v>0</v>
      </c>
      <c r="Q31" s="84">
        <v>0</v>
      </c>
      <c r="R31" s="84">
        <v>0</v>
      </c>
      <c r="S31" s="84">
        <v>0</v>
      </c>
      <c r="T31" s="84">
        <v>0</v>
      </c>
      <c r="U31" s="84">
        <v>0</v>
      </c>
      <c r="V31" s="84">
        <v>0</v>
      </c>
      <c r="W31" s="84">
        <v>0</v>
      </c>
      <c r="X31" s="84">
        <v>0</v>
      </c>
      <c r="Y31" s="84">
        <v>0</v>
      </c>
      <c r="Z31" s="84">
        <v>0</v>
      </c>
      <c r="AA31" s="84">
        <f>'[1]Формат ИПР'!$GE13</f>
        <v>0</v>
      </c>
      <c r="AB31" s="84">
        <v>0</v>
      </c>
      <c r="AC31" s="84">
        <v>0</v>
      </c>
      <c r="AD31" s="84">
        <v>0</v>
      </c>
      <c r="AE31" s="84">
        <v>0</v>
      </c>
      <c r="AF31" s="84">
        <v>0</v>
      </c>
      <c r="AG31" s="84">
        <v>0</v>
      </c>
      <c r="AH31" s="84">
        <v>0.12000000000000001</v>
      </c>
      <c r="AI31" s="84">
        <v>0</v>
      </c>
      <c r="AJ31" s="84">
        <v>0</v>
      </c>
      <c r="AK31" s="84">
        <v>0</v>
      </c>
      <c r="AL31" s="84">
        <v>0</v>
      </c>
      <c r="AM31" s="84">
        <v>0</v>
      </c>
      <c r="AN31" s="84">
        <v>0</v>
      </c>
      <c r="AO31" s="84">
        <v>0</v>
      </c>
      <c r="AP31" s="84" t="s">
        <v>149</v>
      </c>
      <c r="AQ31" s="84" t="s">
        <v>149</v>
      </c>
      <c r="AR31" s="84">
        <v>0</v>
      </c>
      <c r="AS31" s="84">
        <v>0</v>
      </c>
      <c r="AT31" s="84">
        <v>0</v>
      </c>
      <c r="AU31" s="84">
        <v>0</v>
      </c>
      <c r="AV31" s="84">
        <v>0</v>
      </c>
      <c r="AW31" s="84">
        <v>0</v>
      </c>
      <c r="AX31" s="84">
        <v>0</v>
      </c>
      <c r="AY31" s="84">
        <v>0</v>
      </c>
      <c r="AZ31" s="84">
        <v>0</v>
      </c>
      <c r="BA31" s="84">
        <v>0</v>
      </c>
      <c r="BB31" s="84">
        <v>0</v>
      </c>
      <c r="BC31" s="84">
        <v>0</v>
      </c>
      <c r="BD31" s="84">
        <v>0</v>
      </c>
      <c r="BE31" s="84">
        <v>0</v>
      </c>
      <c r="BF31" s="84">
        <v>0</v>
      </c>
      <c r="BG31" s="84">
        <v>0</v>
      </c>
      <c r="BH31" s="84">
        <v>0</v>
      </c>
      <c r="BI31" s="84">
        <v>0</v>
      </c>
      <c r="BJ31" s="84">
        <v>0</v>
      </c>
      <c r="BK31" s="84">
        <v>0</v>
      </c>
      <c r="BL31" s="84">
        <v>0</v>
      </c>
      <c r="BM31" s="84">
        <v>0</v>
      </c>
      <c r="BN31" s="84">
        <v>0</v>
      </c>
      <c r="BO31" s="84">
        <v>0</v>
      </c>
      <c r="BP31" s="84">
        <v>0</v>
      </c>
      <c r="BQ31" s="84">
        <v>0</v>
      </c>
      <c r="BR31" s="84">
        <v>0</v>
      </c>
      <c r="BS31" s="84">
        <v>0</v>
      </c>
      <c r="BT31" s="84" t="s">
        <v>149</v>
      </c>
      <c r="BU31" s="84" t="s">
        <v>149</v>
      </c>
      <c r="BV31" s="84" t="s">
        <v>149</v>
      </c>
      <c r="BW31" s="84" t="s">
        <v>149</v>
      </c>
      <c r="BX31" s="84" t="s">
        <v>149</v>
      </c>
      <c r="BY31" s="84" t="s">
        <v>149</v>
      </c>
      <c r="BZ31" s="84" t="s">
        <v>149</v>
      </c>
      <c r="CA31" s="84" t="s">
        <v>149</v>
      </c>
      <c r="CB31" s="84">
        <v>0</v>
      </c>
      <c r="CC31" s="84">
        <v>0</v>
      </c>
      <c r="CD31" s="84">
        <v>0</v>
      </c>
      <c r="CE31" s="84">
        <v>0</v>
      </c>
      <c r="CF31" s="84">
        <v>0</v>
      </c>
      <c r="CG31" s="84">
        <v>0</v>
      </c>
      <c r="CH31" s="84">
        <v>0</v>
      </c>
      <c r="CI31" s="84">
        <v>0</v>
      </c>
      <c r="CJ31" s="84">
        <v>0</v>
      </c>
      <c r="CK31" s="84">
        <v>0</v>
      </c>
      <c r="CL31" s="84">
        <v>0</v>
      </c>
      <c r="CM31" s="84">
        <v>0</v>
      </c>
      <c r="CN31" s="84">
        <v>0</v>
      </c>
      <c r="CO31" s="84">
        <v>0</v>
      </c>
      <c r="CP31" s="84">
        <v>0</v>
      </c>
      <c r="CQ31" s="84">
        <v>0</v>
      </c>
      <c r="CR31" s="23">
        <f>'[1]Формат ИПР'!$N13</f>
        <v>2017</v>
      </c>
      <c r="CS31" s="90">
        <f t="shared" ref="CS31:CS94" si="6">CQ31+CO31+CM31+CK31+CI31+CG31+CE31+CC31+BO31+BI31+AY31+AS31+AO31+AM31+AK31+AA31+Q31+K31+E31</f>
        <v>0</v>
      </c>
    </row>
    <row r="32" spans="1:108" ht="47.25" x14ac:dyDescent="0.25">
      <c r="A32" s="73" t="str">
        <f>'[1]Формат ИПР'!B14</f>
        <v>1.1.1.3</v>
      </c>
      <c r="B32" s="73" t="str">
        <f>'[1]Формат ИПР'!C14</f>
        <v>Технологическое присоединение энергопринимающих устройств потребителей свыше 150 кВт, всего, в том числе:</v>
      </c>
      <c r="C32" s="73" t="str">
        <f>'[1]Формат ИПР'!D14</f>
        <v>Г</v>
      </c>
      <c r="D32" s="71">
        <f t="shared" ref="D32:CQ32" si="7">SUM(D33:D38)</f>
        <v>0</v>
      </c>
      <c r="E32" s="71">
        <f t="shared" si="7"/>
        <v>0</v>
      </c>
      <c r="F32" s="71">
        <f t="shared" ref="F32:I32" si="8">SUM(F33:F38)</f>
        <v>0</v>
      </c>
      <c r="G32" s="71">
        <f t="shared" si="8"/>
        <v>0</v>
      </c>
      <c r="H32" s="71">
        <f t="shared" si="8"/>
        <v>0</v>
      </c>
      <c r="I32" s="71">
        <f t="shared" si="8"/>
        <v>0</v>
      </c>
      <c r="J32" s="71">
        <f t="shared" si="7"/>
        <v>82</v>
      </c>
      <c r="K32" s="71">
        <f t="shared" si="7"/>
        <v>82</v>
      </c>
      <c r="L32" s="71">
        <f t="shared" ref="L32:O32" si="9">SUM(L33:L38)</f>
        <v>0</v>
      </c>
      <c r="M32" s="71">
        <f t="shared" si="9"/>
        <v>0</v>
      </c>
      <c r="N32" s="71">
        <f t="shared" si="9"/>
        <v>0</v>
      </c>
      <c r="O32" s="71">
        <f t="shared" si="9"/>
        <v>0</v>
      </c>
      <c r="P32" s="71">
        <f t="shared" si="7"/>
        <v>0</v>
      </c>
      <c r="Q32" s="71">
        <f t="shared" si="7"/>
        <v>0</v>
      </c>
      <c r="R32" s="71">
        <f t="shared" si="7"/>
        <v>0</v>
      </c>
      <c r="S32" s="71">
        <f t="shared" si="7"/>
        <v>0</v>
      </c>
      <c r="T32" s="71">
        <f t="shared" si="7"/>
        <v>0</v>
      </c>
      <c r="U32" s="71">
        <f t="shared" si="7"/>
        <v>0</v>
      </c>
      <c r="V32" s="71">
        <f t="shared" si="7"/>
        <v>0</v>
      </c>
      <c r="W32" s="71">
        <f t="shared" si="7"/>
        <v>0</v>
      </c>
      <c r="X32" s="71">
        <f t="shared" si="7"/>
        <v>0</v>
      </c>
      <c r="Y32" s="71">
        <f t="shared" si="7"/>
        <v>0</v>
      </c>
      <c r="Z32" s="71">
        <f t="shared" si="7"/>
        <v>3.492</v>
      </c>
      <c r="AA32" s="71">
        <f t="shared" si="7"/>
        <v>9.6720000000000006</v>
      </c>
      <c r="AB32" s="71">
        <f t="shared" ref="AB32:AI32" si="10">SUM(AB33:AB38)</f>
        <v>0.113</v>
      </c>
      <c r="AC32" s="71">
        <f t="shared" si="10"/>
        <v>0.113</v>
      </c>
      <c r="AD32" s="71">
        <f t="shared" si="10"/>
        <v>0</v>
      </c>
      <c r="AE32" s="71">
        <f t="shared" si="10"/>
        <v>5.5629999999999997</v>
      </c>
      <c r="AF32" s="71">
        <f t="shared" si="10"/>
        <v>0</v>
      </c>
      <c r="AG32" s="71">
        <f t="shared" si="10"/>
        <v>0</v>
      </c>
      <c r="AH32" s="71">
        <f t="shared" si="10"/>
        <v>0</v>
      </c>
      <c r="AI32" s="71">
        <f t="shared" si="10"/>
        <v>0</v>
      </c>
      <c r="AJ32" s="71">
        <f t="shared" si="7"/>
        <v>14.64</v>
      </c>
      <c r="AK32" s="71">
        <f t="shared" si="7"/>
        <v>17.190000000000001</v>
      </c>
      <c r="AL32" s="71">
        <f t="shared" si="7"/>
        <v>0</v>
      </c>
      <c r="AM32" s="71">
        <f t="shared" si="7"/>
        <v>0</v>
      </c>
      <c r="AN32" s="71">
        <f t="shared" si="7"/>
        <v>1.5</v>
      </c>
      <c r="AO32" s="71">
        <f t="shared" si="7"/>
        <v>0</v>
      </c>
      <c r="AP32" s="71" t="s">
        <v>149</v>
      </c>
      <c r="AQ32" s="71" t="s">
        <v>149</v>
      </c>
      <c r="AR32" s="71">
        <f t="shared" si="7"/>
        <v>0</v>
      </c>
      <c r="AS32" s="71">
        <f t="shared" si="7"/>
        <v>0</v>
      </c>
      <c r="AT32" s="71">
        <f t="shared" ref="AT32:AW32" si="11">SUM(AT33:AT38)</f>
        <v>0</v>
      </c>
      <c r="AU32" s="71">
        <f t="shared" si="11"/>
        <v>0</v>
      </c>
      <c r="AV32" s="71">
        <f t="shared" si="11"/>
        <v>0</v>
      </c>
      <c r="AW32" s="71">
        <f t="shared" si="11"/>
        <v>0</v>
      </c>
      <c r="AX32" s="71">
        <f t="shared" si="7"/>
        <v>0</v>
      </c>
      <c r="AY32" s="71">
        <f t="shared" si="7"/>
        <v>0</v>
      </c>
      <c r="AZ32" s="71">
        <f t="shared" ref="AZ32:BG32" si="12">SUM(AZ33:AZ38)</f>
        <v>0</v>
      </c>
      <c r="BA32" s="71">
        <f t="shared" si="12"/>
        <v>0</v>
      </c>
      <c r="BB32" s="71">
        <f t="shared" si="12"/>
        <v>0</v>
      </c>
      <c r="BC32" s="71">
        <f t="shared" si="12"/>
        <v>0</v>
      </c>
      <c r="BD32" s="71">
        <f t="shared" si="12"/>
        <v>0</v>
      </c>
      <c r="BE32" s="71">
        <f t="shared" si="12"/>
        <v>0</v>
      </c>
      <c r="BF32" s="71">
        <f t="shared" si="12"/>
        <v>0</v>
      </c>
      <c r="BG32" s="71">
        <f t="shared" si="12"/>
        <v>0</v>
      </c>
      <c r="BH32" s="71">
        <f t="shared" si="7"/>
        <v>0</v>
      </c>
      <c r="BI32" s="71">
        <f t="shared" si="7"/>
        <v>0</v>
      </c>
      <c r="BJ32" s="71">
        <f t="shared" ref="BJ32:BM32" si="13">SUM(BJ33:BJ38)</f>
        <v>0</v>
      </c>
      <c r="BK32" s="71">
        <f t="shared" si="13"/>
        <v>0</v>
      </c>
      <c r="BL32" s="71">
        <f t="shared" si="13"/>
        <v>0</v>
      </c>
      <c r="BM32" s="71">
        <f t="shared" si="13"/>
        <v>0</v>
      </c>
      <c r="BN32" s="71">
        <f t="shared" si="7"/>
        <v>0</v>
      </c>
      <c r="BO32" s="71">
        <f t="shared" si="7"/>
        <v>0</v>
      </c>
      <c r="BP32" s="71">
        <f t="shared" ref="BP32:BS32" si="14">SUM(BP33:BP38)</f>
        <v>0</v>
      </c>
      <c r="BQ32" s="71">
        <f t="shared" si="14"/>
        <v>0</v>
      </c>
      <c r="BR32" s="71">
        <f t="shared" si="14"/>
        <v>0</v>
      </c>
      <c r="BS32" s="71">
        <f t="shared" si="14"/>
        <v>0</v>
      </c>
      <c r="BT32" s="71" t="s">
        <v>149</v>
      </c>
      <c r="BU32" s="71" t="s">
        <v>149</v>
      </c>
      <c r="BV32" s="71">
        <f t="shared" si="7"/>
        <v>0</v>
      </c>
      <c r="BW32" s="71">
        <f t="shared" si="7"/>
        <v>0</v>
      </c>
      <c r="BX32" s="71">
        <f t="shared" si="7"/>
        <v>0</v>
      </c>
      <c r="BY32" s="71">
        <f t="shared" si="7"/>
        <v>0</v>
      </c>
      <c r="BZ32" s="71">
        <f t="shared" si="7"/>
        <v>0</v>
      </c>
      <c r="CA32" s="71">
        <f t="shared" si="7"/>
        <v>0</v>
      </c>
      <c r="CB32" s="71">
        <f t="shared" si="7"/>
        <v>3</v>
      </c>
      <c r="CC32" s="71">
        <f t="shared" si="7"/>
        <v>6</v>
      </c>
      <c r="CD32" s="71">
        <f t="shared" si="7"/>
        <v>0</v>
      </c>
      <c r="CE32" s="71">
        <f t="shared" si="7"/>
        <v>0</v>
      </c>
      <c r="CF32" s="71">
        <f t="shared" si="7"/>
        <v>404.25627220438997</v>
      </c>
      <c r="CG32" s="71">
        <f t="shared" si="7"/>
        <v>0</v>
      </c>
      <c r="CH32" s="71">
        <f t="shared" si="7"/>
        <v>0</v>
      </c>
      <c r="CI32" s="71">
        <f t="shared" si="7"/>
        <v>0</v>
      </c>
      <c r="CJ32" s="71">
        <f t="shared" si="7"/>
        <v>0</v>
      </c>
      <c r="CK32" s="71">
        <f t="shared" si="7"/>
        <v>0</v>
      </c>
      <c r="CL32" s="71">
        <f t="shared" si="7"/>
        <v>0</v>
      </c>
      <c r="CM32" s="71">
        <f t="shared" si="7"/>
        <v>0</v>
      </c>
      <c r="CN32" s="71">
        <f t="shared" si="7"/>
        <v>0</v>
      </c>
      <c r="CO32" s="71">
        <f t="shared" si="7"/>
        <v>0</v>
      </c>
      <c r="CP32" s="71">
        <f t="shared" si="7"/>
        <v>0</v>
      </c>
      <c r="CQ32" s="71">
        <f t="shared" si="7"/>
        <v>0</v>
      </c>
      <c r="CR32" s="23">
        <f>'[1]Формат ИПР'!$N14</f>
        <v>0</v>
      </c>
      <c r="CS32" s="90">
        <f t="shared" si="6"/>
        <v>114.86199999999999</v>
      </c>
    </row>
    <row r="33" spans="1:97" ht="63" x14ac:dyDescent="0.25">
      <c r="A33" s="44" t="str">
        <f>'[1]Формат ИПР'!B15</f>
        <v>1.1.1.3</v>
      </c>
      <c r="B33" s="44" t="str">
        <f>'[1]Формат ИПР'!C15</f>
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ФСК РФ по ЧР")             </v>
      </c>
      <c r="C33" s="44" t="str">
        <f>'[1]Формат ИПР'!D15</f>
        <v>G_prj_109108_50015</v>
      </c>
      <c r="D33" s="84">
        <v>0</v>
      </c>
      <c r="E33" s="84">
        <v>0</v>
      </c>
      <c r="F33" s="84">
        <v>0</v>
      </c>
      <c r="G33" s="84">
        <v>0</v>
      </c>
      <c r="H33" s="84">
        <v>0</v>
      </c>
      <c r="I33" s="84">
        <v>0</v>
      </c>
      <c r="J33" s="84">
        <v>0</v>
      </c>
      <c r="K33" s="84">
        <f>'[1]Формат ИПР'!$GF15</f>
        <v>0</v>
      </c>
      <c r="L33" s="84">
        <v>0</v>
      </c>
      <c r="M33" s="84">
        <v>0</v>
      </c>
      <c r="N33" s="84">
        <v>0</v>
      </c>
      <c r="O33" s="84">
        <v>0</v>
      </c>
      <c r="P33" s="84">
        <v>0</v>
      </c>
      <c r="Q33" s="84">
        <v>0</v>
      </c>
      <c r="R33" s="84">
        <v>0</v>
      </c>
      <c r="S33" s="84">
        <v>0</v>
      </c>
      <c r="T33" s="84">
        <v>0</v>
      </c>
      <c r="U33" s="84">
        <v>0</v>
      </c>
      <c r="V33" s="84">
        <v>0</v>
      </c>
      <c r="W33" s="84">
        <v>0</v>
      </c>
      <c r="X33" s="84">
        <v>0</v>
      </c>
      <c r="Y33" s="84">
        <v>0</v>
      </c>
      <c r="Z33" s="84">
        <v>0</v>
      </c>
      <c r="AA33" s="84">
        <v>0</v>
      </c>
      <c r="AB33" s="84">
        <v>0.113</v>
      </c>
      <c r="AC33" s="84">
        <f>'[1]Формат ИПР'!$GE15</f>
        <v>0.113</v>
      </c>
      <c r="AD33" s="84">
        <v>0</v>
      </c>
      <c r="AE33" s="84">
        <v>0</v>
      </c>
      <c r="AF33" s="84">
        <v>0</v>
      </c>
      <c r="AG33" s="84">
        <v>0</v>
      </c>
      <c r="AH33" s="84">
        <v>0</v>
      </c>
      <c r="AI33" s="84">
        <v>0</v>
      </c>
      <c r="AJ33" s="84">
        <v>0</v>
      </c>
      <c r="AK33" s="84">
        <v>1.5</v>
      </c>
      <c r="AL33" s="84">
        <v>0</v>
      </c>
      <c r="AM33" s="84">
        <v>0</v>
      </c>
      <c r="AN33" s="84">
        <v>1.5</v>
      </c>
      <c r="AO33" s="84">
        <v>0</v>
      </c>
      <c r="AP33" s="84">
        <v>0.43</v>
      </c>
      <c r="AQ33" s="89">
        <v>0.55000000000000004</v>
      </c>
      <c r="AR33" s="84">
        <v>0</v>
      </c>
      <c r="AS33" s="84">
        <v>0</v>
      </c>
      <c r="AT33" s="84">
        <v>0</v>
      </c>
      <c r="AU33" s="84">
        <v>0</v>
      </c>
      <c r="AV33" s="84">
        <v>0</v>
      </c>
      <c r="AW33" s="84">
        <v>0</v>
      </c>
      <c r="AX33" s="84">
        <v>0</v>
      </c>
      <c r="AY33" s="84">
        <v>0</v>
      </c>
      <c r="AZ33" s="84">
        <v>0</v>
      </c>
      <c r="BA33" s="84">
        <v>0</v>
      </c>
      <c r="BB33" s="84">
        <v>0</v>
      </c>
      <c r="BC33" s="84">
        <v>0</v>
      </c>
      <c r="BD33" s="84">
        <v>0</v>
      </c>
      <c r="BE33" s="84">
        <v>0</v>
      </c>
      <c r="BF33" s="84">
        <v>0</v>
      </c>
      <c r="BG33" s="84">
        <v>0</v>
      </c>
      <c r="BH33" s="84">
        <v>0</v>
      </c>
      <c r="BI33" s="84">
        <v>0</v>
      </c>
      <c r="BJ33" s="84">
        <v>0</v>
      </c>
      <c r="BK33" s="84">
        <v>0</v>
      </c>
      <c r="BL33" s="84">
        <v>0</v>
      </c>
      <c r="BM33" s="84">
        <v>0</v>
      </c>
      <c r="BN33" s="84">
        <v>0</v>
      </c>
      <c r="BO33" s="84">
        <v>0</v>
      </c>
      <c r="BP33" s="84">
        <v>0</v>
      </c>
      <c r="BQ33" s="84">
        <v>0</v>
      </c>
      <c r="BR33" s="84">
        <v>0</v>
      </c>
      <c r="BS33" s="84">
        <v>0</v>
      </c>
      <c r="BT33" s="84" t="s">
        <v>149</v>
      </c>
      <c r="BU33" s="84" t="s">
        <v>149</v>
      </c>
      <c r="BV33" s="84" t="s">
        <v>149</v>
      </c>
      <c r="BW33" s="84" t="s">
        <v>149</v>
      </c>
      <c r="BX33" s="84" t="s">
        <v>149</v>
      </c>
      <c r="BY33" s="84" t="s">
        <v>149</v>
      </c>
      <c r="BZ33" s="84" t="s">
        <v>149</v>
      </c>
      <c r="CA33" s="84" t="s">
        <v>149</v>
      </c>
      <c r="CB33" s="84">
        <v>1</v>
      </c>
      <c r="CC33" s="84">
        <v>1</v>
      </c>
      <c r="CD33" s="84">
        <v>0</v>
      </c>
      <c r="CE33" s="84">
        <v>0</v>
      </c>
      <c r="CF33" s="84">
        <v>0</v>
      </c>
      <c r="CG33" s="84">
        <v>0</v>
      </c>
      <c r="CH33" s="84">
        <v>0</v>
      </c>
      <c r="CI33" s="84">
        <v>0</v>
      </c>
      <c r="CJ33" s="84">
        <v>0</v>
      </c>
      <c r="CK33" s="84">
        <v>0</v>
      </c>
      <c r="CL33" s="84">
        <v>0</v>
      </c>
      <c r="CM33" s="84">
        <v>0</v>
      </c>
      <c r="CN33" s="84">
        <v>0</v>
      </c>
      <c r="CO33" s="84">
        <v>0</v>
      </c>
      <c r="CP33" s="84">
        <v>0</v>
      </c>
      <c r="CQ33" s="84">
        <v>0</v>
      </c>
      <c r="CR33" s="23">
        <f>'[1]Формат ИПР'!$N15</f>
        <v>2017</v>
      </c>
      <c r="CS33" s="90">
        <f t="shared" si="6"/>
        <v>2.5</v>
      </c>
    </row>
    <row r="34" spans="1:97" ht="78.75" x14ac:dyDescent="0.25">
      <c r="A34" s="44" t="str">
        <f>'[1]Формат ИПР'!B16</f>
        <v>1.1.1.3</v>
      </c>
      <c r="B34" s="44" t="str">
        <f>'[1]Формат ИПР'!C16</f>
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</c>
      <c r="C34" s="44" t="str">
        <f>'[1]Формат ИПР'!D16</f>
        <v>G_Che21</v>
      </c>
      <c r="D34" s="84">
        <v>0</v>
      </c>
      <c r="E34" s="84">
        <v>0</v>
      </c>
      <c r="F34" s="84">
        <v>0</v>
      </c>
      <c r="G34" s="84">
        <v>0</v>
      </c>
      <c r="H34" s="84">
        <v>0</v>
      </c>
      <c r="I34" s="84">
        <v>0</v>
      </c>
      <c r="J34" s="84">
        <v>50</v>
      </c>
      <c r="K34" s="84">
        <f>'[1]Формат ИПР'!$GF16</f>
        <v>50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84">
        <v>0</v>
      </c>
      <c r="R34" s="84">
        <v>0</v>
      </c>
      <c r="S34" s="84">
        <v>0</v>
      </c>
      <c r="T34" s="84">
        <v>0</v>
      </c>
      <c r="U34" s="84">
        <v>0</v>
      </c>
      <c r="V34" s="84">
        <v>0</v>
      </c>
      <c r="W34" s="84">
        <v>0</v>
      </c>
      <c r="X34" s="84">
        <v>0</v>
      </c>
      <c r="Y34" s="84">
        <v>0</v>
      </c>
      <c r="Z34" s="84">
        <v>0.3</v>
      </c>
      <c r="AA34" s="84">
        <f>'[1]Формат ИПР'!$GE16</f>
        <v>6.48</v>
      </c>
      <c r="AB34" s="84">
        <v>0</v>
      </c>
      <c r="AC34" s="84">
        <v>0</v>
      </c>
      <c r="AD34" s="84">
        <v>0</v>
      </c>
      <c r="AE34" s="84">
        <v>0</v>
      </c>
      <c r="AF34" s="84">
        <v>0</v>
      </c>
      <c r="AG34" s="84">
        <v>0</v>
      </c>
      <c r="AH34" s="84">
        <v>0</v>
      </c>
      <c r="AI34" s="84">
        <v>0</v>
      </c>
      <c r="AJ34" s="84">
        <v>8.14</v>
      </c>
      <c r="AK34" s="84">
        <v>8.14</v>
      </c>
      <c r="AL34" s="84">
        <v>0</v>
      </c>
      <c r="AM34" s="84">
        <v>0</v>
      </c>
      <c r="AN34" s="84">
        <v>0</v>
      </c>
      <c r="AO34" s="84">
        <v>0</v>
      </c>
      <c r="AP34" s="84">
        <v>0.192</v>
      </c>
      <c r="AQ34" s="89" t="s">
        <v>149</v>
      </c>
      <c r="AR34" s="84">
        <v>0</v>
      </c>
      <c r="AS34" s="84">
        <v>0</v>
      </c>
      <c r="AT34" s="84">
        <v>0</v>
      </c>
      <c r="AU34" s="84">
        <v>0</v>
      </c>
      <c r="AV34" s="84">
        <v>0</v>
      </c>
      <c r="AW34" s="84">
        <v>0</v>
      </c>
      <c r="AX34" s="84">
        <v>0</v>
      </c>
      <c r="AY34" s="84">
        <v>0</v>
      </c>
      <c r="AZ34" s="84">
        <v>0</v>
      </c>
      <c r="BA34" s="84">
        <v>0</v>
      </c>
      <c r="BB34" s="84">
        <v>0</v>
      </c>
      <c r="BC34" s="84">
        <v>0</v>
      </c>
      <c r="BD34" s="84">
        <v>0</v>
      </c>
      <c r="BE34" s="84">
        <v>0</v>
      </c>
      <c r="BF34" s="84">
        <v>0</v>
      </c>
      <c r="BG34" s="84">
        <v>0</v>
      </c>
      <c r="BH34" s="84">
        <v>0</v>
      </c>
      <c r="BI34" s="84">
        <v>0</v>
      </c>
      <c r="BJ34" s="84">
        <v>0</v>
      </c>
      <c r="BK34" s="84">
        <v>0</v>
      </c>
      <c r="BL34" s="84">
        <v>0</v>
      </c>
      <c r="BM34" s="84">
        <v>0</v>
      </c>
      <c r="BN34" s="84">
        <v>0</v>
      </c>
      <c r="BO34" s="84">
        <v>0</v>
      </c>
      <c r="BP34" s="84">
        <v>0</v>
      </c>
      <c r="BQ34" s="84">
        <v>0</v>
      </c>
      <c r="BR34" s="84">
        <v>0</v>
      </c>
      <c r="BS34" s="84">
        <v>0</v>
      </c>
      <c r="BT34" s="84" t="s">
        <v>149</v>
      </c>
      <c r="BU34" s="84" t="s">
        <v>149</v>
      </c>
      <c r="BV34" s="84" t="s">
        <v>149</v>
      </c>
      <c r="BW34" s="84" t="s">
        <v>149</v>
      </c>
      <c r="BX34" s="84" t="s">
        <v>149</v>
      </c>
      <c r="BY34" s="84" t="s">
        <v>149</v>
      </c>
      <c r="BZ34" s="84" t="s">
        <v>149</v>
      </c>
      <c r="CA34" s="84" t="s">
        <v>149</v>
      </c>
      <c r="CB34" s="84">
        <v>1</v>
      </c>
      <c r="CC34" s="84">
        <v>1</v>
      </c>
      <c r="CD34" s="84">
        <v>0</v>
      </c>
      <c r="CE34" s="84">
        <v>0</v>
      </c>
      <c r="CF34" s="84">
        <v>218.20968499438999</v>
      </c>
      <c r="CG34" s="84">
        <v>0</v>
      </c>
      <c r="CH34" s="84">
        <v>0</v>
      </c>
      <c r="CI34" s="84">
        <v>0</v>
      </c>
      <c r="CJ34" s="84">
        <v>0</v>
      </c>
      <c r="CK34" s="84">
        <v>0</v>
      </c>
      <c r="CL34" s="84">
        <v>0</v>
      </c>
      <c r="CM34" s="84">
        <v>0</v>
      </c>
      <c r="CN34" s="84">
        <v>0</v>
      </c>
      <c r="CO34" s="84">
        <v>0</v>
      </c>
      <c r="CP34" s="84">
        <v>0</v>
      </c>
      <c r="CQ34" s="84">
        <v>0</v>
      </c>
      <c r="CR34" s="23">
        <f>'[1]Формат ИПР'!$N16</f>
        <v>2017</v>
      </c>
      <c r="CS34" s="90">
        <f t="shared" si="6"/>
        <v>65.62</v>
      </c>
    </row>
    <row r="35" spans="1:97" ht="126" x14ac:dyDescent="0.25">
      <c r="A35" s="44" t="str">
        <f>'[1]Формат ИПР'!B17</f>
        <v>1.1.1.3</v>
      </c>
      <c r="B35" s="44" t="str">
        <f>'[1]Формат ИПР'!C17</f>
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</c>
      <c r="C35" s="44" t="str">
        <f>'[1]Формат ИПР'!D17</f>
        <v>G_Che22</v>
      </c>
      <c r="D35" s="84">
        <v>0</v>
      </c>
      <c r="E35" s="84">
        <v>0</v>
      </c>
      <c r="F35" s="84">
        <v>0</v>
      </c>
      <c r="G35" s="84">
        <v>0</v>
      </c>
      <c r="H35" s="84">
        <v>0</v>
      </c>
      <c r="I35" s="84">
        <v>0</v>
      </c>
      <c r="J35" s="84">
        <v>32</v>
      </c>
      <c r="K35" s="84">
        <f>'[1]Формат ИПР'!$GF17</f>
        <v>32</v>
      </c>
      <c r="L35" s="84">
        <v>0</v>
      </c>
      <c r="M35" s="84">
        <v>0</v>
      </c>
      <c r="N35" s="84">
        <v>0</v>
      </c>
      <c r="O35" s="84">
        <v>0</v>
      </c>
      <c r="P35" s="84">
        <v>0</v>
      </c>
      <c r="Q35" s="84">
        <v>0</v>
      </c>
      <c r="R35" s="84">
        <v>0</v>
      </c>
      <c r="S35" s="84">
        <v>0</v>
      </c>
      <c r="T35" s="84">
        <v>0</v>
      </c>
      <c r="U35" s="84">
        <v>0</v>
      </c>
      <c r="V35" s="84">
        <v>0</v>
      </c>
      <c r="W35" s="84">
        <v>0</v>
      </c>
      <c r="X35" s="84">
        <v>0</v>
      </c>
      <c r="Y35" s="84">
        <v>0</v>
      </c>
      <c r="Z35" s="84">
        <v>3.1920000000000002</v>
      </c>
      <c r="AA35" s="84">
        <f>'[1]Формат ИПР'!$GE17</f>
        <v>3.1920000000000002</v>
      </c>
      <c r="AB35" s="84">
        <v>0</v>
      </c>
      <c r="AC35" s="84">
        <v>0</v>
      </c>
      <c r="AD35" s="84">
        <v>0</v>
      </c>
      <c r="AE35" s="84">
        <v>0</v>
      </c>
      <c r="AF35" s="84">
        <v>0</v>
      </c>
      <c r="AG35" s="84">
        <v>0</v>
      </c>
      <c r="AH35" s="84">
        <v>0</v>
      </c>
      <c r="AI35" s="84">
        <v>0</v>
      </c>
      <c r="AJ35" s="84">
        <v>6.5</v>
      </c>
      <c r="AK35" s="84">
        <v>6.5</v>
      </c>
      <c r="AL35" s="84">
        <v>0</v>
      </c>
      <c r="AM35" s="84">
        <v>0</v>
      </c>
      <c r="AN35" s="84">
        <v>0</v>
      </c>
      <c r="AO35" s="84">
        <v>0</v>
      </c>
      <c r="AP35" s="84">
        <v>0.23899999999999999</v>
      </c>
      <c r="AQ35" s="89" t="s">
        <v>149</v>
      </c>
      <c r="AR35" s="84">
        <v>0</v>
      </c>
      <c r="AS35" s="84">
        <v>0</v>
      </c>
      <c r="AT35" s="84">
        <v>0</v>
      </c>
      <c r="AU35" s="84">
        <v>0</v>
      </c>
      <c r="AV35" s="84">
        <v>0</v>
      </c>
      <c r="AW35" s="84">
        <v>0</v>
      </c>
      <c r="AX35" s="84">
        <v>0</v>
      </c>
      <c r="AY35" s="84">
        <v>0</v>
      </c>
      <c r="AZ35" s="84">
        <v>0</v>
      </c>
      <c r="BA35" s="84">
        <v>0</v>
      </c>
      <c r="BB35" s="84">
        <v>0</v>
      </c>
      <c r="BC35" s="84">
        <v>0</v>
      </c>
      <c r="BD35" s="84">
        <v>0</v>
      </c>
      <c r="BE35" s="84">
        <v>0</v>
      </c>
      <c r="BF35" s="84">
        <v>0</v>
      </c>
      <c r="BG35" s="84">
        <v>0</v>
      </c>
      <c r="BH35" s="84">
        <v>0</v>
      </c>
      <c r="BI35" s="84">
        <v>0</v>
      </c>
      <c r="BJ35" s="84">
        <v>0</v>
      </c>
      <c r="BK35" s="84">
        <v>0</v>
      </c>
      <c r="BL35" s="84">
        <v>0</v>
      </c>
      <c r="BM35" s="84">
        <v>0</v>
      </c>
      <c r="BN35" s="84">
        <v>0</v>
      </c>
      <c r="BO35" s="84">
        <v>0</v>
      </c>
      <c r="BP35" s="84">
        <v>0</v>
      </c>
      <c r="BQ35" s="84">
        <v>0</v>
      </c>
      <c r="BR35" s="84">
        <v>0</v>
      </c>
      <c r="BS35" s="84">
        <v>0</v>
      </c>
      <c r="BT35" s="84" t="s">
        <v>149</v>
      </c>
      <c r="BU35" s="84" t="s">
        <v>149</v>
      </c>
      <c r="BV35" s="84" t="s">
        <v>149</v>
      </c>
      <c r="BW35" s="84" t="s">
        <v>149</v>
      </c>
      <c r="BX35" s="84" t="s">
        <v>149</v>
      </c>
      <c r="BY35" s="84" t="s">
        <v>149</v>
      </c>
      <c r="BZ35" s="84" t="s">
        <v>149</v>
      </c>
      <c r="CA35" s="84" t="s">
        <v>149</v>
      </c>
      <c r="CB35" s="84">
        <v>1</v>
      </c>
      <c r="CC35" s="84">
        <v>1</v>
      </c>
      <c r="CD35" s="84">
        <v>0</v>
      </c>
      <c r="CE35" s="84">
        <v>0</v>
      </c>
      <c r="CF35" s="84">
        <v>186.04658720999998</v>
      </c>
      <c r="CG35" s="84">
        <v>0</v>
      </c>
      <c r="CH35" s="84">
        <v>0</v>
      </c>
      <c r="CI35" s="84">
        <v>0</v>
      </c>
      <c r="CJ35" s="84">
        <v>0</v>
      </c>
      <c r="CK35" s="84">
        <v>0</v>
      </c>
      <c r="CL35" s="84">
        <v>0</v>
      </c>
      <c r="CM35" s="84">
        <v>0</v>
      </c>
      <c r="CN35" s="84">
        <v>0</v>
      </c>
      <c r="CO35" s="84">
        <v>0</v>
      </c>
      <c r="CP35" s="84">
        <v>0</v>
      </c>
      <c r="CQ35" s="84">
        <v>0</v>
      </c>
      <c r="CR35" s="23">
        <f>'[1]Формат ИПР'!$N17</f>
        <v>2017</v>
      </c>
      <c r="CS35" s="90">
        <f t="shared" si="6"/>
        <v>42.692</v>
      </c>
    </row>
    <row r="36" spans="1:97" ht="78.75" x14ac:dyDescent="0.25">
      <c r="A36" s="44" t="str">
        <f>'[1]Формат ИПР'!B18</f>
        <v>1.1.1.3</v>
      </c>
      <c r="B36" s="44" t="str">
        <f>'[1]Формат ИПР'!C18</f>
        <v>Строительство КЛ 10 кВ от РУ-10 кВ до проектируемого ТП (КЛ 10 кВ  от ПС "Восточная" Ф-7 РП-6, РП-26,КТП-544,РП-23 до проектируемого ТП , протяж -3,85 км; КЛ 10 кВ от ПС "Южная" Ф-9ТП 178 до проектируемого ТП , протяж -0,66 км )</v>
      </c>
      <c r="C36" s="44" t="str">
        <f>'[1]Формат ИПР'!D18</f>
        <v>G_Che81</v>
      </c>
      <c r="D36" s="84" t="s">
        <v>149</v>
      </c>
      <c r="E36" s="84">
        <v>0</v>
      </c>
      <c r="F36" s="84">
        <v>0</v>
      </c>
      <c r="G36" s="84">
        <v>0</v>
      </c>
      <c r="H36" s="84">
        <v>0</v>
      </c>
      <c r="I36" s="84">
        <v>0</v>
      </c>
      <c r="J36" s="84" t="s">
        <v>149</v>
      </c>
      <c r="K36" s="84">
        <f>'[1]Формат ИПР'!$GF18</f>
        <v>0</v>
      </c>
      <c r="L36" s="84">
        <v>0</v>
      </c>
      <c r="M36" s="84">
        <v>0</v>
      </c>
      <c r="N36" s="84">
        <v>0</v>
      </c>
      <c r="O36" s="84">
        <v>0</v>
      </c>
      <c r="P36" s="84" t="s">
        <v>149</v>
      </c>
      <c r="Q36" s="84">
        <v>0</v>
      </c>
      <c r="R36" s="84">
        <v>0</v>
      </c>
      <c r="S36" s="84">
        <v>0</v>
      </c>
      <c r="T36" s="84">
        <v>0</v>
      </c>
      <c r="U36" s="84">
        <v>0</v>
      </c>
      <c r="V36" s="84">
        <v>0</v>
      </c>
      <c r="W36" s="84">
        <v>0</v>
      </c>
      <c r="X36" s="84">
        <v>0</v>
      </c>
      <c r="Y36" s="84">
        <v>0</v>
      </c>
      <c r="Z36" s="84" t="s">
        <v>149</v>
      </c>
      <c r="AA36" s="84">
        <v>0</v>
      </c>
      <c r="AB36" s="84">
        <v>0</v>
      </c>
      <c r="AC36" s="84">
        <v>0</v>
      </c>
      <c r="AD36" s="84">
        <v>0</v>
      </c>
      <c r="AE36" s="84">
        <f>'[1]Формат ИПР'!$GE18</f>
        <v>4.51</v>
      </c>
      <c r="AF36" s="84">
        <v>0</v>
      </c>
      <c r="AG36" s="84">
        <v>0</v>
      </c>
      <c r="AH36" s="84">
        <v>0</v>
      </c>
      <c r="AI36" s="84">
        <v>0</v>
      </c>
      <c r="AJ36" s="84" t="s">
        <v>149</v>
      </c>
      <c r="AK36" s="84">
        <v>0.3</v>
      </c>
      <c r="AL36" s="84" t="s">
        <v>149</v>
      </c>
      <c r="AM36" s="84">
        <v>0</v>
      </c>
      <c r="AN36" s="84" t="s">
        <v>149</v>
      </c>
      <c r="AO36" s="84">
        <v>0</v>
      </c>
      <c r="AP36" s="84" t="s">
        <v>149</v>
      </c>
      <c r="AQ36" s="84" t="s">
        <v>149</v>
      </c>
      <c r="AR36" s="84" t="s">
        <v>149</v>
      </c>
      <c r="AS36" s="84">
        <v>0</v>
      </c>
      <c r="AT36" s="84">
        <v>0</v>
      </c>
      <c r="AU36" s="84">
        <v>0</v>
      </c>
      <c r="AV36" s="84">
        <v>0</v>
      </c>
      <c r="AW36" s="84">
        <v>0</v>
      </c>
      <c r="AX36" s="84" t="s">
        <v>149</v>
      </c>
      <c r="AY36" s="84">
        <v>0</v>
      </c>
      <c r="AZ36" s="84">
        <v>0</v>
      </c>
      <c r="BA36" s="84">
        <v>0</v>
      </c>
      <c r="BB36" s="84">
        <v>0</v>
      </c>
      <c r="BC36" s="84">
        <v>0</v>
      </c>
      <c r="BD36" s="84">
        <v>0</v>
      </c>
      <c r="BE36" s="84">
        <v>0</v>
      </c>
      <c r="BF36" s="84">
        <v>0</v>
      </c>
      <c r="BG36" s="84">
        <v>0</v>
      </c>
      <c r="BH36" s="84" t="s">
        <v>149</v>
      </c>
      <c r="BI36" s="84">
        <v>0</v>
      </c>
      <c r="BJ36" s="84">
        <v>0</v>
      </c>
      <c r="BK36" s="84">
        <v>0</v>
      </c>
      <c r="BL36" s="84">
        <v>0</v>
      </c>
      <c r="BM36" s="84">
        <v>0</v>
      </c>
      <c r="BN36" s="84" t="s">
        <v>149</v>
      </c>
      <c r="BO36" s="84">
        <v>0</v>
      </c>
      <c r="BP36" s="84">
        <v>0</v>
      </c>
      <c r="BQ36" s="84">
        <v>0</v>
      </c>
      <c r="BR36" s="84">
        <v>0</v>
      </c>
      <c r="BS36" s="84">
        <v>0</v>
      </c>
      <c r="BT36" s="84" t="s">
        <v>149</v>
      </c>
      <c r="BU36" s="84" t="s">
        <v>149</v>
      </c>
      <c r="BV36" s="84" t="s">
        <v>149</v>
      </c>
      <c r="BW36" s="84" t="s">
        <v>149</v>
      </c>
      <c r="BX36" s="84" t="s">
        <v>149</v>
      </c>
      <c r="BY36" s="84" t="s">
        <v>149</v>
      </c>
      <c r="BZ36" s="84" t="s">
        <v>149</v>
      </c>
      <c r="CA36" s="84" t="s">
        <v>149</v>
      </c>
      <c r="CB36" s="84" t="s">
        <v>149</v>
      </c>
      <c r="CC36" s="84">
        <v>1</v>
      </c>
      <c r="CD36" s="84" t="s">
        <v>149</v>
      </c>
      <c r="CE36" s="84">
        <v>0</v>
      </c>
      <c r="CF36" s="84" t="s">
        <v>149</v>
      </c>
      <c r="CG36" s="84">
        <v>0</v>
      </c>
      <c r="CH36" s="84" t="s">
        <v>149</v>
      </c>
      <c r="CI36" s="84">
        <v>0</v>
      </c>
      <c r="CJ36" s="84" t="s">
        <v>149</v>
      </c>
      <c r="CK36" s="84">
        <v>0</v>
      </c>
      <c r="CL36" s="84" t="s">
        <v>149</v>
      </c>
      <c r="CM36" s="84">
        <v>0</v>
      </c>
      <c r="CN36" s="84" t="s">
        <v>149</v>
      </c>
      <c r="CO36" s="84">
        <v>0</v>
      </c>
      <c r="CP36" s="84" t="s">
        <v>149</v>
      </c>
      <c r="CQ36" s="84">
        <v>0</v>
      </c>
      <c r="CR36" s="23">
        <f>'[1]Формат ИПР'!$N18</f>
        <v>2017</v>
      </c>
      <c r="CS36" s="90">
        <f t="shared" si="6"/>
        <v>1.3</v>
      </c>
    </row>
    <row r="37" spans="1:97" ht="78.75" x14ac:dyDescent="0.25">
      <c r="A37" s="44" t="str">
        <f>'[1]Формат ИПР'!B19</f>
        <v>1.1.1.3</v>
      </c>
      <c r="B37" s="44" t="str">
        <f>'[1]Формат ИПР'!C19</f>
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v>
      </c>
      <c r="C37" s="44" t="str">
        <f>'[1]Формат ИПР'!D19</f>
        <v>F_prj_109108_47931</v>
      </c>
      <c r="D37" s="84">
        <v>0</v>
      </c>
      <c r="E37" s="84">
        <v>0</v>
      </c>
      <c r="F37" s="84">
        <v>0</v>
      </c>
      <c r="G37" s="84">
        <v>0</v>
      </c>
      <c r="H37" s="84">
        <v>0</v>
      </c>
      <c r="I37" s="84">
        <v>0</v>
      </c>
      <c r="J37" s="84">
        <v>0</v>
      </c>
      <c r="K37" s="84">
        <f>'[1]Формат ИПР'!$GF19</f>
        <v>0</v>
      </c>
      <c r="L37" s="84">
        <v>0</v>
      </c>
      <c r="M37" s="84">
        <v>0</v>
      </c>
      <c r="N37" s="84">
        <v>0</v>
      </c>
      <c r="O37" s="84">
        <v>0</v>
      </c>
      <c r="P37" s="84">
        <v>0</v>
      </c>
      <c r="Q37" s="84">
        <v>0</v>
      </c>
      <c r="R37" s="84">
        <v>0</v>
      </c>
      <c r="S37" s="84">
        <v>0</v>
      </c>
      <c r="T37" s="84">
        <v>0</v>
      </c>
      <c r="U37" s="84">
        <v>0</v>
      </c>
      <c r="V37" s="84">
        <v>0</v>
      </c>
      <c r="W37" s="84">
        <v>0</v>
      </c>
      <c r="X37" s="84">
        <v>0</v>
      </c>
      <c r="Y37" s="84">
        <v>0</v>
      </c>
      <c r="Z37" s="84">
        <v>0</v>
      </c>
      <c r="AA37" s="84">
        <v>0</v>
      </c>
      <c r="AB37" s="84">
        <v>0</v>
      </c>
      <c r="AC37" s="84">
        <v>0</v>
      </c>
      <c r="AD37" s="84">
        <v>0</v>
      </c>
      <c r="AE37" s="84">
        <f>'[1]Формат ИПР'!$GE19</f>
        <v>0.52300000000000002</v>
      </c>
      <c r="AF37" s="84">
        <v>0</v>
      </c>
      <c r="AG37" s="84">
        <v>0</v>
      </c>
      <c r="AH37" s="84">
        <v>0</v>
      </c>
      <c r="AI37" s="84">
        <v>0</v>
      </c>
      <c r="AJ37" s="84">
        <v>0</v>
      </c>
      <c r="AK37" s="84">
        <v>0.3</v>
      </c>
      <c r="AL37" s="84">
        <v>0</v>
      </c>
      <c r="AM37" s="84">
        <v>0</v>
      </c>
      <c r="AN37" s="84" t="s">
        <v>153</v>
      </c>
      <c r="AO37" s="84">
        <v>0</v>
      </c>
      <c r="AP37" s="84" t="s">
        <v>149</v>
      </c>
      <c r="AQ37" s="84" t="s">
        <v>149</v>
      </c>
      <c r="AR37" s="84">
        <v>0</v>
      </c>
      <c r="AS37" s="84">
        <v>0</v>
      </c>
      <c r="AT37" s="84">
        <v>0</v>
      </c>
      <c r="AU37" s="84">
        <v>0</v>
      </c>
      <c r="AV37" s="84">
        <v>0</v>
      </c>
      <c r="AW37" s="84">
        <v>0</v>
      </c>
      <c r="AX37" s="84">
        <v>0</v>
      </c>
      <c r="AY37" s="84">
        <v>0</v>
      </c>
      <c r="AZ37" s="84">
        <v>0</v>
      </c>
      <c r="BA37" s="84">
        <v>0</v>
      </c>
      <c r="BB37" s="84">
        <v>0</v>
      </c>
      <c r="BC37" s="84">
        <v>0</v>
      </c>
      <c r="BD37" s="84">
        <v>0</v>
      </c>
      <c r="BE37" s="84">
        <v>0</v>
      </c>
      <c r="BF37" s="84">
        <v>0</v>
      </c>
      <c r="BG37" s="84">
        <v>0</v>
      </c>
      <c r="BH37" s="84">
        <v>0</v>
      </c>
      <c r="BI37" s="84">
        <v>0</v>
      </c>
      <c r="BJ37" s="84">
        <v>0</v>
      </c>
      <c r="BK37" s="84">
        <v>0</v>
      </c>
      <c r="BL37" s="84">
        <v>0</v>
      </c>
      <c r="BM37" s="84">
        <v>0</v>
      </c>
      <c r="BN37" s="84">
        <v>0</v>
      </c>
      <c r="BO37" s="84">
        <v>0</v>
      </c>
      <c r="BP37" s="84">
        <v>0</v>
      </c>
      <c r="BQ37" s="84">
        <v>0</v>
      </c>
      <c r="BR37" s="84">
        <v>0</v>
      </c>
      <c r="BS37" s="84">
        <v>0</v>
      </c>
      <c r="BT37" s="84" t="s">
        <v>149</v>
      </c>
      <c r="BU37" s="84" t="s">
        <v>149</v>
      </c>
      <c r="BV37" s="84" t="s">
        <v>149</v>
      </c>
      <c r="BW37" s="84" t="s">
        <v>149</v>
      </c>
      <c r="BX37" s="84" t="s">
        <v>149</v>
      </c>
      <c r="BY37" s="84" t="s">
        <v>149</v>
      </c>
      <c r="BZ37" s="84" t="s">
        <v>149</v>
      </c>
      <c r="CA37" s="84" t="s">
        <v>149</v>
      </c>
      <c r="CB37" s="84" t="s">
        <v>153</v>
      </c>
      <c r="CC37" s="84">
        <v>1</v>
      </c>
      <c r="CD37" s="84">
        <v>0</v>
      </c>
      <c r="CE37" s="84">
        <v>0</v>
      </c>
      <c r="CF37" s="84">
        <v>0</v>
      </c>
      <c r="CG37" s="84">
        <v>0</v>
      </c>
      <c r="CH37" s="84">
        <v>0</v>
      </c>
      <c r="CI37" s="84">
        <v>0</v>
      </c>
      <c r="CJ37" s="84">
        <v>0</v>
      </c>
      <c r="CK37" s="84">
        <v>0</v>
      </c>
      <c r="CL37" s="84">
        <v>0</v>
      </c>
      <c r="CM37" s="84">
        <v>0</v>
      </c>
      <c r="CN37" s="84">
        <v>0</v>
      </c>
      <c r="CO37" s="84">
        <v>0</v>
      </c>
      <c r="CP37" s="84">
        <v>0</v>
      </c>
      <c r="CQ37" s="84">
        <v>0</v>
      </c>
      <c r="CR37" s="23">
        <f>'[1]Формат ИПР'!$N19</f>
        <v>2017</v>
      </c>
      <c r="CS37" s="90">
        <f t="shared" si="6"/>
        <v>1.3</v>
      </c>
    </row>
    <row r="38" spans="1:97" ht="78.75" x14ac:dyDescent="0.25">
      <c r="A38" s="44" t="str">
        <f>'[1]Формат ИПР'!B20</f>
        <v>1.1.1.3</v>
      </c>
      <c r="B38" s="44" t="str">
        <f>'[1]Формат ИПР'!C20</f>
        <v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v>
      </c>
      <c r="C38" s="44" t="str">
        <f>'[1]Формат ИПР'!D20</f>
        <v>F_prj_109108_47932</v>
      </c>
      <c r="D38" s="84">
        <v>0</v>
      </c>
      <c r="E38" s="84">
        <v>0</v>
      </c>
      <c r="F38" s="84">
        <v>0</v>
      </c>
      <c r="G38" s="84">
        <v>0</v>
      </c>
      <c r="H38" s="84">
        <v>0</v>
      </c>
      <c r="I38" s="84">
        <v>0</v>
      </c>
      <c r="J38" s="84">
        <v>0</v>
      </c>
      <c r="K38" s="84">
        <f>'[1]Формат ИПР'!$GF20</f>
        <v>0</v>
      </c>
      <c r="L38" s="84">
        <v>0</v>
      </c>
      <c r="M38" s="84">
        <v>0</v>
      </c>
      <c r="N38" s="84">
        <v>0</v>
      </c>
      <c r="O38" s="84">
        <v>0</v>
      </c>
      <c r="P38" s="84">
        <v>0</v>
      </c>
      <c r="Q38" s="84">
        <v>0</v>
      </c>
      <c r="R38" s="84">
        <v>0</v>
      </c>
      <c r="S38" s="84">
        <v>0</v>
      </c>
      <c r="T38" s="84">
        <v>0</v>
      </c>
      <c r="U38" s="84">
        <v>0</v>
      </c>
      <c r="V38" s="84">
        <v>0</v>
      </c>
      <c r="W38" s="84">
        <v>0</v>
      </c>
      <c r="X38" s="84">
        <v>0</v>
      </c>
      <c r="Y38" s="84">
        <v>0</v>
      </c>
      <c r="Z38" s="84">
        <v>0</v>
      </c>
      <c r="AA38" s="84">
        <v>0</v>
      </c>
      <c r="AB38" s="84">
        <v>0</v>
      </c>
      <c r="AC38" s="84">
        <v>0</v>
      </c>
      <c r="AD38" s="84">
        <v>0</v>
      </c>
      <c r="AE38" s="84">
        <f>'[1]Формат ИПР'!$GE20</f>
        <v>0.53</v>
      </c>
      <c r="AF38" s="84">
        <v>0</v>
      </c>
      <c r="AG38" s="84">
        <v>0</v>
      </c>
      <c r="AH38" s="84">
        <v>0</v>
      </c>
      <c r="AI38" s="84">
        <v>0</v>
      </c>
      <c r="AJ38" s="84">
        <v>0</v>
      </c>
      <c r="AK38" s="84">
        <v>0.45</v>
      </c>
      <c r="AL38" s="84">
        <v>0</v>
      </c>
      <c r="AM38" s="84">
        <v>0</v>
      </c>
      <c r="AN38" s="84" t="s">
        <v>153</v>
      </c>
      <c r="AO38" s="84">
        <v>0</v>
      </c>
      <c r="AP38" s="84" t="s">
        <v>149</v>
      </c>
      <c r="AQ38" s="84" t="s">
        <v>149</v>
      </c>
      <c r="AR38" s="84">
        <v>0</v>
      </c>
      <c r="AS38" s="84">
        <v>0</v>
      </c>
      <c r="AT38" s="84">
        <v>0</v>
      </c>
      <c r="AU38" s="84">
        <v>0</v>
      </c>
      <c r="AV38" s="84">
        <v>0</v>
      </c>
      <c r="AW38" s="84">
        <v>0</v>
      </c>
      <c r="AX38" s="84">
        <v>0</v>
      </c>
      <c r="AY38" s="84">
        <v>0</v>
      </c>
      <c r="AZ38" s="84">
        <v>0</v>
      </c>
      <c r="BA38" s="84">
        <v>0</v>
      </c>
      <c r="BB38" s="84">
        <v>0</v>
      </c>
      <c r="BC38" s="84">
        <v>0</v>
      </c>
      <c r="BD38" s="84">
        <v>0</v>
      </c>
      <c r="BE38" s="84">
        <v>0</v>
      </c>
      <c r="BF38" s="84">
        <v>0</v>
      </c>
      <c r="BG38" s="84">
        <v>0</v>
      </c>
      <c r="BH38" s="84">
        <v>0</v>
      </c>
      <c r="BI38" s="84">
        <v>0</v>
      </c>
      <c r="BJ38" s="84">
        <v>0</v>
      </c>
      <c r="BK38" s="84">
        <v>0</v>
      </c>
      <c r="BL38" s="84">
        <v>0</v>
      </c>
      <c r="BM38" s="84">
        <v>0</v>
      </c>
      <c r="BN38" s="84">
        <v>0</v>
      </c>
      <c r="BO38" s="84">
        <v>0</v>
      </c>
      <c r="BP38" s="84">
        <v>0</v>
      </c>
      <c r="BQ38" s="84">
        <v>0</v>
      </c>
      <c r="BR38" s="84">
        <v>0</v>
      </c>
      <c r="BS38" s="84">
        <v>0</v>
      </c>
      <c r="BT38" s="84" t="s">
        <v>149</v>
      </c>
      <c r="BU38" s="84" t="s">
        <v>149</v>
      </c>
      <c r="BV38" s="84" t="s">
        <v>149</v>
      </c>
      <c r="BW38" s="84" t="s">
        <v>149</v>
      </c>
      <c r="BX38" s="84" t="s">
        <v>149</v>
      </c>
      <c r="BY38" s="84" t="s">
        <v>149</v>
      </c>
      <c r="BZ38" s="84" t="s">
        <v>149</v>
      </c>
      <c r="CA38" s="84" t="s">
        <v>149</v>
      </c>
      <c r="CB38" s="84" t="s">
        <v>153</v>
      </c>
      <c r="CC38" s="84">
        <v>1</v>
      </c>
      <c r="CD38" s="84">
        <v>0</v>
      </c>
      <c r="CE38" s="84">
        <v>0</v>
      </c>
      <c r="CF38" s="84">
        <v>0</v>
      </c>
      <c r="CG38" s="84">
        <v>0</v>
      </c>
      <c r="CH38" s="84">
        <v>0</v>
      </c>
      <c r="CI38" s="84">
        <v>0</v>
      </c>
      <c r="CJ38" s="84">
        <v>0</v>
      </c>
      <c r="CK38" s="84">
        <v>0</v>
      </c>
      <c r="CL38" s="84">
        <v>0</v>
      </c>
      <c r="CM38" s="84">
        <v>0</v>
      </c>
      <c r="CN38" s="84">
        <v>0</v>
      </c>
      <c r="CO38" s="84">
        <v>0</v>
      </c>
      <c r="CP38" s="84">
        <v>0</v>
      </c>
      <c r="CQ38" s="84">
        <v>0</v>
      </c>
      <c r="CR38" s="23">
        <f>'[1]Формат ИПР'!$N20</f>
        <v>2017</v>
      </c>
      <c r="CS38" s="90">
        <f t="shared" si="6"/>
        <v>1.45</v>
      </c>
    </row>
    <row r="39" spans="1:97" ht="31.5" x14ac:dyDescent="0.25">
      <c r="A39" s="73" t="str">
        <f>'[1]Формат ИПР'!B21</f>
        <v>1.1.2</v>
      </c>
      <c r="B39" s="73" t="str">
        <f>'[1]Формат ИПР'!C21</f>
        <v>Технологическое присоединение объектов электросетевого хозяйства, всего, в том числе:</v>
      </c>
      <c r="C39" s="73" t="str">
        <f>'[1]Формат ИПР'!D21</f>
        <v>Г</v>
      </c>
      <c r="D39" s="71">
        <f t="shared" ref="D39:CQ39" si="15">SUM(D40,D41)</f>
        <v>0</v>
      </c>
      <c r="E39" s="71">
        <f t="shared" si="15"/>
        <v>0</v>
      </c>
      <c r="F39" s="71">
        <f t="shared" si="15"/>
        <v>0</v>
      </c>
      <c r="G39" s="71">
        <f t="shared" si="15"/>
        <v>0</v>
      </c>
      <c r="H39" s="71">
        <f t="shared" si="15"/>
        <v>0</v>
      </c>
      <c r="I39" s="71">
        <f t="shared" si="15"/>
        <v>0</v>
      </c>
      <c r="J39" s="71">
        <f t="shared" si="15"/>
        <v>0</v>
      </c>
      <c r="K39" s="71">
        <f t="shared" si="15"/>
        <v>0</v>
      </c>
      <c r="L39" s="71">
        <f t="shared" si="15"/>
        <v>0</v>
      </c>
      <c r="M39" s="71">
        <f t="shared" si="15"/>
        <v>0</v>
      </c>
      <c r="N39" s="71">
        <f t="shared" si="15"/>
        <v>0</v>
      </c>
      <c r="O39" s="71">
        <f t="shared" si="15"/>
        <v>0</v>
      </c>
      <c r="P39" s="71">
        <f t="shared" si="15"/>
        <v>0</v>
      </c>
      <c r="Q39" s="71">
        <f t="shared" si="15"/>
        <v>0</v>
      </c>
      <c r="R39" s="71">
        <f t="shared" ref="R39:Y39" si="16">SUM(R40,R41)</f>
        <v>0</v>
      </c>
      <c r="S39" s="71">
        <f t="shared" si="16"/>
        <v>0</v>
      </c>
      <c r="T39" s="71">
        <f t="shared" si="16"/>
        <v>0</v>
      </c>
      <c r="U39" s="71">
        <f t="shared" si="16"/>
        <v>0</v>
      </c>
      <c r="V39" s="71">
        <f t="shared" si="16"/>
        <v>0</v>
      </c>
      <c r="W39" s="71">
        <f t="shared" si="16"/>
        <v>0</v>
      </c>
      <c r="X39" s="71">
        <f t="shared" si="16"/>
        <v>0</v>
      </c>
      <c r="Y39" s="71">
        <f t="shared" si="16"/>
        <v>0</v>
      </c>
      <c r="Z39" s="71">
        <f t="shared" si="15"/>
        <v>0</v>
      </c>
      <c r="AA39" s="71">
        <f t="shared" si="15"/>
        <v>0</v>
      </c>
      <c r="AB39" s="71">
        <f t="shared" si="15"/>
        <v>0</v>
      </c>
      <c r="AC39" s="71">
        <f t="shared" si="15"/>
        <v>0</v>
      </c>
      <c r="AD39" s="71">
        <f t="shared" si="15"/>
        <v>0</v>
      </c>
      <c r="AE39" s="71">
        <f t="shared" si="15"/>
        <v>0</v>
      </c>
      <c r="AF39" s="71">
        <f t="shared" si="15"/>
        <v>0</v>
      </c>
      <c r="AG39" s="71">
        <f t="shared" si="15"/>
        <v>0</v>
      </c>
      <c r="AH39" s="71">
        <f t="shared" si="15"/>
        <v>0</v>
      </c>
      <c r="AI39" s="71">
        <f t="shared" si="15"/>
        <v>0</v>
      </c>
      <c r="AJ39" s="71">
        <f t="shared" si="15"/>
        <v>0</v>
      </c>
      <c r="AK39" s="71">
        <f t="shared" si="15"/>
        <v>0</v>
      </c>
      <c r="AL39" s="71">
        <f t="shared" si="15"/>
        <v>0</v>
      </c>
      <c r="AM39" s="71">
        <f t="shared" si="15"/>
        <v>0</v>
      </c>
      <c r="AN39" s="71">
        <f t="shared" si="15"/>
        <v>0</v>
      </c>
      <c r="AO39" s="71">
        <f t="shared" si="15"/>
        <v>0</v>
      </c>
      <c r="AP39" s="71" t="s">
        <v>149</v>
      </c>
      <c r="AQ39" s="71" t="s">
        <v>149</v>
      </c>
      <c r="AR39" s="71">
        <f t="shared" si="15"/>
        <v>0</v>
      </c>
      <c r="AS39" s="71">
        <f t="shared" si="15"/>
        <v>0</v>
      </c>
      <c r="AT39" s="71">
        <f t="shared" si="15"/>
        <v>0</v>
      </c>
      <c r="AU39" s="71">
        <f t="shared" si="15"/>
        <v>0</v>
      </c>
      <c r="AV39" s="71">
        <f t="shared" si="15"/>
        <v>0</v>
      </c>
      <c r="AW39" s="71">
        <f t="shared" si="15"/>
        <v>0</v>
      </c>
      <c r="AX39" s="71">
        <f t="shared" si="15"/>
        <v>0</v>
      </c>
      <c r="AY39" s="71">
        <f t="shared" si="15"/>
        <v>0</v>
      </c>
      <c r="AZ39" s="71">
        <f t="shared" si="15"/>
        <v>0</v>
      </c>
      <c r="BA39" s="71">
        <f t="shared" si="15"/>
        <v>0</v>
      </c>
      <c r="BB39" s="71">
        <f t="shared" si="15"/>
        <v>0</v>
      </c>
      <c r="BC39" s="71">
        <f t="shared" si="15"/>
        <v>0</v>
      </c>
      <c r="BD39" s="71">
        <f t="shared" si="15"/>
        <v>0</v>
      </c>
      <c r="BE39" s="71">
        <f t="shared" si="15"/>
        <v>0</v>
      </c>
      <c r="BF39" s="71">
        <f t="shared" si="15"/>
        <v>0</v>
      </c>
      <c r="BG39" s="71">
        <f t="shared" si="15"/>
        <v>0</v>
      </c>
      <c r="BH39" s="71">
        <f t="shared" si="15"/>
        <v>0</v>
      </c>
      <c r="BI39" s="71">
        <f t="shared" si="15"/>
        <v>0</v>
      </c>
      <c r="BJ39" s="71">
        <f t="shared" si="15"/>
        <v>0</v>
      </c>
      <c r="BK39" s="71">
        <f t="shared" si="15"/>
        <v>0</v>
      </c>
      <c r="BL39" s="71">
        <f t="shared" si="15"/>
        <v>0</v>
      </c>
      <c r="BM39" s="71">
        <f t="shared" si="15"/>
        <v>0</v>
      </c>
      <c r="BN39" s="71">
        <f t="shared" si="15"/>
        <v>0</v>
      </c>
      <c r="BO39" s="71">
        <f t="shared" si="15"/>
        <v>0</v>
      </c>
      <c r="BP39" s="71">
        <f t="shared" si="15"/>
        <v>0</v>
      </c>
      <c r="BQ39" s="71">
        <f t="shared" si="15"/>
        <v>0</v>
      </c>
      <c r="BR39" s="71">
        <f t="shared" si="15"/>
        <v>0</v>
      </c>
      <c r="BS39" s="71">
        <f t="shared" si="15"/>
        <v>0</v>
      </c>
      <c r="BT39" s="71" t="s">
        <v>149</v>
      </c>
      <c r="BU39" s="71" t="s">
        <v>149</v>
      </c>
      <c r="BV39" s="71">
        <f t="shared" si="15"/>
        <v>0</v>
      </c>
      <c r="BW39" s="71">
        <f t="shared" si="15"/>
        <v>0</v>
      </c>
      <c r="BX39" s="71">
        <f t="shared" si="15"/>
        <v>0</v>
      </c>
      <c r="BY39" s="71">
        <f t="shared" si="15"/>
        <v>0</v>
      </c>
      <c r="BZ39" s="71">
        <f t="shared" si="15"/>
        <v>0</v>
      </c>
      <c r="CA39" s="71">
        <f t="shared" si="15"/>
        <v>0</v>
      </c>
      <c r="CB39" s="71">
        <f t="shared" si="15"/>
        <v>0</v>
      </c>
      <c r="CC39" s="71">
        <f t="shared" si="15"/>
        <v>0</v>
      </c>
      <c r="CD39" s="71">
        <f t="shared" si="15"/>
        <v>0</v>
      </c>
      <c r="CE39" s="71">
        <f t="shared" si="15"/>
        <v>0</v>
      </c>
      <c r="CF39" s="71">
        <f t="shared" si="15"/>
        <v>0</v>
      </c>
      <c r="CG39" s="71">
        <f t="shared" si="15"/>
        <v>0</v>
      </c>
      <c r="CH39" s="71">
        <f t="shared" si="15"/>
        <v>0</v>
      </c>
      <c r="CI39" s="71">
        <f t="shared" si="15"/>
        <v>0</v>
      </c>
      <c r="CJ39" s="71">
        <f t="shared" si="15"/>
        <v>0</v>
      </c>
      <c r="CK39" s="71">
        <f t="shared" si="15"/>
        <v>0</v>
      </c>
      <c r="CL39" s="71">
        <f t="shared" si="15"/>
        <v>0</v>
      </c>
      <c r="CM39" s="71">
        <f t="shared" si="15"/>
        <v>0</v>
      </c>
      <c r="CN39" s="71">
        <f t="shared" si="15"/>
        <v>0</v>
      </c>
      <c r="CO39" s="71">
        <f t="shared" si="15"/>
        <v>0</v>
      </c>
      <c r="CP39" s="71">
        <f t="shared" si="15"/>
        <v>0</v>
      </c>
      <c r="CQ39" s="71">
        <f t="shared" si="15"/>
        <v>0</v>
      </c>
      <c r="CR39" s="23">
        <f>'[1]Формат ИПР'!$N21</f>
        <v>0</v>
      </c>
      <c r="CS39" s="90">
        <f t="shared" si="6"/>
        <v>0</v>
      </c>
    </row>
    <row r="40" spans="1:97" ht="63" x14ac:dyDescent="0.25">
      <c r="A40" s="73" t="str">
        <f>'[1]Формат ИПР'!B22</f>
        <v>1.1.2.1</v>
      </c>
      <c r="B40" s="73" t="str">
        <f>'[1]Формат ИПР'!C22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40" s="73" t="str">
        <f>'[1]Формат ИПР'!D22</f>
        <v>Г</v>
      </c>
      <c r="D40" s="71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  <c r="P40" s="71">
        <v>0</v>
      </c>
      <c r="Q40" s="71">
        <v>0</v>
      </c>
      <c r="R40" s="71">
        <v>0</v>
      </c>
      <c r="S40" s="71">
        <v>0</v>
      </c>
      <c r="T40" s="71">
        <v>0</v>
      </c>
      <c r="U40" s="71">
        <v>0</v>
      </c>
      <c r="V40" s="71">
        <v>0</v>
      </c>
      <c r="W40" s="71">
        <v>0</v>
      </c>
      <c r="X40" s="71">
        <v>0</v>
      </c>
      <c r="Y40" s="71">
        <v>0</v>
      </c>
      <c r="Z40" s="71">
        <v>0</v>
      </c>
      <c r="AA40" s="71">
        <v>0</v>
      </c>
      <c r="AB40" s="71">
        <v>0</v>
      </c>
      <c r="AC40" s="71">
        <v>0</v>
      </c>
      <c r="AD40" s="71">
        <v>0</v>
      </c>
      <c r="AE40" s="71">
        <v>0</v>
      </c>
      <c r="AF40" s="71">
        <v>0</v>
      </c>
      <c r="AG40" s="71">
        <v>0</v>
      </c>
      <c r="AH40" s="71">
        <v>0</v>
      </c>
      <c r="AI40" s="71">
        <v>0</v>
      </c>
      <c r="AJ40" s="71">
        <v>0</v>
      </c>
      <c r="AK40" s="71">
        <v>0</v>
      </c>
      <c r="AL40" s="71">
        <v>0</v>
      </c>
      <c r="AM40" s="71">
        <v>0</v>
      </c>
      <c r="AN40" s="71">
        <v>0</v>
      </c>
      <c r="AO40" s="71">
        <v>0</v>
      </c>
      <c r="AP40" s="71" t="s">
        <v>149</v>
      </c>
      <c r="AQ40" s="71" t="s">
        <v>149</v>
      </c>
      <c r="AR40" s="71">
        <v>0</v>
      </c>
      <c r="AS40" s="71">
        <v>0</v>
      </c>
      <c r="AT40" s="71">
        <v>0</v>
      </c>
      <c r="AU40" s="71">
        <v>0</v>
      </c>
      <c r="AV40" s="71">
        <v>0</v>
      </c>
      <c r="AW40" s="71">
        <v>0</v>
      </c>
      <c r="AX40" s="71">
        <v>0</v>
      </c>
      <c r="AY40" s="71">
        <v>0</v>
      </c>
      <c r="AZ40" s="71">
        <v>0</v>
      </c>
      <c r="BA40" s="71">
        <v>0</v>
      </c>
      <c r="BB40" s="71">
        <v>0</v>
      </c>
      <c r="BC40" s="71">
        <v>0</v>
      </c>
      <c r="BD40" s="71">
        <v>0</v>
      </c>
      <c r="BE40" s="71">
        <v>0</v>
      </c>
      <c r="BF40" s="71">
        <v>0</v>
      </c>
      <c r="BG40" s="71">
        <v>0</v>
      </c>
      <c r="BH40" s="71">
        <v>0</v>
      </c>
      <c r="BI40" s="71">
        <v>0</v>
      </c>
      <c r="BJ40" s="71">
        <v>0</v>
      </c>
      <c r="BK40" s="71">
        <v>0</v>
      </c>
      <c r="BL40" s="71">
        <v>0</v>
      </c>
      <c r="BM40" s="71">
        <v>0</v>
      </c>
      <c r="BN40" s="71">
        <v>0</v>
      </c>
      <c r="BO40" s="71">
        <v>0</v>
      </c>
      <c r="BP40" s="71">
        <v>0</v>
      </c>
      <c r="BQ40" s="71">
        <v>0</v>
      </c>
      <c r="BR40" s="71">
        <v>0</v>
      </c>
      <c r="BS40" s="71">
        <v>0</v>
      </c>
      <c r="BT40" s="71" t="s">
        <v>149</v>
      </c>
      <c r="BU40" s="71" t="s">
        <v>149</v>
      </c>
      <c r="BV40" s="71">
        <v>0</v>
      </c>
      <c r="BW40" s="71">
        <v>0</v>
      </c>
      <c r="BX40" s="71">
        <v>0</v>
      </c>
      <c r="BY40" s="71">
        <v>0</v>
      </c>
      <c r="BZ40" s="71">
        <v>0</v>
      </c>
      <c r="CA40" s="71">
        <v>0</v>
      </c>
      <c r="CB40" s="71">
        <v>0</v>
      </c>
      <c r="CC40" s="71">
        <v>0</v>
      </c>
      <c r="CD40" s="71">
        <v>0</v>
      </c>
      <c r="CE40" s="71">
        <v>0</v>
      </c>
      <c r="CF40" s="71">
        <v>0</v>
      </c>
      <c r="CG40" s="71">
        <v>0</v>
      </c>
      <c r="CH40" s="71">
        <v>0</v>
      </c>
      <c r="CI40" s="71">
        <v>0</v>
      </c>
      <c r="CJ40" s="71">
        <v>0</v>
      </c>
      <c r="CK40" s="71">
        <v>0</v>
      </c>
      <c r="CL40" s="71">
        <v>0</v>
      </c>
      <c r="CM40" s="71">
        <v>0</v>
      </c>
      <c r="CN40" s="71">
        <v>0</v>
      </c>
      <c r="CO40" s="71">
        <v>0</v>
      </c>
      <c r="CP40" s="71">
        <v>0</v>
      </c>
      <c r="CQ40" s="71">
        <v>0</v>
      </c>
      <c r="CR40" s="23">
        <f>'[1]Формат ИПР'!$N22</f>
        <v>0</v>
      </c>
      <c r="CS40" s="90">
        <f t="shared" si="6"/>
        <v>0</v>
      </c>
    </row>
    <row r="41" spans="1:97" ht="31.5" x14ac:dyDescent="0.25">
      <c r="A41" s="73" t="str">
        <f>'[1]Формат ИПР'!B23</f>
        <v>1.1.2.2</v>
      </c>
      <c r="B41" s="73" t="str">
        <f>'[1]Формат ИПР'!C23</f>
        <v>Технологическое присоединение к электрическим сетям иных сетевых организаций, всего, в том числе:</v>
      </c>
      <c r="C41" s="73" t="str">
        <f>'[1]Формат ИПР'!D23</f>
        <v>Г</v>
      </c>
      <c r="D41" s="71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71">
        <v>0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71">
        <v>0</v>
      </c>
      <c r="Y41" s="71">
        <v>0</v>
      </c>
      <c r="Z41" s="71">
        <v>0</v>
      </c>
      <c r="AA41" s="71">
        <v>0</v>
      </c>
      <c r="AB41" s="71">
        <v>0</v>
      </c>
      <c r="AC41" s="71">
        <v>0</v>
      </c>
      <c r="AD41" s="71">
        <v>0</v>
      </c>
      <c r="AE41" s="71">
        <v>0</v>
      </c>
      <c r="AF41" s="71">
        <v>0</v>
      </c>
      <c r="AG41" s="71">
        <v>0</v>
      </c>
      <c r="AH41" s="71">
        <v>0</v>
      </c>
      <c r="AI41" s="71">
        <v>0</v>
      </c>
      <c r="AJ41" s="71">
        <v>0</v>
      </c>
      <c r="AK41" s="71">
        <v>0</v>
      </c>
      <c r="AL41" s="71">
        <v>0</v>
      </c>
      <c r="AM41" s="71">
        <v>0</v>
      </c>
      <c r="AN41" s="71">
        <v>0</v>
      </c>
      <c r="AO41" s="71">
        <v>0</v>
      </c>
      <c r="AP41" s="71" t="s">
        <v>149</v>
      </c>
      <c r="AQ41" s="71" t="s">
        <v>149</v>
      </c>
      <c r="AR41" s="71">
        <v>0</v>
      </c>
      <c r="AS41" s="71">
        <v>0</v>
      </c>
      <c r="AT41" s="71">
        <v>0</v>
      </c>
      <c r="AU41" s="71">
        <v>0</v>
      </c>
      <c r="AV41" s="71">
        <v>0</v>
      </c>
      <c r="AW41" s="71">
        <v>0</v>
      </c>
      <c r="AX41" s="71">
        <v>0</v>
      </c>
      <c r="AY41" s="71">
        <v>0</v>
      </c>
      <c r="AZ41" s="71">
        <v>0</v>
      </c>
      <c r="BA41" s="71">
        <v>0</v>
      </c>
      <c r="BB41" s="71">
        <v>0</v>
      </c>
      <c r="BC41" s="71">
        <v>0</v>
      </c>
      <c r="BD41" s="71">
        <v>0</v>
      </c>
      <c r="BE41" s="71">
        <v>0</v>
      </c>
      <c r="BF41" s="71">
        <v>0</v>
      </c>
      <c r="BG41" s="71">
        <v>0</v>
      </c>
      <c r="BH41" s="71">
        <v>0</v>
      </c>
      <c r="BI41" s="71">
        <v>0</v>
      </c>
      <c r="BJ41" s="71">
        <v>0</v>
      </c>
      <c r="BK41" s="71">
        <v>0</v>
      </c>
      <c r="BL41" s="71">
        <v>0</v>
      </c>
      <c r="BM41" s="71">
        <v>0</v>
      </c>
      <c r="BN41" s="71">
        <v>0</v>
      </c>
      <c r="BO41" s="71">
        <v>0</v>
      </c>
      <c r="BP41" s="71">
        <v>0</v>
      </c>
      <c r="BQ41" s="71">
        <v>0</v>
      </c>
      <c r="BR41" s="71">
        <v>0</v>
      </c>
      <c r="BS41" s="71">
        <v>0</v>
      </c>
      <c r="BT41" s="71" t="s">
        <v>149</v>
      </c>
      <c r="BU41" s="71" t="s">
        <v>149</v>
      </c>
      <c r="BV41" s="71">
        <v>0</v>
      </c>
      <c r="BW41" s="71">
        <v>0</v>
      </c>
      <c r="BX41" s="71">
        <v>0</v>
      </c>
      <c r="BY41" s="71">
        <v>0</v>
      </c>
      <c r="BZ41" s="71">
        <v>0</v>
      </c>
      <c r="CA41" s="71">
        <v>0</v>
      </c>
      <c r="CB41" s="71">
        <v>0</v>
      </c>
      <c r="CC41" s="71">
        <v>0</v>
      </c>
      <c r="CD41" s="71">
        <v>0</v>
      </c>
      <c r="CE41" s="71">
        <v>0</v>
      </c>
      <c r="CF41" s="71">
        <v>0</v>
      </c>
      <c r="CG41" s="71">
        <v>0</v>
      </c>
      <c r="CH41" s="71">
        <v>0</v>
      </c>
      <c r="CI41" s="71">
        <v>0</v>
      </c>
      <c r="CJ41" s="71">
        <v>0</v>
      </c>
      <c r="CK41" s="71">
        <v>0</v>
      </c>
      <c r="CL41" s="71">
        <v>0</v>
      </c>
      <c r="CM41" s="71">
        <v>0</v>
      </c>
      <c r="CN41" s="71">
        <v>0</v>
      </c>
      <c r="CO41" s="71">
        <v>0</v>
      </c>
      <c r="CP41" s="71">
        <v>0</v>
      </c>
      <c r="CQ41" s="71">
        <v>0</v>
      </c>
      <c r="CR41" s="23">
        <f>'[1]Формат ИПР'!$N23</f>
        <v>0</v>
      </c>
      <c r="CS41" s="90">
        <f t="shared" si="6"/>
        <v>0</v>
      </c>
    </row>
    <row r="42" spans="1:97" ht="47.25" x14ac:dyDescent="0.25">
      <c r="A42" s="73" t="str">
        <f>'[1]Формат ИПР'!B24</f>
        <v>1.1.3</v>
      </c>
      <c r="B42" s="73" t="str">
        <f>'[1]Формат ИПР'!C24</f>
        <v xml:space="preserve">Технологическое присоединение объектов по производству электрической энергии всего, в том числе: </v>
      </c>
      <c r="C42" s="73" t="str">
        <f>'[1]Формат ИПР'!D24</f>
        <v>Г</v>
      </c>
      <c r="D42" s="71">
        <f t="shared" ref="D42:CQ42" si="17">D43+D47</f>
        <v>0</v>
      </c>
      <c r="E42" s="71">
        <f t="shared" si="17"/>
        <v>0</v>
      </c>
      <c r="F42" s="71">
        <f t="shared" si="17"/>
        <v>0</v>
      </c>
      <c r="G42" s="71">
        <f t="shared" si="17"/>
        <v>0</v>
      </c>
      <c r="H42" s="71">
        <f t="shared" si="17"/>
        <v>0</v>
      </c>
      <c r="I42" s="71">
        <f t="shared" si="17"/>
        <v>0</v>
      </c>
      <c r="J42" s="71">
        <f t="shared" si="17"/>
        <v>0</v>
      </c>
      <c r="K42" s="71">
        <f t="shared" si="17"/>
        <v>0</v>
      </c>
      <c r="L42" s="71">
        <f t="shared" si="17"/>
        <v>0</v>
      </c>
      <c r="M42" s="71">
        <f t="shared" si="17"/>
        <v>0</v>
      </c>
      <c r="N42" s="71">
        <f t="shared" si="17"/>
        <v>0</v>
      </c>
      <c r="O42" s="71">
        <f t="shared" si="17"/>
        <v>0</v>
      </c>
      <c r="P42" s="71">
        <f t="shared" si="17"/>
        <v>0</v>
      </c>
      <c r="Q42" s="71">
        <f t="shared" si="17"/>
        <v>0</v>
      </c>
      <c r="R42" s="71">
        <f t="shared" ref="R42:Y42" si="18">R43+R47</f>
        <v>0</v>
      </c>
      <c r="S42" s="71">
        <f t="shared" si="18"/>
        <v>0</v>
      </c>
      <c r="T42" s="71">
        <f t="shared" si="18"/>
        <v>0</v>
      </c>
      <c r="U42" s="71">
        <f t="shared" si="18"/>
        <v>0</v>
      </c>
      <c r="V42" s="71">
        <f t="shared" si="18"/>
        <v>0</v>
      </c>
      <c r="W42" s="71">
        <f t="shared" si="18"/>
        <v>0</v>
      </c>
      <c r="X42" s="71">
        <f t="shared" si="18"/>
        <v>0</v>
      </c>
      <c r="Y42" s="71">
        <f t="shared" si="18"/>
        <v>0</v>
      </c>
      <c r="Z42" s="71">
        <f t="shared" si="17"/>
        <v>0</v>
      </c>
      <c r="AA42" s="71">
        <f t="shared" si="17"/>
        <v>0</v>
      </c>
      <c r="AB42" s="71">
        <f t="shared" si="17"/>
        <v>0</v>
      </c>
      <c r="AC42" s="71">
        <f t="shared" si="17"/>
        <v>0</v>
      </c>
      <c r="AD42" s="71">
        <f t="shared" si="17"/>
        <v>0</v>
      </c>
      <c r="AE42" s="71">
        <f t="shared" si="17"/>
        <v>0</v>
      </c>
      <c r="AF42" s="71">
        <f t="shared" si="17"/>
        <v>0</v>
      </c>
      <c r="AG42" s="71">
        <f t="shared" si="17"/>
        <v>0</v>
      </c>
      <c r="AH42" s="71">
        <f t="shared" si="17"/>
        <v>0</v>
      </c>
      <c r="AI42" s="71">
        <f t="shared" si="17"/>
        <v>0</v>
      </c>
      <c r="AJ42" s="71">
        <f t="shared" si="17"/>
        <v>0</v>
      </c>
      <c r="AK42" s="71">
        <f t="shared" si="17"/>
        <v>0</v>
      </c>
      <c r="AL42" s="71">
        <f t="shared" si="17"/>
        <v>0</v>
      </c>
      <c r="AM42" s="71">
        <f t="shared" si="17"/>
        <v>0</v>
      </c>
      <c r="AN42" s="71">
        <f t="shared" si="17"/>
        <v>0</v>
      </c>
      <c r="AO42" s="71">
        <f t="shared" si="17"/>
        <v>0</v>
      </c>
      <c r="AP42" s="71" t="s">
        <v>149</v>
      </c>
      <c r="AQ42" s="71" t="s">
        <v>149</v>
      </c>
      <c r="AR42" s="71">
        <f t="shared" si="17"/>
        <v>0</v>
      </c>
      <c r="AS42" s="71">
        <f t="shared" si="17"/>
        <v>0</v>
      </c>
      <c r="AT42" s="71">
        <f t="shared" si="17"/>
        <v>0</v>
      </c>
      <c r="AU42" s="71">
        <f t="shared" si="17"/>
        <v>0</v>
      </c>
      <c r="AV42" s="71">
        <f t="shared" si="17"/>
        <v>0</v>
      </c>
      <c r="AW42" s="71">
        <f t="shared" si="17"/>
        <v>0</v>
      </c>
      <c r="AX42" s="71">
        <f t="shared" si="17"/>
        <v>0</v>
      </c>
      <c r="AY42" s="71">
        <f t="shared" si="17"/>
        <v>0</v>
      </c>
      <c r="AZ42" s="71">
        <f t="shared" si="17"/>
        <v>0</v>
      </c>
      <c r="BA42" s="71">
        <f t="shared" si="17"/>
        <v>0</v>
      </c>
      <c r="BB42" s="71">
        <f t="shared" si="17"/>
        <v>0</v>
      </c>
      <c r="BC42" s="71">
        <f t="shared" si="17"/>
        <v>0</v>
      </c>
      <c r="BD42" s="71">
        <f t="shared" si="17"/>
        <v>0</v>
      </c>
      <c r="BE42" s="71">
        <f t="shared" si="17"/>
        <v>0</v>
      </c>
      <c r="BF42" s="71">
        <f t="shared" si="17"/>
        <v>0</v>
      </c>
      <c r="BG42" s="71">
        <f t="shared" si="17"/>
        <v>0</v>
      </c>
      <c r="BH42" s="71">
        <f t="shared" si="17"/>
        <v>0</v>
      </c>
      <c r="BI42" s="71">
        <f t="shared" si="17"/>
        <v>0</v>
      </c>
      <c r="BJ42" s="71">
        <f t="shared" si="17"/>
        <v>0</v>
      </c>
      <c r="BK42" s="71">
        <f t="shared" si="17"/>
        <v>0</v>
      </c>
      <c r="BL42" s="71">
        <f t="shared" si="17"/>
        <v>0</v>
      </c>
      <c r="BM42" s="71">
        <f t="shared" si="17"/>
        <v>0</v>
      </c>
      <c r="BN42" s="71">
        <f t="shared" si="17"/>
        <v>0</v>
      </c>
      <c r="BO42" s="71">
        <f t="shared" si="17"/>
        <v>0</v>
      </c>
      <c r="BP42" s="71">
        <f t="shared" si="17"/>
        <v>0</v>
      </c>
      <c r="BQ42" s="71">
        <f t="shared" si="17"/>
        <v>0</v>
      </c>
      <c r="BR42" s="71">
        <f t="shared" si="17"/>
        <v>0</v>
      </c>
      <c r="BS42" s="71">
        <f t="shared" si="17"/>
        <v>0</v>
      </c>
      <c r="BT42" s="71" t="s">
        <v>149</v>
      </c>
      <c r="BU42" s="71" t="s">
        <v>149</v>
      </c>
      <c r="BV42" s="71">
        <f t="shared" si="17"/>
        <v>0</v>
      </c>
      <c r="BW42" s="71">
        <f t="shared" si="17"/>
        <v>0</v>
      </c>
      <c r="BX42" s="71">
        <f t="shared" si="17"/>
        <v>0</v>
      </c>
      <c r="BY42" s="71">
        <f t="shared" si="17"/>
        <v>0</v>
      </c>
      <c r="BZ42" s="71">
        <f t="shared" si="17"/>
        <v>0</v>
      </c>
      <c r="CA42" s="71">
        <f t="shared" si="17"/>
        <v>0</v>
      </c>
      <c r="CB42" s="71">
        <f t="shared" si="17"/>
        <v>0</v>
      </c>
      <c r="CC42" s="71">
        <f t="shared" si="17"/>
        <v>0</v>
      </c>
      <c r="CD42" s="71">
        <f t="shared" si="17"/>
        <v>0</v>
      </c>
      <c r="CE42" s="71">
        <f t="shared" si="17"/>
        <v>0</v>
      </c>
      <c r="CF42" s="71">
        <f t="shared" si="17"/>
        <v>0</v>
      </c>
      <c r="CG42" s="71">
        <f t="shared" si="17"/>
        <v>0</v>
      </c>
      <c r="CH42" s="71">
        <f t="shared" si="17"/>
        <v>0</v>
      </c>
      <c r="CI42" s="71">
        <f t="shared" si="17"/>
        <v>0</v>
      </c>
      <c r="CJ42" s="71">
        <f t="shared" si="17"/>
        <v>0</v>
      </c>
      <c r="CK42" s="71">
        <f t="shared" si="17"/>
        <v>0</v>
      </c>
      <c r="CL42" s="71">
        <f t="shared" si="17"/>
        <v>0</v>
      </c>
      <c r="CM42" s="71">
        <f t="shared" si="17"/>
        <v>0</v>
      </c>
      <c r="CN42" s="71">
        <f t="shared" si="17"/>
        <v>0</v>
      </c>
      <c r="CO42" s="71">
        <f t="shared" si="17"/>
        <v>0</v>
      </c>
      <c r="CP42" s="71">
        <f t="shared" si="17"/>
        <v>0</v>
      </c>
      <c r="CQ42" s="71">
        <f t="shared" si="17"/>
        <v>0</v>
      </c>
      <c r="CR42" s="23">
        <f>'[1]Формат ИПР'!$N24</f>
        <v>0</v>
      </c>
      <c r="CS42" s="90">
        <f t="shared" si="6"/>
        <v>0</v>
      </c>
    </row>
    <row r="43" spans="1:97" ht="47.25" x14ac:dyDescent="0.25">
      <c r="A43" s="73" t="str">
        <f>'[1]Формат ИПР'!B25</f>
        <v>1.1.3.1</v>
      </c>
      <c r="B43" s="73" t="str">
        <f>'[1]Формат ИПР'!C25</f>
        <v>Наименование объекта по производству электрической энергии, всего, в том числе: Грозненская ТЭС</v>
      </c>
      <c r="C43" s="73" t="str">
        <f>'[1]Формат ИПР'!D25</f>
        <v>Г</v>
      </c>
      <c r="D43" s="71">
        <f t="shared" ref="D43:CQ43" si="19">SUM(D44,D45,D46)</f>
        <v>0</v>
      </c>
      <c r="E43" s="71">
        <f t="shared" si="19"/>
        <v>0</v>
      </c>
      <c r="F43" s="71">
        <f t="shared" si="19"/>
        <v>0</v>
      </c>
      <c r="G43" s="71">
        <f t="shared" si="19"/>
        <v>0</v>
      </c>
      <c r="H43" s="71">
        <f t="shared" si="19"/>
        <v>0</v>
      </c>
      <c r="I43" s="71">
        <f t="shared" si="19"/>
        <v>0</v>
      </c>
      <c r="J43" s="71">
        <f t="shared" si="19"/>
        <v>0</v>
      </c>
      <c r="K43" s="71">
        <f t="shared" si="19"/>
        <v>0</v>
      </c>
      <c r="L43" s="71">
        <f t="shared" si="19"/>
        <v>0</v>
      </c>
      <c r="M43" s="71">
        <f t="shared" si="19"/>
        <v>0</v>
      </c>
      <c r="N43" s="71">
        <f t="shared" si="19"/>
        <v>0</v>
      </c>
      <c r="O43" s="71">
        <f t="shared" si="19"/>
        <v>0</v>
      </c>
      <c r="P43" s="71">
        <f t="shared" si="19"/>
        <v>0</v>
      </c>
      <c r="Q43" s="71">
        <f t="shared" si="19"/>
        <v>0</v>
      </c>
      <c r="R43" s="71">
        <f t="shared" ref="R43:Y43" si="20">SUM(R44,R45,R46)</f>
        <v>0</v>
      </c>
      <c r="S43" s="71">
        <f t="shared" si="20"/>
        <v>0</v>
      </c>
      <c r="T43" s="71">
        <f t="shared" si="20"/>
        <v>0</v>
      </c>
      <c r="U43" s="71">
        <f t="shared" si="20"/>
        <v>0</v>
      </c>
      <c r="V43" s="71">
        <f t="shared" si="20"/>
        <v>0</v>
      </c>
      <c r="W43" s="71">
        <f t="shared" si="20"/>
        <v>0</v>
      </c>
      <c r="X43" s="71">
        <f t="shared" si="20"/>
        <v>0</v>
      </c>
      <c r="Y43" s="71">
        <f t="shared" si="20"/>
        <v>0</v>
      </c>
      <c r="Z43" s="71">
        <f t="shared" si="19"/>
        <v>0</v>
      </c>
      <c r="AA43" s="71">
        <f t="shared" si="19"/>
        <v>0</v>
      </c>
      <c r="AB43" s="71">
        <f t="shared" si="19"/>
        <v>0</v>
      </c>
      <c r="AC43" s="71">
        <f t="shared" si="19"/>
        <v>0</v>
      </c>
      <c r="AD43" s="71">
        <f t="shared" si="19"/>
        <v>0</v>
      </c>
      <c r="AE43" s="71">
        <f t="shared" si="19"/>
        <v>0</v>
      </c>
      <c r="AF43" s="71">
        <f t="shared" si="19"/>
        <v>0</v>
      </c>
      <c r="AG43" s="71">
        <f t="shared" si="19"/>
        <v>0</v>
      </c>
      <c r="AH43" s="71">
        <f t="shared" si="19"/>
        <v>0</v>
      </c>
      <c r="AI43" s="71">
        <f t="shared" si="19"/>
        <v>0</v>
      </c>
      <c r="AJ43" s="71">
        <f t="shared" si="19"/>
        <v>0</v>
      </c>
      <c r="AK43" s="71">
        <f t="shared" si="19"/>
        <v>0</v>
      </c>
      <c r="AL43" s="71">
        <f t="shared" si="19"/>
        <v>0</v>
      </c>
      <c r="AM43" s="71">
        <f t="shared" si="19"/>
        <v>0</v>
      </c>
      <c r="AN43" s="71">
        <f t="shared" si="19"/>
        <v>0</v>
      </c>
      <c r="AO43" s="71">
        <f t="shared" si="19"/>
        <v>0</v>
      </c>
      <c r="AP43" s="71" t="s">
        <v>149</v>
      </c>
      <c r="AQ43" s="71" t="s">
        <v>149</v>
      </c>
      <c r="AR43" s="71">
        <f t="shared" si="19"/>
        <v>0</v>
      </c>
      <c r="AS43" s="71">
        <f t="shared" si="19"/>
        <v>0</v>
      </c>
      <c r="AT43" s="71">
        <f t="shared" si="19"/>
        <v>0</v>
      </c>
      <c r="AU43" s="71">
        <f t="shared" si="19"/>
        <v>0</v>
      </c>
      <c r="AV43" s="71">
        <f t="shared" si="19"/>
        <v>0</v>
      </c>
      <c r="AW43" s="71">
        <f t="shared" si="19"/>
        <v>0</v>
      </c>
      <c r="AX43" s="71">
        <f t="shared" si="19"/>
        <v>0</v>
      </c>
      <c r="AY43" s="71">
        <f t="shared" si="19"/>
        <v>0</v>
      </c>
      <c r="AZ43" s="71">
        <f t="shared" si="19"/>
        <v>0</v>
      </c>
      <c r="BA43" s="71">
        <f t="shared" si="19"/>
        <v>0</v>
      </c>
      <c r="BB43" s="71">
        <f t="shared" si="19"/>
        <v>0</v>
      </c>
      <c r="BC43" s="71">
        <f t="shared" si="19"/>
        <v>0</v>
      </c>
      <c r="BD43" s="71">
        <f t="shared" si="19"/>
        <v>0</v>
      </c>
      <c r="BE43" s="71">
        <f t="shared" si="19"/>
        <v>0</v>
      </c>
      <c r="BF43" s="71">
        <f t="shared" si="19"/>
        <v>0</v>
      </c>
      <c r="BG43" s="71">
        <f t="shared" si="19"/>
        <v>0</v>
      </c>
      <c r="BH43" s="71">
        <f t="shared" si="19"/>
        <v>0</v>
      </c>
      <c r="BI43" s="71">
        <f t="shared" si="19"/>
        <v>0</v>
      </c>
      <c r="BJ43" s="71">
        <f t="shared" si="19"/>
        <v>0</v>
      </c>
      <c r="BK43" s="71">
        <f t="shared" si="19"/>
        <v>0</v>
      </c>
      <c r="BL43" s="71">
        <f t="shared" si="19"/>
        <v>0</v>
      </c>
      <c r="BM43" s="71">
        <f t="shared" si="19"/>
        <v>0</v>
      </c>
      <c r="BN43" s="71">
        <f t="shared" si="19"/>
        <v>0</v>
      </c>
      <c r="BO43" s="71">
        <f t="shared" si="19"/>
        <v>0</v>
      </c>
      <c r="BP43" s="71">
        <f t="shared" si="19"/>
        <v>0</v>
      </c>
      <c r="BQ43" s="71">
        <f t="shared" si="19"/>
        <v>0</v>
      </c>
      <c r="BR43" s="71">
        <f t="shared" si="19"/>
        <v>0</v>
      </c>
      <c r="BS43" s="71">
        <f t="shared" si="19"/>
        <v>0</v>
      </c>
      <c r="BT43" s="71" t="s">
        <v>149</v>
      </c>
      <c r="BU43" s="71" t="s">
        <v>149</v>
      </c>
      <c r="BV43" s="71">
        <f t="shared" si="19"/>
        <v>0</v>
      </c>
      <c r="BW43" s="71">
        <f t="shared" si="19"/>
        <v>0</v>
      </c>
      <c r="BX43" s="71">
        <f t="shared" si="19"/>
        <v>0</v>
      </c>
      <c r="BY43" s="71">
        <f t="shared" si="19"/>
        <v>0</v>
      </c>
      <c r="BZ43" s="71">
        <f t="shared" si="19"/>
        <v>0</v>
      </c>
      <c r="CA43" s="71">
        <f t="shared" si="19"/>
        <v>0</v>
      </c>
      <c r="CB43" s="71">
        <f t="shared" si="19"/>
        <v>0</v>
      </c>
      <c r="CC43" s="71">
        <f t="shared" si="19"/>
        <v>0</v>
      </c>
      <c r="CD43" s="71">
        <f t="shared" si="19"/>
        <v>0</v>
      </c>
      <c r="CE43" s="71">
        <f t="shared" si="19"/>
        <v>0</v>
      </c>
      <c r="CF43" s="71">
        <f t="shared" si="19"/>
        <v>0</v>
      </c>
      <c r="CG43" s="71">
        <f t="shared" si="19"/>
        <v>0</v>
      </c>
      <c r="CH43" s="71">
        <f t="shared" si="19"/>
        <v>0</v>
      </c>
      <c r="CI43" s="71">
        <f t="shared" si="19"/>
        <v>0</v>
      </c>
      <c r="CJ43" s="71">
        <f t="shared" si="19"/>
        <v>0</v>
      </c>
      <c r="CK43" s="71">
        <f t="shared" si="19"/>
        <v>0</v>
      </c>
      <c r="CL43" s="71">
        <f t="shared" si="19"/>
        <v>0</v>
      </c>
      <c r="CM43" s="71">
        <f t="shared" si="19"/>
        <v>0</v>
      </c>
      <c r="CN43" s="71">
        <f t="shared" si="19"/>
        <v>0</v>
      </c>
      <c r="CO43" s="71">
        <f t="shared" si="19"/>
        <v>0</v>
      </c>
      <c r="CP43" s="71">
        <f t="shared" si="19"/>
        <v>0</v>
      </c>
      <c r="CQ43" s="71">
        <f t="shared" si="19"/>
        <v>0</v>
      </c>
      <c r="CR43" s="23">
        <f>'[1]Формат ИПР'!$N25</f>
        <v>0</v>
      </c>
      <c r="CS43" s="90">
        <f t="shared" si="6"/>
        <v>0</v>
      </c>
    </row>
    <row r="44" spans="1:97" ht="94.5" x14ac:dyDescent="0.25">
      <c r="A44" s="73" t="str">
        <f>'[1]Формат ИПР'!B26</f>
        <v>1.1.3.1</v>
      </c>
      <c r="B44" s="73" t="str">
        <f>'[1]Формат ИПР'!C26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4" s="73" t="str">
        <f>'[1]Формат ИПР'!D26</f>
        <v>Г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>
        <v>0</v>
      </c>
      <c r="S44" s="71">
        <v>0</v>
      </c>
      <c r="T44" s="71">
        <v>0</v>
      </c>
      <c r="U44" s="71">
        <v>0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>
        <v>0</v>
      </c>
      <c r="AL44" s="71">
        <v>0</v>
      </c>
      <c r="AM44" s="71">
        <v>0</v>
      </c>
      <c r="AN44" s="71">
        <v>0</v>
      </c>
      <c r="AO44" s="71">
        <v>0</v>
      </c>
      <c r="AP44" s="71" t="s">
        <v>149</v>
      </c>
      <c r="AQ44" s="71" t="s">
        <v>149</v>
      </c>
      <c r="AR44" s="71">
        <v>0</v>
      </c>
      <c r="AS44" s="71">
        <v>0</v>
      </c>
      <c r="AT44" s="71">
        <v>0</v>
      </c>
      <c r="AU44" s="71">
        <v>0</v>
      </c>
      <c r="AV44" s="71">
        <v>0</v>
      </c>
      <c r="AW44" s="71">
        <v>0</v>
      </c>
      <c r="AX44" s="71">
        <v>0</v>
      </c>
      <c r="AY44" s="71">
        <v>0</v>
      </c>
      <c r="AZ44" s="71">
        <v>0</v>
      </c>
      <c r="BA44" s="71">
        <v>0</v>
      </c>
      <c r="BB44" s="71">
        <v>0</v>
      </c>
      <c r="BC44" s="71">
        <v>0</v>
      </c>
      <c r="BD44" s="71">
        <v>0</v>
      </c>
      <c r="BE44" s="71">
        <v>0</v>
      </c>
      <c r="BF44" s="71">
        <v>0</v>
      </c>
      <c r="BG44" s="71">
        <v>0</v>
      </c>
      <c r="BH44" s="71">
        <v>0</v>
      </c>
      <c r="BI44" s="71">
        <v>0</v>
      </c>
      <c r="BJ44" s="71">
        <v>0</v>
      </c>
      <c r="BK44" s="71">
        <v>0</v>
      </c>
      <c r="BL44" s="71">
        <v>0</v>
      </c>
      <c r="BM44" s="71">
        <v>0</v>
      </c>
      <c r="BN44" s="71">
        <v>0</v>
      </c>
      <c r="BO44" s="71">
        <v>0</v>
      </c>
      <c r="BP44" s="71">
        <v>0</v>
      </c>
      <c r="BQ44" s="71">
        <v>0</v>
      </c>
      <c r="BR44" s="71">
        <v>0</v>
      </c>
      <c r="BS44" s="71">
        <v>0</v>
      </c>
      <c r="BT44" s="71" t="s">
        <v>149</v>
      </c>
      <c r="BU44" s="71" t="s">
        <v>149</v>
      </c>
      <c r="BV44" s="71">
        <v>0</v>
      </c>
      <c r="BW44" s="71">
        <v>0</v>
      </c>
      <c r="BX44" s="71">
        <v>0</v>
      </c>
      <c r="BY44" s="71">
        <v>0</v>
      </c>
      <c r="BZ44" s="71">
        <v>0</v>
      </c>
      <c r="CA44" s="71">
        <v>0</v>
      </c>
      <c r="CB44" s="71">
        <v>0</v>
      </c>
      <c r="CC44" s="71">
        <v>0</v>
      </c>
      <c r="CD44" s="71">
        <v>0</v>
      </c>
      <c r="CE44" s="71">
        <v>0</v>
      </c>
      <c r="CF44" s="71">
        <v>0</v>
      </c>
      <c r="CG44" s="71">
        <v>0</v>
      </c>
      <c r="CH44" s="71">
        <v>0</v>
      </c>
      <c r="CI44" s="71">
        <v>0</v>
      </c>
      <c r="CJ44" s="71">
        <v>0</v>
      </c>
      <c r="CK44" s="71">
        <v>0</v>
      </c>
      <c r="CL44" s="71">
        <v>0</v>
      </c>
      <c r="CM44" s="71">
        <v>0</v>
      </c>
      <c r="CN44" s="71">
        <v>0</v>
      </c>
      <c r="CO44" s="71">
        <v>0</v>
      </c>
      <c r="CP44" s="71">
        <v>0</v>
      </c>
      <c r="CQ44" s="71">
        <v>0</v>
      </c>
      <c r="CR44" s="23">
        <f>'[1]Формат ИПР'!$N26</f>
        <v>0</v>
      </c>
      <c r="CS44" s="90">
        <f t="shared" si="6"/>
        <v>0</v>
      </c>
    </row>
    <row r="45" spans="1:97" ht="78.75" x14ac:dyDescent="0.25">
      <c r="A45" s="73" t="str">
        <f>'[1]Формат ИПР'!B27</f>
        <v>1.1.3.1</v>
      </c>
      <c r="B45" s="73" t="str">
        <f>'[1]Формат ИПР'!C27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5" s="73" t="str">
        <f>'[1]Формат ИПР'!D27</f>
        <v>Г</v>
      </c>
      <c r="D45" s="71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  <c r="R45" s="71">
        <v>0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1">
        <v>0</v>
      </c>
      <c r="AA45" s="71">
        <v>0</v>
      </c>
      <c r="AB45" s="71">
        <v>0</v>
      </c>
      <c r="AC45" s="71">
        <v>0</v>
      </c>
      <c r="AD45" s="71">
        <v>0</v>
      </c>
      <c r="AE45" s="71">
        <v>0</v>
      </c>
      <c r="AF45" s="71">
        <v>0</v>
      </c>
      <c r="AG45" s="71">
        <v>0</v>
      </c>
      <c r="AH45" s="71">
        <v>0</v>
      </c>
      <c r="AI45" s="71">
        <v>0</v>
      </c>
      <c r="AJ45" s="71">
        <v>0</v>
      </c>
      <c r="AK45" s="71">
        <v>0</v>
      </c>
      <c r="AL45" s="71">
        <v>0</v>
      </c>
      <c r="AM45" s="71">
        <v>0</v>
      </c>
      <c r="AN45" s="71">
        <v>0</v>
      </c>
      <c r="AO45" s="71">
        <v>0</v>
      </c>
      <c r="AP45" s="71" t="s">
        <v>149</v>
      </c>
      <c r="AQ45" s="71" t="s">
        <v>149</v>
      </c>
      <c r="AR45" s="71">
        <v>0</v>
      </c>
      <c r="AS45" s="71">
        <v>0</v>
      </c>
      <c r="AT45" s="71">
        <v>0</v>
      </c>
      <c r="AU45" s="71">
        <v>0</v>
      </c>
      <c r="AV45" s="71">
        <v>0</v>
      </c>
      <c r="AW45" s="71">
        <v>0</v>
      </c>
      <c r="AX45" s="71">
        <v>0</v>
      </c>
      <c r="AY45" s="71">
        <v>0</v>
      </c>
      <c r="AZ45" s="71">
        <v>0</v>
      </c>
      <c r="BA45" s="71">
        <v>0</v>
      </c>
      <c r="BB45" s="71">
        <v>0</v>
      </c>
      <c r="BC45" s="71">
        <v>0</v>
      </c>
      <c r="BD45" s="71">
        <v>0</v>
      </c>
      <c r="BE45" s="71">
        <v>0</v>
      </c>
      <c r="BF45" s="71">
        <v>0</v>
      </c>
      <c r="BG45" s="71">
        <v>0</v>
      </c>
      <c r="BH45" s="71">
        <v>0</v>
      </c>
      <c r="BI45" s="71">
        <v>0</v>
      </c>
      <c r="BJ45" s="71">
        <v>0</v>
      </c>
      <c r="BK45" s="71">
        <v>0</v>
      </c>
      <c r="BL45" s="71">
        <v>0</v>
      </c>
      <c r="BM45" s="71">
        <v>0</v>
      </c>
      <c r="BN45" s="71">
        <v>0</v>
      </c>
      <c r="BO45" s="71">
        <v>0</v>
      </c>
      <c r="BP45" s="71">
        <v>0</v>
      </c>
      <c r="BQ45" s="71">
        <v>0</v>
      </c>
      <c r="BR45" s="71">
        <v>0</v>
      </c>
      <c r="BS45" s="71">
        <v>0</v>
      </c>
      <c r="BT45" s="71" t="s">
        <v>149</v>
      </c>
      <c r="BU45" s="71" t="s">
        <v>149</v>
      </c>
      <c r="BV45" s="71">
        <v>0</v>
      </c>
      <c r="BW45" s="71">
        <v>0</v>
      </c>
      <c r="BX45" s="71">
        <v>0</v>
      </c>
      <c r="BY45" s="71">
        <v>0</v>
      </c>
      <c r="BZ45" s="71">
        <v>0</v>
      </c>
      <c r="CA45" s="71">
        <v>0</v>
      </c>
      <c r="CB45" s="71">
        <v>0</v>
      </c>
      <c r="CC45" s="71">
        <v>0</v>
      </c>
      <c r="CD45" s="71">
        <v>0</v>
      </c>
      <c r="CE45" s="71">
        <v>0</v>
      </c>
      <c r="CF45" s="71">
        <v>0</v>
      </c>
      <c r="CG45" s="71">
        <v>0</v>
      </c>
      <c r="CH45" s="71">
        <v>0</v>
      </c>
      <c r="CI45" s="71">
        <v>0</v>
      </c>
      <c r="CJ45" s="71">
        <v>0</v>
      </c>
      <c r="CK45" s="71">
        <v>0</v>
      </c>
      <c r="CL45" s="71">
        <v>0</v>
      </c>
      <c r="CM45" s="71">
        <v>0</v>
      </c>
      <c r="CN45" s="71">
        <v>0</v>
      </c>
      <c r="CO45" s="71">
        <v>0</v>
      </c>
      <c r="CP45" s="71">
        <v>0</v>
      </c>
      <c r="CQ45" s="71">
        <v>0</v>
      </c>
      <c r="CR45" s="23">
        <f>'[1]Формат ИПР'!$N27</f>
        <v>0</v>
      </c>
      <c r="CS45" s="90">
        <f t="shared" si="6"/>
        <v>0</v>
      </c>
    </row>
    <row r="46" spans="1:97" ht="94.5" x14ac:dyDescent="0.25">
      <c r="A46" s="73" t="str">
        <f>'[1]Формат ИПР'!B28</f>
        <v>1.1.3.1</v>
      </c>
      <c r="B46" s="73" t="str">
        <f>'[1]Формат ИПР'!C28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6" s="73" t="str">
        <f>'[1]Формат ИПР'!D28</f>
        <v>Г</v>
      </c>
      <c r="D46" s="71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71">
        <v>0</v>
      </c>
      <c r="R46" s="71">
        <v>0</v>
      </c>
      <c r="S46" s="71">
        <v>0</v>
      </c>
      <c r="T46" s="71">
        <v>0</v>
      </c>
      <c r="U46" s="71">
        <v>0</v>
      </c>
      <c r="V46" s="71">
        <v>0</v>
      </c>
      <c r="W46" s="71">
        <v>0</v>
      </c>
      <c r="X46" s="71">
        <v>0</v>
      </c>
      <c r="Y46" s="71">
        <v>0</v>
      </c>
      <c r="Z46" s="71">
        <v>0</v>
      </c>
      <c r="AA46" s="71">
        <v>0</v>
      </c>
      <c r="AB46" s="71">
        <v>0</v>
      </c>
      <c r="AC46" s="71">
        <v>0</v>
      </c>
      <c r="AD46" s="71">
        <v>0</v>
      </c>
      <c r="AE46" s="71">
        <v>0</v>
      </c>
      <c r="AF46" s="71">
        <v>0</v>
      </c>
      <c r="AG46" s="71">
        <v>0</v>
      </c>
      <c r="AH46" s="71">
        <v>0</v>
      </c>
      <c r="AI46" s="71">
        <v>0</v>
      </c>
      <c r="AJ46" s="71">
        <v>0</v>
      </c>
      <c r="AK46" s="71">
        <v>0</v>
      </c>
      <c r="AL46" s="71">
        <v>0</v>
      </c>
      <c r="AM46" s="71">
        <v>0</v>
      </c>
      <c r="AN46" s="71">
        <v>0</v>
      </c>
      <c r="AO46" s="71">
        <v>0</v>
      </c>
      <c r="AP46" s="71" t="s">
        <v>149</v>
      </c>
      <c r="AQ46" s="71" t="s">
        <v>149</v>
      </c>
      <c r="AR46" s="71">
        <v>0</v>
      </c>
      <c r="AS46" s="71">
        <v>0</v>
      </c>
      <c r="AT46" s="71">
        <v>0</v>
      </c>
      <c r="AU46" s="71">
        <v>0</v>
      </c>
      <c r="AV46" s="71">
        <v>0</v>
      </c>
      <c r="AW46" s="71">
        <v>0</v>
      </c>
      <c r="AX46" s="71">
        <v>0</v>
      </c>
      <c r="AY46" s="71">
        <v>0</v>
      </c>
      <c r="AZ46" s="71">
        <v>0</v>
      </c>
      <c r="BA46" s="71">
        <v>0</v>
      </c>
      <c r="BB46" s="71">
        <v>0</v>
      </c>
      <c r="BC46" s="71">
        <v>0</v>
      </c>
      <c r="BD46" s="71">
        <v>0</v>
      </c>
      <c r="BE46" s="71">
        <v>0</v>
      </c>
      <c r="BF46" s="71">
        <v>0</v>
      </c>
      <c r="BG46" s="71">
        <v>0</v>
      </c>
      <c r="BH46" s="71">
        <v>0</v>
      </c>
      <c r="BI46" s="71">
        <v>0</v>
      </c>
      <c r="BJ46" s="71">
        <v>0</v>
      </c>
      <c r="BK46" s="71">
        <v>0</v>
      </c>
      <c r="BL46" s="71">
        <v>0</v>
      </c>
      <c r="BM46" s="71">
        <v>0</v>
      </c>
      <c r="BN46" s="71">
        <v>0</v>
      </c>
      <c r="BO46" s="71">
        <v>0</v>
      </c>
      <c r="BP46" s="71">
        <v>0</v>
      </c>
      <c r="BQ46" s="71">
        <v>0</v>
      </c>
      <c r="BR46" s="71">
        <v>0</v>
      </c>
      <c r="BS46" s="71">
        <v>0</v>
      </c>
      <c r="BT46" s="71" t="s">
        <v>149</v>
      </c>
      <c r="BU46" s="71" t="s">
        <v>149</v>
      </c>
      <c r="BV46" s="71">
        <v>0</v>
      </c>
      <c r="BW46" s="71">
        <v>0</v>
      </c>
      <c r="BX46" s="71">
        <v>0</v>
      </c>
      <c r="BY46" s="71">
        <v>0</v>
      </c>
      <c r="BZ46" s="71">
        <v>0</v>
      </c>
      <c r="CA46" s="71">
        <v>0</v>
      </c>
      <c r="CB46" s="71">
        <v>0</v>
      </c>
      <c r="CC46" s="71">
        <v>0</v>
      </c>
      <c r="CD46" s="71">
        <v>0</v>
      </c>
      <c r="CE46" s="71">
        <v>0</v>
      </c>
      <c r="CF46" s="71">
        <v>0</v>
      </c>
      <c r="CG46" s="71">
        <v>0</v>
      </c>
      <c r="CH46" s="71">
        <v>0</v>
      </c>
      <c r="CI46" s="71">
        <v>0</v>
      </c>
      <c r="CJ46" s="71">
        <v>0</v>
      </c>
      <c r="CK46" s="71">
        <v>0</v>
      </c>
      <c r="CL46" s="71">
        <v>0</v>
      </c>
      <c r="CM46" s="71">
        <v>0</v>
      </c>
      <c r="CN46" s="71">
        <v>0</v>
      </c>
      <c r="CO46" s="71">
        <v>0</v>
      </c>
      <c r="CP46" s="71">
        <v>0</v>
      </c>
      <c r="CQ46" s="71">
        <v>0</v>
      </c>
      <c r="CR46" s="23">
        <f>'[1]Формат ИПР'!$N28</f>
        <v>0</v>
      </c>
      <c r="CS46" s="90">
        <f t="shared" si="6"/>
        <v>0</v>
      </c>
    </row>
    <row r="47" spans="1:97" ht="31.5" x14ac:dyDescent="0.25">
      <c r="A47" s="73" t="str">
        <f>'[1]Формат ИПР'!B29</f>
        <v>1.1.3.2</v>
      </c>
      <c r="B47" s="73" t="str">
        <f>'[1]Формат ИПР'!C29</f>
        <v>Наименование объекта по производству электрической энергии, всего, в том числе:</v>
      </c>
      <c r="C47" s="73" t="str">
        <f>'[1]Формат ИПР'!D29</f>
        <v>Г</v>
      </c>
      <c r="D47" s="71">
        <f t="shared" ref="D47:CQ47" si="21">SUM(D48,D49,D50)</f>
        <v>0</v>
      </c>
      <c r="E47" s="71">
        <f t="shared" si="21"/>
        <v>0</v>
      </c>
      <c r="F47" s="71">
        <f t="shared" si="21"/>
        <v>0</v>
      </c>
      <c r="G47" s="71">
        <f t="shared" si="21"/>
        <v>0</v>
      </c>
      <c r="H47" s="71">
        <f t="shared" si="21"/>
        <v>0</v>
      </c>
      <c r="I47" s="71">
        <f t="shared" si="21"/>
        <v>0</v>
      </c>
      <c r="J47" s="71">
        <f t="shared" si="21"/>
        <v>0</v>
      </c>
      <c r="K47" s="71">
        <f t="shared" si="21"/>
        <v>0</v>
      </c>
      <c r="L47" s="71">
        <f t="shared" si="21"/>
        <v>0</v>
      </c>
      <c r="M47" s="71">
        <f t="shared" si="21"/>
        <v>0</v>
      </c>
      <c r="N47" s="71">
        <f t="shared" si="21"/>
        <v>0</v>
      </c>
      <c r="O47" s="71">
        <f t="shared" si="21"/>
        <v>0</v>
      </c>
      <c r="P47" s="71">
        <f t="shared" si="21"/>
        <v>0</v>
      </c>
      <c r="Q47" s="71">
        <f t="shared" si="21"/>
        <v>0</v>
      </c>
      <c r="R47" s="71">
        <f t="shared" ref="R47:Y47" si="22">SUM(R48,R49,R50)</f>
        <v>0</v>
      </c>
      <c r="S47" s="71">
        <f t="shared" si="22"/>
        <v>0</v>
      </c>
      <c r="T47" s="71">
        <f t="shared" si="22"/>
        <v>0</v>
      </c>
      <c r="U47" s="71">
        <f t="shared" si="22"/>
        <v>0</v>
      </c>
      <c r="V47" s="71">
        <f t="shared" si="22"/>
        <v>0</v>
      </c>
      <c r="W47" s="71">
        <f t="shared" si="22"/>
        <v>0</v>
      </c>
      <c r="X47" s="71">
        <f t="shared" si="22"/>
        <v>0</v>
      </c>
      <c r="Y47" s="71">
        <f t="shared" si="22"/>
        <v>0</v>
      </c>
      <c r="Z47" s="71">
        <f t="shared" si="21"/>
        <v>0</v>
      </c>
      <c r="AA47" s="71">
        <f t="shared" si="21"/>
        <v>0</v>
      </c>
      <c r="AB47" s="71">
        <f t="shared" si="21"/>
        <v>0</v>
      </c>
      <c r="AC47" s="71">
        <f t="shared" si="21"/>
        <v>0</v>
      </c>
      <c r="AD47" s="71">
        <f t="shared" si="21"/>
        <v>0</v>
      </c>
      <c r="AE47" s="71">
        <f t="shared" si="21"/>
        <v>0</v>
      </c>
      <c r="AF47" s="71">
        <f t="shared" si="21"/>
        <v>0</v>
      </c>
      <c r="AG47" s="71">
        <f t="shared" si="21"/>
        <v>0</v>
      </c>
      <c r="AH47" s="71">
        <f t="shared" si="21"/>
        <v>0</v>
      </c>
      <c r="AI47" s="71">
        <f t="shared" si="21"/>
        <v>0</v>
      </c>
      <c r="AJ47" s="71">
        <f t="shared" si="21"/>
        <v>0</v>
      </c>
      <c r="AK47" s="71">
        <f t="shared" si="21"/>
        <v>0</v>
      </c>
      <c r="AL47" s="71">
        <f t="shared" si="21"/>
        <v>0</v>
      </c>
      <c r="AM47" s="71">
        <f t="shared" si="21"/>
        <v>0</v>
      </c>
      <c r="AN47" s="71">
        <f t="shared" si="21"/>
        <v>0</v>
      </c>
      <c r="AO47" s="71">
        <f t="shared" si="21"/>
        <v>0</v>
      </c>
      <c r="AP47" s="71" t="s">
        <v>149</v>
      </c>
      <c r="AQ47" s="71" t="s">
        <v>149</v>
      </c>
      <c r="AR47" s="71">
        <f t="shared" si="21"/>
        <v>0</v>
      </c>
      <c r="AS47" s="71">
        <f t="shared" si="21"/>
        <v>0</v>
      </c>
      <c r="AT47" s="71">
        <f t="shared" si="21"/>
        <v>0</v>
      </c>
      <c r="AU47" s="71">
        <f t="shared" si="21"/>
        <v>0</v>
      </c>
      <c r="AV47" s="71">
        <f t="shared" si="21"/>
        <v>0</v>
      </c>
      <c r="AW47" s="71">
        <f t="shared" si="21"/>
        <v>0</v>
      </c>
      <c r="AX47" s="71">
        <f t="shared" si="21"/>
        <v>0</v>
      </c>
      <c r="AY47" s="71">
        <f t="shared" si="21"/>
        <v>0</v>
      </c>
      <c r="AZ47" s="71">
        <f t="shared" si="21"/>
        <v>0</v>
      </c>
      <c r="BA47" s="71">
        <f t="shared" si="21"/>
        <v>0</v>
      </c>
      <c r="BB47" s="71">
        <f t="shared" si="21"/>
        <v>0</v>
      </c>
      <c r="BC47" s="71">
        <f t="shared" si="21"/>
        <v>0</v>
      </c>
      <c r="BD47" s="71">
        <f t="shared" si="21"/>
        <v>0</v>
      </c>
      <c r="BE47" s="71">
        <f t="shared" si="21"/>
        <v>0</v>
      </c>
      <c r="BF47" s="71">
        <f t="shared" si="21"/>
        <v>0</v>
      </c>
      <c r="BG47" s="71">
        <f t="shared" si="21"/>
        <v>0</v>
      </c>
      <c r="BH47" s="71">
        <f t="shared" si="21"/>
        <v>0</v>
      </c>
      <c r="BI47" s="71">
        <f t="shared" si="21"/>
        <v>0</v>
      </c>
      <c r="BJ47" s="71">
        <f t="shared" si="21"/>
        <v>0</v>
      </c>
      <c r="BK47" s="71">
        <f t="shared" si="21"/>
        <v>0</v>
      </c>
      <c r="BL47" s="71">
        <f t="shared" si="21"/>
        <v>0</v>
      </c>
      <c r="BM47" s="71">
        <f t="shared" si="21"/>
        <v>0</v>
      </c>
      <c r="BN47" s="71">
        <f t="shared" si="21"/>
        <v>0</v>
      </c>
      <c r="BO47" s="71">
        <f t="shared" si="21"/>
        <v>0</v>
      </c>
      <c r="BP47" s="71">
        <f t="shared" si="21"/>
        <v>0</v>
      </c>
      <c r="BQ47" s="71">
        <f t="shared" si="21"/>
        <v>0</v>
      </c>
      <c r="BR47" s="71">
        <f t="shared" si="21"/>
        <v>0</v>
      </c>
      <c r="BS47" s="71">
        <f t="shared" si="21"/>
        <v>0</v>
      </c>
      <c r="BT47" s="71" t="s">
        <v>149</v>
      </c>
      <c r="BU47" s="71" t="s">
        <v>149</v>
      </c>
      <c r="BV47" s="71">
        <f t="shared" si="21"/>
        <v>0</v>
      </c>
      <c r="BW47" s="71">
        <f t="shared" si="21"/>
        <v>0</v>
      </c>
      <c r="BX47" s="71">
        <f t="shared" si="21"/>
        <v>0</v>
      </c>
      <c r="BY47" s="71">
        <f t="shared" si="21"/>
        <v>0</v>
      </c>
      <c r="BZ47" s="71">
        <f t="shared" si="21"/>
        <v>0</v>
      </c>
      <c r="CA47" s="71">
        <f t="shared" si="21"/>
        <v>0</v>
      </c>
      <c r="CB47" s="71">
        <f t="shared" si="21"/>
        <v>0</v>
      </c>
      <c r="CC47" s="71">
        <f t="shared" si="21"/>
        <v>0</v>
      </c>
      <c r="CD47" s="71">
        <f t="shared" si="21"/>
        <v>0</v>
      </c>
      <c r="CE47" s="71">
        <f t="shared" si="21"/>
        <v>0</v>
      </c>
      <c r="CF47" s="71">
        <f t="shared" si="21"/>
        <v>0</v>
      </c>
      <c r="CG47" s="71">
        <f t="shared" si="21"/>
        <v>0</v>
      </c>
      <c r="CH47" s="71">
        <f t="shared" si="21"/>
        <v>0</v>
      </c>
      <c r="CI47" s="71">
        <f t="shared" si="21"/>
        <v>0</v>
      </c>
      <c r="CJ47" s="71">
        <f t="shared" si="21"/>
        <v>0</v>
      </c>
      <c r="CK47" s="71">
        <f t="shared" si="21"/>
        <v>0</v>
      </c>
      <c r="CL47" s="71">
        <f t="shared" si="21"/>
        <v>0</v>
      </c>
      <c r="CM47" s="71">
        <f t="shared" si="21"/>
        <v>0</v>
      </c>
      <c r="CN47" s="71">
        <f t="shared" si="21"/>
        <v>0</v>
      </c>
      <c r="CO47" s="71">
        <f t="shared" si="21"/>
        <v>0</v>
      </c>
      <c r="CP47" s="71">
        <f t="shared" si="21"/>
        <v>0</v>
      </c>
      <c r="CQ47" s="71">
        <f t="shared" si="21"/>
        <v>0</v>
      </c>
      <c r="CR47" s="23">
        <f>'[1]Формат ИПР'!$N29</f>
        <v>0</v>
      </c>
      <c r="CS47" s="90">
        <f t="shared" si="6"/>
        <v>0</v>
      </c>
    </row>
    <row r="48" spans="1:97" ht="94.5" x14ac:dyDescent="0.25">
      <c r="A48" s="73" t="str">
        <f>'[1]Формат ИПР'!B30</f>
        <v>1.1.3.2</v>
      </c>
      <c r="B48" s="73" t="str">
        <f>'[1]Формат ИПР'!C30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8" s="73" t="str">
        <f>'[1]Формат ИПР'!D30</f>
        <v>Г</v>
      </c>
      <c r="D48" s="71">
        <v>0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P48" s="71">
        <v>0</v>
      </c>
      <c r="Q48" s="71">
        <v>0</v>
      </c>
      <c r="R48" s="71">
        <v>0</v>
      </c>
      <c r="S48" s="71">
        <v>0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>
        <v>0</v>
      </c>
      <c r="Z48" s="71">
        <v>0</v>
      </c>
      <c r="AA48" s="71">
        <v>0</v>
      </c>
      <c r="AB48" s="71">
        <v>0</v>
      </c>
      <c r="AC48" s="71">
        <v>0</v>
      </c>
      <c r="AD48" s="71">
        <v>0</v>
      </c>
      <c r="AE48" s="71">
        <v>0</v>
      </c>
      <c r="AF48" s="71">
        <v>0</v>
      </c>
      <c r="AG48" s="71">
        <v>0</v>
      </c>
      <c r="AH48" s="71">
        <v>0</v>
      </c>
      <c r="AI48" s="71">
        <v>0</v>
      </c>
      <c r="AJ48" s="71">
        <v>0</v>
      </c>
      <c r="AK48" s="71">
        <v>0</v>
      </c>
      <c r="AL48" s="71">
        <v>0</v>
      </c>
      <c r="AM48" s="71">
        <v>0</v>
      </c>
      <c r="AN48" s="71">
        <v>0</v>
      </c>
      <c r="AO48" s="71">
        <v>0</v>
      </c>
      <c r="AP48" s="71" t="s">
        <v>149</v>
      </c>
      <c r="AQ48" s="71" t="s">
        <v>149</v>
      </c>
      <c r="AR48" s="71">
        <v>0</v>
      </c>
      <c r="AS48" s="71">
        <v>0</v>
      </c>
      <c r="AT48" s="71">
        <v>0</v>
      </c>
      <c r="AU48" s="71">
        <v>0</v>
      </c>
      <c r="AV48" s="71">
        <v>0</v>
      </c>
      <c r="AW48" s="71">
        <v>0</v>
      </c>
      <c r="AX48" s="71">
        <v>0</v>
      </c>
      <c r="AY48" s="71">
        <v>0</v>
      </c>
      <c r="AZ48" s="71">
        <v>0</v>
      </c>
      <c r="BA48" s="71">
        <v>0</v>
      </c>
      <c r="BB48" s="71">
        <v>0</v>
      </c>
      <c r="BC48" s="71">
        <v>0</v>
      </c>
      <c r="BD48" s="71">
        <v>0</v>
      </c>
      <c r="BE48" s="71">
        <v>0</v>
      </c>
      <c r="BF48" s="71">
        <v>0</v>
      </c>
      <c r="BG48" s="71">
        <v>0</v>
      </c>
      <c r="BH48" s="71">
        <v>0</v>
      </c>
      <c r="BI48" s="71">
        <v>0</v>
      </c>
      <c r="BJ48" s="71">
        <v>0</v>
      </c>
      <c r="BK48" s="71">
        <v>0</v>
      </c>
      <c r="BL48" s="71">
        <v>0</v>
      </c>
      <c r="BM48" s="71">
        <v>0</v>
      </c>
      <c r="BN48" s="71">
        <v>0</v>
      </c>
      <c r="BO48" s="71">
        <v>0</v>
      </c>
      <c r="BP48" s="71">
        <v>0</v>
      </c>
      <c r="BQ48" s="71">
        <v>0</v>
      </c>
      <c r="BR48" s="71">
        <v>0</v>
      </c>
      <c r="BS48" s="71">
        <v>0</v>
      </c>
      <c r="BT48" s="71" t="s">
        <v>149</v>
      </c>
      <c r="BU48" s="71" t="s">
        <v>149</v>
      </c>
      <c r="BV48" s="71">
        <v>0</v>
      </c>
      <c r="BW48" s="71">
        <v>0</v>
      </c>
      <c r="BX48" s="71">
        <v>0</v>
      </c>
      <c r="BY48" s="71">
        <v>0</v>
      </c>
      <c r="BZ48" s="71">
        <v>0</v>
      </c>
      <c r="CA48" s="71">
        <v>0</v>
      </c>
      <c r="CB48" s="71">
        <v>0</v>
      </c>
      <c r="CC48" s="71">
        <v>0</v>
      </c>
      <c r="CD48" s="71">
        <v>0</v>
      </c>
      <c r="CE48" s="71">
        <v>0</v>
      </c>
      <c r="CF48" s="71">
        <v>0</v>
      </c>
      <c r="CG48" s="71">
        <v>0</v>
      </c>
      <c r="CH48" s="71">
        <v>0</v>
      </c>
      <c r="CI48" s="71">
        <v>0</v>
      </c>
      <c r="CJ48" s="71">
        <v>0</v>
      </c>
      <c r="CK48" s="71">
        <v>0</v>
      </c>
      <c r="CL48" s="71">
        <v>0</v>
      </c>
      <c r="CM48" s="71">
        <v>0</v>
      </c>
      <c r="CN48" s="71">
        <v>0</v>
      </c>
      <c r="CO48" s="71">
        <v>0</v>
      </c>
      <c r="CP48" s="71">
        <v>0</v>
      </c>
      <c r="CQ48" s="71">
        <v>0</v>
      </c>
      <c r="CR48" s="23">
        <f>'[1]Формат ИПР'!$N30</f>
        <v>0</v>
      </c>
      <c r="CS48" s="90">
        <f t="shared" si="6"/>
        <v>0</v>
      </c>
    </row>
    <row r="49" spans="1:97" ht="78.75" x14ac:dyDescent="0.25">
      <c r="A49" s="73" t="str">
        <f>'[1]Формат ИПР'!B31</f>
        <v>1.1.3.2</v>
      </c>
      <c r="B49" s="73" t="str">
        <f>'[1]Формат ИПР'!C31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9" s="73" t="str">
        <f>'[1]Формат ИПР'!D31</f>
        <v>Г</v>
      </c>
      <c r="D49" s="71">
        <v>0</v>
      </c>
      <c r="E49" s="71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  <c r="P49" s="71">
        <v>0</v>
      </c>
      <c r="Q49" s="71">
        <v>0</v>
      </c>
      <c r="R49" s="71">
        <v>0</v>
      </c>
      <c r="S49" s="71">
        <v>0</v>
      </c>
      <c r="T49" s="71">
        <v>0</v>
      </c>
      <c r="U49" s="71">
        <v>0</v>
      </c>
      <c r="V49" s="71">
        <v>0</v>
      </c>
      <c r="W49" s="71">
        <v>0</v>
      </c>
      <c r="X49" s="71">
        <v>0</v>
      </c>
      <c r="Y49" s="71">
        <v>0</v>
      </c>
      <c r="Z49" s="71">
        <v>0</v>
      </c>
      <c r="AA49" s="71">
        <v>0</v>
      </c>
      <c r="AB49" s="71">
        <v>0</v>
      </c>
      <c r="AC49" s="71">
        <v>0</v>
      </c>
      <c r="AD49" s="71">
        <v>0</v>
      </c>
      <c r="AE49" s="71">
        <v>0</v>
      </c>
      <c r="AF49" s="71">
        <v>0</v>
      </c>
      <c r="AG49" s="71">
        <v>0</v>
      </c>
      <c r="AH49" s="71">
        <v>0</v>
      </c>
      <c r="AI49" s="71">
        <v>0</v>
      </c>
      <c r="AJ49" s="71">
        <v>0</v>
      </c>
      <c r="AK49" s="71">
        <v>0</v>
      </c>
      <c r="AL49" s="71">
        <v>0</v>
      </c>
      <c r="AM49" s="71">
        <v>0</v>
      </c>
      <c r="AN49" s="71">
        <v>0</v>
      </c>
      <c r="AO49" s="71">
        <v>0</v>
      </c>
      <c r="AP49" s="71" t="s">
        <v>149</v>
      </c>
      <c r="AQ49" s="71" t="s">
        <v>149</v>
      </c>
      <c r="AR49" s="71">
        <v>0</v>
      </c>
      <c r="AS49" s="71">
        <v>0</v>
      </c>
      <c r="AT49" s="71">
        <v>0</v>
      </c>
      <c r="AU49" s="71">
        <v>0</v>
      </c>
      <c r="AV49" s="71">
        <v>0</v>
      </c>
      <c r="AW49" s="71">
        <v>0</v>
      </c>
      <c r="AX49" s="71">
        <v>0</v>
      </c>
      <c r="AY49" s="71">
        <v>0</v>
      </c>
      <c r="AZ49" s="71">
        <v>0</v>
      </c>
      <c r="BA49" s="71">
        <v>0</v>
      </c>
      <c r="BB49" s="71">
        <v>0</v>
      </c>
      <c r="BC49" s="71">
        <v>0</v>
      </c>
      <c r="BD49" s="71">
        <v>0</v>
      </c>
      <c r="BE49" s="71">
        <v>0</v>
      </c>
      <c r="BF49" s="71">
        <v>0</v>
      </c>
      <c r="BG49" s="71">
        <v>0</v>
      </c>
      <c r="BH49" s="71">
        <v>0</v>
      </c>
      <c r="BI49" s="71">
        <v>0</v>
      </c>
      <c r="BJ49" s="71">
        <v>0</v>
      </c>
      <c r="BK49" s="71">
        <v>0</v>
      </c>
      <c r="BL49" s="71">
        <v>0</v>
      </c>
      <c r="BM49" s="71">
        <v>0</v>
      </c>
      <c r="BN49" s="71">
        <v>0</v>
      </c>
      <c r="BO49" s="71">
        <v>0</v>
      </c>
      <c r="BP49" s="71">
        <v>0</v>
      </c>
      <c r="BQ49" s="71">
        <v>0</v>
      </c>
      <c r="BR49" s="71">
        <v>0</v>
      </c>
      <c r="BS49" s="71">
        <v>0</v>
      </c>
      <c r="BT49" s="71" t="s">
        <v>149</v>
      </c>
      <c r="BU49" s="71" t="s">
        <v>149</v>
      </c>
      <c r="BV49" s="71">
        <v>0</v>
      </c>
      <c r="BW49" s="71">
        <v>0</v>
      </c>
      <c r="BX49" s="71">
        <v>0</v>
      </c>
      <c r="BY49" s="71">
        <v>0</v>
      </c>
      <c r="BZ49" s="71">
        <v>0</v>
      </c>
      <c r="CA49" s="71">
        <v>0</v>
      </c>
      <c r="CB49" s="71">
        <v>0</v>
      </c>
      <c r="CC49" s="71">
        <v>0</v>
      </c>
      <c r="CD49" s="71">
        <v>0</v>
      </c>
      <c r="CE49" s="71">
        <v>0</v>
      </c>
      <c r="CF49" s="71">
        <v>0</v>
      </c>
      <c r="CG49" s="71">
        <v>0</v>
      </c>
      <c r="CH49" s="71">
        <v>0</v>
      </c>
      <c r="CI49" s="71">
        <v>0</v>
      </c>
      <c r="CJ49" s="71">
        <v>0</v>
      </c>
      <c r="CK49" s="71">
        <v>0</v>
      </c>
      <c r="CL49" s="71">
        <v>0</v>
      </c>
      <c r="CM49" s="71">
        <v>0</v>
      </c>
      <c r="CN49" s="71">
        <v>0</v>
      </c>
      <c r="CO49" s="71">
        <v>0</v>
      </c>
      <c r="CP49" s="71">
        <v>0</v>
      </c>
      <c r="CQ49" s="71">
        <v>0</v>
      </c>
      <c r="CR49" s="23">
        <f>'[1]Формат ИПР'!$N31</f>
        <v>0</v>
      </c>
      <c r="CS49" s="90">
        <f t="shared" si="6"/>
        <v>0</v>
      </c>
    </row>
    <row r="50" spans="1:97" ht="94.5" x14ac:dyDescent="0.25">
      <c r="A50" s="73" t="str">
        <f>'[1]Формат ИПР'!B32</f>
        <v>1.1.3.2</v>
      </c>
      <c r="B50" s="73" t="str">
        <f>'[1]Формат ИПР'!C32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50" s="73" t="str">
        <f>'[1]Формат ИПР'!D32</f>
        <v>Г</v>
      </c>
      <c r="D50" s="71">
        <v>0</v>
      </c>
      <c r="E50" s="71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  <c r="N50" s="71">
        <v>0</v>
      </c>
      <c r="O50" s="71">
        <v>0</v>
      </c>
      <c r="P50" s="71">
        <v>0</v>
      </c>
      <c r="Q50" s="71">
        <v>0</v>
      </c>
      <c r="R50" s="71">
        <v>0</v>
      </c>
      <c r="S50" s="71">
        <v>0</v>
      </c>
      <c r="T50" s="71">
        <v>0</v>
      </c>
      <c r="U50" s="71">
        <v>0</v>
      </c>
      <c r="V50" s="71">
        <v>0</v>
      </c>
      <c r="W50" s="71">
        <v>0</v>
      </c>
      <c r="X50" s="71">
        <v>0</v>
      </c>
      <c r="Y50" s="71">
        <v>0</v>
      </c>
      <c r="Z50" s="71">
        <v>0</v>
      </c>
      <c r="AA50" s="71">
        <v>0</v>
      </c>
      <c r="AB50" s="71">
        <v>0</v>
      </c>
      <c r="AC50" s="71">
        <v>0</v>
      </c>
      <c r="AD50" s="71">
        <v>0</v>
      </c>
      <c r="AE50" s="71">
        <v>0</v>
      </c>
      <c r="AF50" s="71">
        <v>0</v>
      </c>
      <c r="AG50" s="71">
        <v>0</v>
      </c>
      <c r="AH50" s="71">
        <v>0</v>
      </c>
      <c r="AI50" s="71">
        <v>0</v>
      </c>
      <c r="AJ50" s="71">
        <v>0</v>
      </c>
      <c r="AK50" s="71">
        <v>0</v>
      </c>
      <c r="AL50" s="71">
        <v>0</v>
      </c>
      <c r="AM50" s="71">
        <v>0</v>
      </c>
      <c r="AN50" s="71">
        <v>0</v>
      </c>
      <c r="AO50" s="71">
        <v>0</v>
      </c>
      <c r="AP50" s="71" t="s">
        <v>149</v>
      </c>
      <c r="AQ50" s="71" t="s">
        <v>149</v>
      </c>
      <c r="AR50" s="71">
        <v>0</v>
      </c>
      <c r="AS50" s="71">
        <v>0</v>
      </c>
      <c r="AT50" s="71">
        <v>0</v>
      </c>
      <c r="AU50" s="71">
        <v>0</v>
      </c>
      <c r="AV50" s="71">
        <v>0</v>
      </c>
      <c r="AW50" s="71">
        <v>0</v>
      </c>
      <c r="AX50" s="71">
        <v>0</v>
      </c>
      <c r="AY50" s="71">
        <v>0</v>
      </c>
      <c r="AZ50" s="71">
        <v>0</v>
      </c>
      <c r="BA50" s="71">
        <v>0</v>
      </c>
      <c r="BB50" s="71">
        <v>0</v>
      </c>
      <c r="BC50" s="71">
        <v>0</v>
      </c>
      <c r="BD50" s="71">
        <v>0</v>
      </c>
      <c r="BE50" s="71">
        <v>0</v>
      </c>
      <c r="BF50" s="71">
        <v>0</v>
      </c>
      <c r="BG50" s="71">
        <v>0</v>
      </c>
      <c r="BH50" s="71">
        <v>0</v>
      </c>
      <c r="BI50" s="71">
        <v>0</v>
      </c>
      <c r="BJ50" s="71">
        <v>0</v>
      </c>
      <c r="BK50" s="71">
        <v>0</v>
      </c>
      <c r="BL50" s="71">
        <v>0</v>
      </c>
      <c r="BM50" s="71">
        <v>0</v>
      </c>
      <c r="BN50" s="71">
        <v>0</v>
      </c>
      <c r="BO50" s="71">
        <v>0</v>
      </c>
      <c r="BP50" s="71">
        <v>0</v>
      </c>
      <c r="BQ50" s="71">
        <v>0</v>
      </c>
      <c r="BR50" s="71">
        <v>0</v>
      </c>
      <c r="BS50" s="71">
        <v>0</v>
      </c>
      <c r="BT50" s="71" t="s">
        <v>149</v>
      </c>
      <c r="BU50" s="71" t="s">
        <v>149</v>
      </c>
      <c r="BV50" s="71">
        <v>0</v>
      </c>
      <c r="BW50" s="71">
        <v>0</v>
      </c>
      <c r="BX50" s="71">
        <v>0</v>
      </c>
      <c r="BY50" s="71">
        <v>0</v>
      </c>
      <c r="BZ50" s="71">
        <v>0</v>
      </c>
      <c r="CA50" s="71">
        <v>0</v>
      </c>
      <c r="CB50" s="71">
        <v>0</v>
      </c>
      <c r="CC50" s="71">
        <v>0</v>
      </c>
      <c r="CD50" s="71">
        <v>0</v>
      </c>
      <c r="CE50" s="71">
        <v>0</v>
      </c>
      <c r="CF50" s="71">
        <v>0</v>
      </c>
      <c r="CG50" s="71">
        <v>0</v>
      </c>
      <c r="CH50" s="71">
        <v>0</v>
      </c>
      <c r="CI50" s="71">
        <v>0</v>
      </c>
      <c r="CJ50" s="71">
        <v>0</v>
      </c>
      <c r="CK50" s="71">
        <v>0</v>
      </c>
      <c r="CL50" s="71">
        <v>0</v>
      </c>
      <c r="CM50" s="71">
        <v>0</v>
      </c>
      <c r="CN50" s="71">
        <v>0</v>
      </c>
      <c r="CO50" s="71">
        <v>0</v>
      </c>
      <c r="CP50" s="71">
        <v>0</v>
      </c>
      <c r="CQ50" s="71">
        <v>0</v>
      </c>
      <c r="CR50" s="23">
        <f>'[1]Формат ИПР'!$N32</f>
        <v>0</v>
      </c>
      <c r="CS50" s="90">
        <f t="shared" si="6"/>
        <v>0</v>
      </c>
    </row>
    <row r="51" spans="1:97" ht="63" x14ac:dyDescent="0.25">
      <c r="A51" s="73" t="str">
        <f>'[1]Формат ИПР'!B33</f>
        <v>1.1.4</v>
      </c>
      <c r="B51" s="73" t="str">
        <f>'[1]Формат ИПР'!C33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51" s="73" t="str">
        <f>'[1]Формат ИПР'!D33</f>
        <v>Г</v>
      </c>
      <c r="D51" s="71">
        <f t="shared" ref="D51:CQ51" si="23">SUM(D52,D53)</f>
        <v>0</v>
      </c>
      <c r="E51" s="71">
        <f t="shared" si="23"/>
        <v>0</v>
      </c>
      <c r="F51" s="71">
        <f t="shared" si="23"/>
        <v>0</v>
      </c>
      <c r="G51" s="71">
        <f t="shared" si="23"/>
        <v>0</v>
      </c>
      <c r="H51" s="71">
        <f t="shared" si="23"/>
        <v>0</v>
      </c>
      <c r="I51" s="71">
        <f t="shared" si="23"/>
        <v>0</v>
      </c>
      <c r="J51" s="71">
        <f t="shared" si="23"/>
        <v>0</v>
      </c>
      <c r="K51" s="71">
        <f t="shared" si="23"/>
        <v>0</v>
      </c>
      <c r="L51" s="71">
        <f t="shared" si="23"/>
        <v>0</v>
      </c>
      <c r="M51" s="71">
        <f t="shared" si="23"/>
        <v>0</v>
      </c>
      <c r="N51" s="71">
        <f t="shared" si="23"/>
        <v>0</v>
      </c>
      <c r="O51" s="71">
        <f t="shared" si="23"/>
        <v>0</v>
      </c>
      <c r="P51" s="71">
        <f t="shared" si="23"/>
        <v>0</v>
      </c>
      <c r="Q51" s="71">
        <f t="shared" si="23"/>
        <v>0</v>
      </c>
      <c r="R51" s="71">
        <f t="shared" ref="R51:Y51" si="24">SUM(R52,R53)</f>
        <v>0</v>
      </c>
      <c r="S51" s="71">
        <f t="shared" si="24"/>
        <v>0</v>
      </c>
      <c r="T51" s="71">
        <f t="shared" si="24"/>
        <v>0</v>
      </c>
      <c r="U51" s="71">
        <f t="shared" si="24"/>
        <v>0</v>
      </c>
      <c r="V51" s="71">
        <f t="shared" si="24"/>
        <v>0</v>
      </c>
      <c r="W51" s="71">
        <f t="shared" si="24"/>
        <v>0</v>
      </c>
      <c r="X51" s="71">
        <f t="shared" si="24"/>
        <v>0</v>
      </c>
      <c r="Y51" s="71">
        <f t="shared" si="24"/>
        <v>0</v>
      </c>
      <c r="Z51" s="71">
        <f t="shared" si="23"/>
        <v>0</v>
      </c>
      <c r="AA51" s="71">
        <f t="shared" si="23"/>
        <v>0</v>
      </c>
      <c r="AB51" s="71">
        <f t="shared" si="23"/>
        <v>0</v>
      </c>
      <c r="AC51" s="71">
        <f t="shared" si="23"/>
        <v>0</v>
      </c>
      <c r="AD51" s="71">
        <f t="shared" si="23"/>
        <v>0</v>
      </c>
      <c r="AE51" s="71">
        <f t="shared" si="23"/>
        <v>0</v>
      </c>
      <c r="AF51" s="71">
        <f t="shared" si="23"/>
        <v>0</v>
      </c>
      <c r="AG51" s="71">
        <f t="shared" si="23"/>
        <v>0</v>
      </c>
      <c r="AH51" s="71">
        <f t="shared" si="23"/>
        <v>0</v>
      </c>
      <c r="AI51" s="71">
        <f t="shared" si="23"/>
        <v>0</v>
      </c>
      <c r="AJ51" s="71">
        <f t="shared" si="23"/>
        <v>0</v>
      </c>
      <c r="AK51" s="71">
        <f t="shared" si="23"/>
        <v>0</v>
      </c>
      <c r="AL51" s="71">
        <f t="shared" si="23"/>
        <v>0</v>
      </c>
      <c r="AM51" s="71">
        <f t="shared" si="23"/>
        <v>0</v>
      </c>
      <c r="AN51" s="71">
        <f t="shared" si="23"/>
        <v>5.16</v>
      </c>
      <c r="AO51" s="71">
        <f t="shared" si="23"/>
        <v>0</v>
      </c>
      <c r="AP51" s="71" t="s">
        <v>149</v>
      </c>
      <c r="AQ51" s="71" t="s">
        <v>149</v>
      </c>
      <c r="AR51" s="71">
        <f t="shared" si="23"/>
        <v>0</v>
      </c>
      <c r="AS51" s="71">
        <f t="shared" si="23"/>
        <v>0</v>
      </c>
      <c r="AT51" s="71">
        <f t="shared" si="23"/>
        <v>0</v>
      </c>
      <c r="AU51" s="71">
        <f t="shared" si="23"/>
        <v>0</v>
      </c>
      <c r="AV51" s="71">
        <f t="shared" si="23"/>
        <v>0</v>
      </c>
      <c r="AW51" s="71">
        <f t="shared" si="23"/>
        <v>0</v>
      </c>
      <c r="AX51" s="71">
        <f t="shared" si="23"/>
        <v>0</v>
      </c>
      <c r="AY51" s="71">
        <f t="shared" si="23"/>
        <v>0</v>
      </c>
      <c r="AZ51" s="71">
        <f t="shared" si="23"/>
        <v>0</v>
      </c>
      <c r="BA51" s="71">
        <f t="shared" si="23"/>
        <v>0</v>
      </c>
      <c r="BB51" s="71">
        <f t="shared" si="23"/>
        <v>0</v>
      </c>
      <c r="BC51" s="71">
        <f t="shared" si="23"/>
        <v>0</v>
      </c>
      <c r="BD51" s="71">
        <f t="shared" si="23"/>
        <v>0</v>
      </c>
      <c r="BE51" s="71">
        <f t="shared" si="23"/>
        <v>0</v>
      </c>
      <c r="BF51" s="71">
        <f t="shared" si="23"/>
        <v>0</v>
      </c>
      <c r="BG51" s="71">
        <f t="shared" si="23"/>
        <v>0</v>
      </c>
      <c r="BH51" s="71">
        <f t="shared" si="23"/>
        <v>0</v>
      </c>
      <c r="BI51" s="71">
        <f t="shared" si="23"/>
        <v>0</v>
      </c>
      <c r="BJ51" s="71">
        <f t="shared" si="23"/>
        <v>0</v>
      </c>
      <c r="BK51" s="71">
        <f t="shared" si="23"/>
        <v>0</v>
      </c>
      <c r="BL51" s="71">
        <f t="shared" si="23"/>
        <v>0</v>
      </c>
      <c r="BM51" s="71">
        <f t="shared" si="23"/>
        <v>0</v>
      </c>
      <c r="BN51" s="71">
        <f t="shared" si="23"/>
        <v>0</v>
      </c>
      <c r="BO51" s="71">
        <f t="shared" si="23"/>
        <v>0</v>
      </c>
      <c r="BP51" s="71">
        <f t="shared" si="23"/>
        <v>0</v>
      </c>
      <c r="BQ51" s="71">
        <f t="shared" si="23"/>
        <v>0</v>
      </c>
      <c r="BR51" s="71">
        <f t="shared" si="23"/>
        <v>0</v>
      </c>
      <c r="BS51" s="71">
        <f t="shared" si="23"/>
        <v>0</v>
      </c>
      <c r="BT51" s="71" t="s">
        <v>149</v>
      </c>
      <c r="BU51" s="71" t="s">
        <v>149</v>
      </c>
      <c r="BV51" s="71">
        <f t="shared" si="23"/>
        <v>0</v>
      </c>
      <c r="BW51" s="71">
        <f t="shared" si="23"/>
        <v>0</v>
      </c>
      <c r="BX51" s="71">
        <f t="shared" si="23"/>
        <v>0</v>
      </c>
      <c r="BY51" s="71">
        <f t="shared" si="23"/>
        <v>0</v>
      </c>
      <c r="BZ51" s="71">
        <f t="shared" si="23"/>
        <v>0</v>
      </c>
      <c r="CA51" s="71">
        <f t="shared" si="23"/>
        <v>0</v>
      </c>
      <c r="CB51" s="71">
        <f t="shared" si="23"/>
        <v>2</v>
      </c>
      <c r="CC51" s="71">
        <f t="shared" si="23"/>
        <v>0</v>
      </c>
      <c r="CD51" s="71">
        <f t="shared" si="23"/>
        <v>0</v>
      </c>
      <c r="CE51" s="71">
        <f t="shared" si="23"/>
        <v>0</v>
      </c>
      <c r="CF51" s="71">
        <f t="shared" si="23"/>
        <v>0</v>
      </c>
      <c r="CG51" s="71">
        <f t="shared" si="23"/>
        <v>0</v>
      </c>
      <c r="CH51" s="71">
        <f t="shared" si="23"/>
        <v>0</v>
      </c>
      <c r="CI51" s="71">
        <f t="shared" si="23"/>
        <v>0</v>
      </c>
      <c r="CJ51" s="71">
        <f t="shared" si="23"/>
        <v>0</v>
      </c>
      <c r="CK51" s="71">
        <f t="shared" si="23"/>
        <v>0</v>
      </c>
      <c r="CL51" s="71">
        <f t="shared" si="23"/>
        <v>0</v>
      </c>
      <c r="CM51" s="71">
        <f t="shared" si="23"/>
        <v>0</v>
      </c>
      <c r="CN51" s="71">
        <f t="shared" si="23"/>
        <v>0</v>
      </c>
      <c r="CO51" s="71">
        <f t="shared" si="23"/>
        <v>0</v>
      </c>
      <c r="CP51" s="71">
        <f t="shared" si="23"/>
        <v>0</v>
      </c>
      <c r="CQ51" s="71">
        <f t="shared" si="23"/>
        <v>0</v>
      </c>
      <c r="CR51" s="23">
        <f>'[1]Формат ИПР'!$N33</f>
        <v>0</v>
      </c>
      <c r="CS51" s="90">
        <f t="shared" si="6"/>
        <v>0</v>
      </c>
    </row>
    <row r="52" spans="1:97" ht="63" x14ac:dyDescent="0.25">
      <c r="A52" s="73" t="str">
        <f>'[1]Формат ИПР'!B34</f>
        <v>1.1.4.1</v>
      </c>
      <c r="B52" s="73" t="str">
        <f>'[1]Формат ИПР'!C34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52" s="73" t="str">
        <f>'[1]Формат ИПР'!D34</f>
        <v>Г</v>
      </c>
      <c r="D52" s="71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71">
        <v>0</v>
      </c>
      <c r="P52" s="71">
        <v>0</v>
      </c>
      <c r="Q52" s="71">
        <v>0</v>
      </c>
      <c r="R52" s="71">
        <v>0</v>
      </c>
      <c r="S52" s="71">
        <v>0</v>
      </c>
      <c r="T52" s="71">
        <v>0</v>
      </c>
      <c r="U52" s="71">
        <v>0</v>
      </c>
      <c r="V52" s="71">
        <v>0</v>
      </c>
      <c r="W52" s="71">
        <v>0</v>
      </c>
      <c r="X52" s="71">
        <v>0</v>
      </c>
      <c r="Y52" s="71">
        <v>0</v>
      </c>
      <c r="Z52" s="71">
        <v>0</v>
      </c>
      <c r="AA52" s="71">
        <v>0</v>
      </c>
      <c r="AB52" s="71">
        <v>0</v>
      </c>
      <c r="AC52" s="71">
        <v>0</v>
      </c>
      <c r="AD52" s="71">
        <v>0</v>
      </c>
      <c r="AE52" s="71">
        <v>0</v>
      </c>
      <c r="AF52" s="71">
        <v>0</v>
      </c>
      <c r="AG52" s="71">
        <v>0</v>
      </c>
      <c r="AH52" s="71">
        <v>0</v>
      </c>
      <c r="AI52" s="71">
        <v>0</v>
      </c>
      <c r="AJ52" s="71">
        <v>0</v>
      </c>
      <c r="AK52" s="71">
        <v>0</v>
      </c>
      <c r="AL52" s="71">
        <v>0</v>
      </c>
      <c r="AM52" s="71">
        <v>0</v>
      </c>
      <c r="AN52" s="71">
        <v>0</v>
      </c>
      <c r="AO52" s="71">
        <v>0</v>
      </c>
      <c r="AP52" s="71" t="s">
        <v>149</v>
      </c>
      <c r="AQ52" s="71" t="s">
        <v>149</v>
      </c>
      <c r="AR52" s="71">
        <v>0</v>
      </c>
      <c r="AS52" s="71">
        <v>0</v>
      </c>
      <c r="AT52" s="71">
        <v>0</v>
      </c>
      <c r="AU52" s="71">
        <v>0</v>
      </c>
      <c r="AV52" s="71">
        <v>0</v>
      </c>
      <c r="AW52" s="71">
        <v>0</v>
      </c>
      <c r="AX52" s="71">
        <v>0</v>
      </c>
      <c r="AY52" s="71">
        <v>0</v>
      </c>
      <c r="AZ52" s="71">
        <v>0</v>
      </c>
      <c r="BA52" s="71">
        <v>0</v>
      </c>
      <c r="BB52" s="71">
        <v>0</v>
      </c>
      <c r="BC52" s="71">
        <v>0</v>
      </c>
      <c r="BD52" s="71">
        <v>0</v>
      </c>
      <c r="BE52" s="71">
        <v>0</v>
      </c>
      <c r="BF52" s="71">
        <v>0</v>
      </c>
      <c r="BG52" s="71">
        <v>0</v>
      </c>
      <c r="BH52" s="71">
        <v>0</v>
      </c>
      <c r="BI52" s="71">
        <v>0</v>
      </c>
      <c r="BJ52" s="71">
        <v>0</v>
      </c>
      <c r="BK52" s="71">
        <v>0</v>
      </c>
      <c r="BL52" s="71">
        <v>0</v>
      </c>
      <c r="BM52" s="71">
        <v>0</v>
      </c>
      <c r="BN52" s="71">
        <v>0</v>
      </c>
      <c r="BO52" s="71">
        <v>0</v>
      </c>
      <c r="BP52" s="71">
        <v>0</v>
      </c>
      <c r="BQ52" s="71">
        <v>0</v>
      </c>
      <c r="BR52" s="71">
        <v>0</v>
      </c>
      <c r="BS52" s="71">
        <v>0</v>
      </c>
      <c r="BT52" s="71" t="s">
        <v>149</v>
      </c>
      <c r="BU52" s="71" t="s">
        <v>149</v>
      </c>
      <c r="BV52" s="71">
        <v>0</v>
      </c>
      <c r="BW52" s="71">
        <v>0</v>
      </c>
      <c r="BX52" s="71">
        <v>0</v>
      </c>
      <c r="BY52" s="71">
        <v>0</v>
      </c>
      <c r="BZ52" s="71">
        <v>0</v>
      </c>
      <c r="CA52" s="71">
        <v>0</v>
      </c>
      <c r="CB52" s="71">
        <v>0</v>
      </c>
      <c r="CC52" s="71">
        <v>0</v>
      </c>
      <c r="CD52" s="71">
        <v>0</v>
      </c>
      <c r="CE52" s="71">
        <v>0</v>
      </c>
      <c r="CF52" s="71">
        <v>0</v>
      </c>
      <c r="CG52" s="71">
        <v>0</v>
      </c>
      <c r="CH52" s="71">
        <v>0</v>
      </c>
      <c r="CI52" s="71">
        <v>0</v>
      </c>
      <c r="CJ52" s="71">
        <v>0</v>
      </c>
      <c r="CK52" s="71">
        <v>0</v>
      </c>
      <c r="CL52" s="71">
        <v>0</v>
      </c>
      <c r="CM52" s="71">
        <v>0</v>
      </c>
      <c r="CN52" s="71">
        <v>0</v>
      </c>
      <c r="CO52" s="71">
        <v>0</v>
      </c>
      <c r="CP52" s="71">
        <v>0</v>
      </c>
      <c r="CQ52" s="71">
        <v>0</v>
      </c>
      <c r="CR52" s="23">
        <f>'[1]Формат ИПР'!$N34</f>
        <v>0</v>
      </c>
      <c r="CS52" s="90">
        <f t="shared" si="6"/>
        <v>0</v>
      </c>
    </row>
    <row r="53" spans="1:97" ht="63" x14ac:dyDescent="0.25">
      <c r="A53" s="73" t="str">
        <f>'[1]Формат ИПР'!B35</f>
        <v>1.1.4.2</v>
      </c>
      <c r="B53" s="73" t="str">
        <f>'[1]Формат ИПР'!C35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53" s="73" t="str">
        <f>'[1]Формат ИПР'!D35</f>
        <v>Г</v>
      </c>
      <c r="D53" s="71">
        <f t="shared" ref="D53:CQ53" si="25">SUM(D54:D55)</f>
        <v>0</v>
      </c>
      <c r="E53" s="71">
        <f t="shared" si="25"/>
        <v>0</v>
      </c>
      <c r="F53" s="71">
        <f t="shared" si="25"/>
        <v>0</v>
      </c>
      <c r="G53" s="71">
        <f t="shared" si="25"/>
        <v>0</v>
      </c>
      <c r="H53" s="71">
        <f t="shared" si="25"/>
        <v>0</v>
      </c>
      <c r="I53" s="71">
        <f t="shared" si="25"/>
        <v>0</v>
      </c>
      <c r="J53" s="71">
        <f t="shared" si="25"/>
        <v>0</v>
      </c>
      <c r="K53" s="71">
        <f t="shared" si="25"/>
        <v>0</v>
      </c>
      <c r="L53" s="71">
        <f t="shared" si="25"/>
        <v>0</v>
      </c>
      <c r="M53" s="71">
        <f t="shared" si="25"/>
        <v>0</v>
      </c>
      <c r="N53" s="71">
        <f t="shared" si="25"/>
        <v>0</v>
      </c>
      <c r="O53" s="71">
        <f t="shared" si="25"/>
        <v>0</v>
      </c>
      <c r="P53" s="71">
        <f t="shared" si="25"/>
        <v>0</v>
      </c>
      <c r="Q53" s="71">
        <f t="shared" si="25"/>
        <v>0</v>
      </c>
      <c r="R53" s="71">
        <f t="shared" ref="R53:Y53" si="26">SUM(R54:R55)</f>
        <v>0</v>
      </c>
      <c r="S53" s="71">
        <f t="shared" si="26"/>
        <v>0</v>
      </c>
      <c r="T53" s="71">
        <f t="shared" si="26"/>
        <v>0</v>
      </c>
      <c r="U53" s="71">
        <f t="shared" si="26"/>
        <v>0</v>
      </c>
      <c r="V53" s="71">
        <f t="shared" si="26"/>
        <v>0</v>
      </c>
      <c r="W53" s="71">
        <f t="shared" si="26"/>
        <v>0</v>
      </c>
      <c r="X53" s="71">
        <f t="shared" si="26"/>
        <v>0</v>
      </c>
      <c r="Y53" s="71">
        <f t="shared" si="26"/>
        <v>0</v>
      </c>
      <c r="Z53" s="71">
        <f t="shared" si="25"/>
        <v>0</v>
      </c>
      <c r="AA53" s="71">
        <f t="shared" si="25"/>
        <v>0</v>
      </c>
      <c r="AB53" s="71">
        <f t="shared" si="25"/>
        <v>0</v>
      </c>
      <c r="AC53" s="71">
        <f t="shared" si="25"/>
        <v>0</v>
      </c>
      <c r="AD53" s="71">
        <f t="shared" si="25"/>
        <v>0</v>
      </c>
      <c r="AE53" s="71">
        <f t="shared" si="25"/>
        <v>0</v>
      </c>
      <c r="AF53" s="71">
        <f t="shared" si="25"/>
        <v>0</v>
      </c>
      <c r="AG53" s="71">
        <f t="shared" si="25"/>
        <v>0</v>
      </c>
      <c r="AH53" s="71">
        <f t="shared" si="25"/>
        <v>0</v>
      </c>
      <c r="AI53" s="71">
        <f t="shared" si="25"/>
        <v>0</v>
      </c>
      <c r="AJ53" s="71">
        <f t="shared" si="25"/>
        <v>0</v>
      </c>
      <c r="AK53" s="71">
        <f t="shared" si="25"/>
        <v>0</v>
      </c>
      <c r="AL53" s="71">
        <f t="shared" si="25"/>
        <v>0</v>
      </c>
      <c r="AM53" s="71">
        <f t="shared" si="25"/>
        <v>0</v>
      </c>
      <c r="AN53" s="71">
        <f t="shared" si="25"/>
        <v>5.16</v>
      </c>
      <c r="AO53" s="71">
        <f t="shared" si="25"/>
        <v>0</v>
      </c>
      <c r="AP53" s="71" t="s">
        <v>149</v>
      </c>
      <c r="AQ53" s="71" t="s">
        <v>149</v>
      </c>
      <c r="AR53" s="71">
        <f t="shared" si="25"/>
        <v>0</v>
      </c>
      <c r="AS53" s="71">
        <f t="shared" si="25"/>
        <v>0</v>
      </c>
      <c r="AT53" s="71">
        <f t="shared" si="25"/>
        <v>0</v>
      </c>
      <c r="AU53" s="71">
        <f t="shared" si="25"/>
        <v>0</v>
      </c>
      <c r="AV53" s="71">
        <f t="shared" si="25"/>
        <v>0</v>
      </c>
      <c r="AW53" s="71">
        <f t="shared" si="25"/>
        <v>0</v>
      </c>
      <c r="AX53" s="71">
        <f t="shared" si="25"/>
        <v>0</v>
      </c>
      <c r="AY53" s="71">
        <f t="shared" si="25"/>
        <v>0</v>
      </c>
      <c r="AZ53" s="71">
        <f t="shared" si="25"/>
        <v>0</v>
      </c>
      <c r="BA53" s="71">
        <f t="shared" si="25"/>
        <v>0</v>
      </c>
      <c r="BB53" s="71">
        <f t="shared" si="25"/>
        <v>0</v>
      </c>
      <c r="BC53" s="71">
        <f t="shared" si="25"/>
        <v>0</v>
      </c>
      <c r="BD53" s="71">
        <f t="shared" si="25"/>
        <v>0</v>
      </c>
      <c r="BE53" s="71">
        <f t="shared" si="25"/>
        <v>0</v>
      </c>
      <c r="BF53" s="71">
        <f t="shared" si="25"/>
        <v>0</v>
      </c>
      <c r="BG53" s="71">
        <f t="shared" si="25"/>
        <v>0</v>
      </c>
      <c r="BH53" s="71">
        <f t="shared" si="25"/>
        <v>0</v>
      </c>
      <c r="BI53" s="71">
        <f t="shared" si="25"/>
        <v>0</v>
      </c>
      <c r="BJ53" s="71">
        <f t="shared" si="25"/>
        <v>0</v>
      </c>
      <c r="BK53" s="71">
        <f t="shared" si="25"/>
        <v>0</v>
      </c>
      <c r="BL53" s="71">
        <f t="shared" si="25"/>
        <v>0</v>
      </c>
      <c r="BM53" s="71">
        <f t="shared" si="25"/>
        <v>0</v>
      </c>
      <c r="BN53" s="71">
        <f t="shared" si="25"/>
        <v>0</v>
      </c>
      <c r="BO53" s="71">
        <f t="shared" si="25"/>
        <v>0</v>
      </c>
      <c r="BP53" s="71">
        <f t="shared" si="25"/>
        <v>0</v>
      </c>
      <c r="BQ53" s="71">
        <f t="shared" si="25"/>
        <v>0</v>
      </c>
      <c r="BR53" s="71">
        <f t="shared" si="25"/>
        <v>0</v>
      </c>
      <c r="BS53" s="71">
        <f t="shared" si="25"/>
        <v>0</v>
      </c>
      <c r="BT53" s="71" t="s">
        <v>149</v>
      </c>
      <c r="BU53" s="71" t="s">
        <v>149</v>
      </c>
      <c r="BV53" s="71">
        <f t="shared" si="25"/>
        <v>0</v>
      </c>
      <c r="BW53" s="71">
        <f t="shared" si="25"/>
        <v>0</v>
      </c>
      <c r="BX53" s="71">
        <f t="shared" si="25"/>
        <v>0</v>
      </c>
      <c r="BY53" s="71">
        <f t="shared" si="25"/>
        <v>0</v>
      </c>
      <c r="BZ53" s="71">
        <f t="shared" si="25"/>
        <v>0</v>
      </c>
      <c r="CA53" s="71">
        <f t="shared" si="25"/>
        <v>0</v>
      </c>
      <c r="CB53" s="71">
        <f t="shared" si="25"/>
        <v>2</v>
      </c>
      <c r="CC53" s="71">
        <f t="shared" si="25"/>
        <v>0</v>
      </c>
      <c r="CD53" s="71">
        <f t="shared" si="25"/>
        <v>0</v>
      </c>
      <c r="CE53" s="71">
        <f t="shared" si="25"/>
        <v>0</v>
      </c>
      <c r="CF53" s="71">
        <f t="shared" si="25"/>
        <v>0</v>
      </c>
      <c r="CG53" s="71">
        <f t="shared" si="25"/>
        <v>0</v>
      </c>
      <c r="CH53" s="71">
        <f t="shared" si="25"/>
        <v>0</v>
      </c>
      <c r="CI53" s="71">
        <f t="shared" si="25"/>
        <v>0</v>
      </c>
      <c r="CJ53" s="71">
        <f t="shared" si="25"/>
        <v>0</v>
      </c>
      <c r="CK53" s="71">
        <f t="shared" si="25"/>
        <v>0</v>
      </c>
      <c r="CL53" s="71">
        <f t="shared" si="25"/>
        <v>0</v>
      </c>
      <c r="CM53" s="71">
        <f t="shared" si="25"/>
        <v>0</v>
      </c>
      <c r="CN53" s="71">
        <f t="shared" si="25"/>
        <v>0</v>
      </c>
      <c r="CO53" s="71">
        <f t="shared" si="25"/>
        <v>0</v>
      </c>
      <c r="CP53" s="71">
        <f t="shared" si="25"/>
        <v>0</v>
      </c>
      <c r="CQ53" s="71">
        <f t="shared" si="25"/>
        <v>0</v>
      </c>
      <c r="CR53" s="23">
        <f>'[1]Формат ИПР'!$N35</f>
        <v>0</v>
      </c>
      <c r="CS53" s="90">
        <f t="shared" si="6"/>
        <v>0</v>
      </c>
    </row>
    <row r="54" spans="1:97" ht="78.75" x14ac:dyDescent="0.25">
      <c r="A54" s="44" t="str">
        <f>'[1]Формат ИПР'!B36</f>
        <v>1.1.4.2</v>
      </c>
      <c r="B54" s="44" t="str">
        <f>'[1]Формат ИПР'!C36</f>
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</c>
      <c r="C54" s="44" t="str">
        <f>'[1]Формат ИПР'!D36</f>
        <v>F_prj_109108_47928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f>'[1]Формат ИПР'!$GF36</f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4">
        <v>0</v>
      </c>
      <c r="S54" s="84">
        <v>0</v>
      </c>
      <c r="T54" s="84">
        <v>0</v>
      </c>
      <c r="U54" s="84">
        <v>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f>'[1]Формат ИПР'!$GE36</f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84">
        <v>0</v>
      </c>
      <c r="AL54" s="84">
        <v>0</v>
      </c>
      <c r="AM54" s="84">
        <v>0</v>
      </c>
      <c r="AN54" s="84">
        <v>2.16</v>
      </c>
      <c r="AO54" s="84">
        <v>0</v>
      </c>
      <c r="AP54" s="84">
        <v>0.45</v>
      </c>
      <c r="AQ54" s="89">
        <v>0.42499999999999999</v>
      </c>
      <c r="AR54" s="84">
        <v>0</v>
      </c>
      <c r="AS54" s="84">
        <v>0</v>
      </c>
      <c r="AT54" s="84">
        <v>0</v>
      </c>
      <c r="AU54" s="84">
        <v>0</v>
      </c>
      <c r="AV54" s="84">
        <v>0</v>
      </c>
      <c r="AW54" s="84">
        <v>0</v>
      </c>
      <c r="AX54" s="84">
        <v>0</v>
      </c>
      <c r="AY54" s="84">
        <v>0</v>
      </c>
      <c r="AZ54" s="84">
        <v>0</v>
      </c>
      <c r="BA54" s="84">
        <v>0</v>
      </c>
      <c r="BB54" s="84">
        <v>0</v>
      </c>
      <c r="BC54" s="84">
        <v>0</v>
      </c>
      <c r="BD54" s="84">
        <v>0</v>
      </c>
      <c r="BE54" s="84">
        <v>0</v>
      </c>
      <c r="BF54" s="84">
        <v>0</v>
      </c>
      <c r="BG54" s="84">
        <v>0</v>
      </c>
      <c r="BH54" s="84">
        <v>0</v>
      </c>
      <c r="BI54" s="84">
        <v>0</v>
      </c>
      <c r="BJ54" s="84">
        <v>0</v>
      </c>
      <c r="BK54" s="84">
        <v>0</v>
      </c>
      <c r="BL54" s="84">
        <v>0</v>
      </c>
      <c r="BM54" s="84">
        <v>0</v>
      </c>
      <c r="BN54" s="84">
        <v>0</v>
      </c>
      <c r="BO54" s="84">
        <v>0</v>
      </c>
      <c r="BP54" s="84">
        <v>0</v>
      </c>
      <c r="BQ54" s="84">
        <v>0</v>
      </c>
      <c r="BR54" s="84">
        <v>0</v>
      </c>
      <c r="BS54" s="84">
        <v>0</v>
      </c>
      <c r="BT54" s="84" t="s">
        <v>149</v>
      </c>
      <c r="BU54" s="84" t="s">
        <v>149</v>
      </c>
      <c r="BV54" s="84" t="s">
        <v>149</v>
      </c>
      <c r="BW54" s="84" t="s">
        <v>149</v>
      </c>
      <c r="BX54" s="84" t="s">
        <v>149</v>
      </c>
      <c r="BY54" s="84" t="s">
        <v>149</v>
      </c>
      <c r="BZ54" s="84" t="s">
        <v>149</v>
      </c>
      <c r="CA54" s="84" t="s">
        <v>149</v>
      </c>
      <c r="CB54" s="84">
        <v>1</v>
      </c>
      <c r="CC54" s="84">
        <v>0</v>
      </c>
      <c r="CD54" s="84">
        <v>0</v>
      </c>
      <c r="CE54" s="84">
        <v>0</v>
      </c>
      <c r="CF54" s="84">
        <v>0</v>
      </c>
      <c r="CG54" s="84">
        <v>0</v>
      </c>
      <c r="CH54" s="84">
        <v>0</v>
      </c>
      <c r="CI54" s="84">
        <v>0</v>
      </c>
      <c r="CJ54" s="84">
        <v>0</v>
      </c>
      <c r="CK54" s="84">
        <v>0</v>
      </c>
      <c r="CL54" s="84">
        <v>0</v>
      </c>
      <c r="CM54" s="84">
        <v>0</v>
      </c>
      <c r="CN54" s="84">
        <v>0</v>
      </c>
      <c r="CO54" s="84">
        <v>0</v>
      </c>
      <c r="CP54" s="84">
        <v>0</v>
      </c>
      <c r="CQ54" s="84">
        <v>0</v>
      </c>
      <c r="CR54" s="23">
        <f>'[1]Формат ИПР'!$N36</f>
        <v>2018</v>
      </c>
      <c r="CS54" s="90">
        <f t="shared" si="6"/>
        <v>0</v>
      </c>
    </row>
    <row r="55" spans="1:97" ht="78.75" x14ac:dyDescent="0.25">
      <c r="A55" s="44" t="str">
        <f>'[1]Формат ИПР'!B37</f>
        <v>1.1.4.2</v>
      </c>
      <c r="B55" s="44" t="str">
        <f>'[1]Формат ИПР'!C37</f>
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</c>
      <c r="C55" s="44" t="str">
        <f>'[1]Формат ИПР'!D37</f>
        <v>F_prj_109108_47930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f>'[1]Формат ИПР'!$GF37</f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4">
        <v>0</v>
      </c>
      <c r="S55" s="84">
        <v>0</v>
      </c>
      <c r="T55" s="84">
        <v>0</v>
      </c>
      <c r="U55" s="84">
        <v>0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f>'[1]Формат ИПР'!$GE37</f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84">
        <v>0</v>
      </c>
      <c r="AL55" s="84">
        <v>0</v>
      </c>
      <c r="AM55" s="84">
        <v>0</v>
      </c>
      <c r="AN55" s="84">
        <v>3</v>
      </c>
      <c r="AO55" s="84">
        <v>0</v>
      </c>
      <c r="AP55" s="84">
        <v>0.84</v>
      </c>
      <c r="AQ55" s="89">
        <v>0.85699999999999998</v>
      </c>
      <c r="AR55" s="84">
        <v>0</v>
      </c>
      <c r="AS55" s="84">
        <v>0</v>
      </c>
      <c r="AT55" s="84">
        <v>0</v>
      </c>
      <c r="AU55" s="84">
        <v>0</v>
      </c>
      <c r="AV55" s="84">
        <v>0</v>
      </c>
      <c r="AW55" s="84">
        <v>0</v>
      </c>
      <c r="AX55" s="84">
        <v>0</v>
      </c>
      <c r="AY55" s="80">
        <v>0</v>
      </c>
      <c r="AZ55" s="84">
        <v>0</v>
      </c>
      <c r="BA55" s="84">
        <v>0</v>
      </c>
      <c r="BB55" s="84">
        <v>0</v>
      </c>
      <c r="BC55" s="84">
        <v>0</v>
      </c>
      <c r="BD55" s="84">
        <v>0</v>
      </c>
      <c r="BE55" s="84">
        <v>0</v>
      </c>
      <c r="BF55" s="84">
        <v>0</v>
      </c>
      <c r="BG55" s="84">
        <v>0</v>
      </c>
      <c r="BH55" s="84">
        <v>0</v>
      </c>
      <c r="BI55" s="84">
        <v>0</v>
      </c>
      <c r="BJ55" s="84">
        <v>0</v>
      </c>
      <c r="BK55" s="84">
        <v>0</v>
      </c>
      <c r="BL55" s="84">
        <v>0</v>
      </c>
      <c r="BM55" s="84">
        <v>0</v>
      </c>
      <c r="BN55" s="84">
        <v>0</v>
      </c>
      <c r="BO55" s="84">
        <v>0</v>
      </c>
      <c r="BP55" s="84">
        <v>0</v>
      </c>
      <c r="BQ55" s="84">
        <v>0</v>
      </c>
      <c r="BR55" s="84">
        <v>0</v>
      </c>
      <c r="BS55" s="84">
        <v>0</v>
      </c>
      <c r="BT55" s="84" t="s">
        <v>149</v>
      </c>
      <c r="BU55" s="84" t="s">
        <v>149</v>
      </c>
      <c r="BV55" s="84" t="s">
        <v>149</v>
      </c>
      <c r="BW55" s="84" t="s">
        <v>149</v>
      </c>
      <c r="BX55" s="84" t="s">
        <v>149</v>
      </c>
      <c r="BY55" s="84" t="s">
        <v>149</v>
      </c>
      <c r="BZ55" s="84" t="s">
        <v>149</v>
      </c>
      <c r="CA55" s="84" t="s">
        <v>149</v>
      </c>
      <c r="CB55" s="84">
        <v>1</v>
      </c>
      <c r="CC55" s="84">
        <v>0</v>
      </c>
      <c r="CD55" s="84">
        <v>0</v>
      </c>
      <c r="CE55" s="84">
        <v>0</v>
      </c>
      <c r="CF55" s="84">
        <v>0</v>
      </c>
      <c r="CG55" s="84">
        <v>0</v>
      </c>
      <c r="CH55" s="84">
        <v>0</v>
      </c>
      <c r="CI55" s="84">
        <v>0</v>
      </c>
      <c r="CJ55" s="84">
        <v>0</v>
      </c>
      <c r="CK55" s="84">
        <v>0</v>
      </c>
      <c r="CL55" s="84">
        <v>0</v>
      </c>
      <c r="CM55" s="84">
        <v>0</v>
      </c>
      <c r="CN55" s="84">
        <v>0</v>
      </c>
      <c r="CO55" s="84">
        <v>0</v>
      </c>
      <c r="CP55" s="84">
        <v>0</v>
      </c>
      <c r="CQ55" s="84">
        <v>0</v>
      </c>
      <c r="CR55" s="23">
        <f>'[1]Формат ИПР'!$N37</f>
        <v>2018</v>
      </c>
      <c r="CS55" s="90">
        <f t="shared" si="6"/>
        <v>0</v>
      </c>
    </row>
    <row r="56" spans="1:97" ht="31.5" x14ac:dyDescent="0.25">
      <c r="A56" s="73" t="str">
        <f>'[1]Формат ИПР'!B38</f>
        <v>1.2</v>
      </c>
      <c r="B56" s="73" t="str">
        <f>'[1]Формат ИПР'!C38</f>
        <v>Реконструкция, модернизация, техническое перевооружение всего, в том числе:</v>
      </c>
      <c r="C56" s="73" t="str">
        <f>'[1]Формат ИПР'!D38</f>
        <v>Г</v>
      </c>
      <c r="D56" s="71">
        <f t="shared" ref="D56:CQ56" si="27">D57+D62+D69+D79</f>
        <v>0</v>
      </c>
      <c r="E56" s="71">
        <f t="shared" si="27"/>
        <v>0</v>
      </c>
      <c r="F56" s="71">
        <f t="shared" si="27"/>
        <v>0</v>
      </c>
      <c r="G56" s="71">
        <f t="shared" si="27"/>
        <v>0</v>
      </c>
      <c r="H56" s="71">
        <f t="shared" si="27"/>
        <v>0</v>
      </c>
      <c r="I56" s="71">
        <f t="shared" si="27"/>
        <v>0</v>
      </c>
      <c r="J56" s="71">
        <f t="shared" si="27"/>
        <v>0</v>
      </c>
      <c r="K56" s="71">
        <f t="shared" si="27"/>
        <v>0</v>
      </c>
      <c r="L56" s="71">
        <f t="shared" si="27"/>
        <v>0</v>
      </c>
      <c r="M56" s="71">
        <f t="shared" si="27"/>
        <v>0</v>
      </c>
      <c r="N56" s="71">
        <f t="shared" si="27"/>
        <v>0</v>
      </c>
      <c r="O56" s="71">
        <f t="shared" si="27"/>
        <v>0</v>
      </c>
      <c r="P56" s="71">
        <f t="shared" si="27"/>
        <v>0</v>
      </c>
      <c r="Q56" s="71">
        <f t="shared" si="27"/>
        <v>0</v>
      </c>
      <c r="R56" s="71">
        <f t="shared" ref="R56:Y56" si="28">R57+R62+R69+R79</f>
        <v>0</v>
      </c>
      <c r="S56" s="71">
        <f t="shared" si="28"/>
        <v>0</v>
      </c>
      <c r="T56" s="71">
        <f t="shared" si="28"/>
        <v>0</v>
      </c>
      <c r="U56" s="71">
        <f t="shared" si="28"/>
        <v>0</v>
      </c>
      <c r="V56" s="71">
        <f t="shared" si="28"/>
        <v>0</v>
      </c>
      <c r="W56" s="71">
        <f t="shared" si="28"/>
        <v>0</v>
      </c>
      <c r="X56" s="71">
        <f t="shared" si="28"/>
        <v>20.68</v>
      </c>
      <c r="Y56" s="71">
        <f t="shared" si="28"/>
        <v>26.195999999999998</v>
      </c>
      <c r="Z56" s="71">
        <f t="shared" si="27"/>
        <v>0</v>
      </c>
      <c r="AA56" s="71">
        <f t="shared" si="27"/>
        <v>0</v>
      </c>
      <c r="AB56" s="71">
        <f t="shared" si="27"/>
        <v>0</v>
      </c>
      <c r="AC56" s="71">
        <f t="shared" si="27"/>
        <v>0</v>
      </c>
      <c r="AD56" s="71">
        <f t="shared" si="27"/>
        <v>0</v>
      </c>
      <c r="AE56" s="71">
        <f t="shared" si="27"/>
        <v>0</v>
      </c>
      <c r="AF56" s="71">
        <f t="shared" si="27"/>
        <v>0</v>
      </c>
      <c r="AG56" s="71">
        <f t="shared" si="27"/>
        <v>0</v>
      </c>
      <c r="AH56" s="71">
        <f t="shared" si="27"/>
        <v>0</v>
      </c>
      <c r="AI56" s="71">
        <f t="shared" si="27"/>
        <v>0</v>
      </c>
      <c r="AJ56" s="71">
        <f t="shared" si="27"/>
        <v>0</v>
      </c>
      <c r="AK56" s="71">
        <f t="shared" si="27"/>
        <v>0</v>
      </c>
      <c r="AL56" s="71">
        <f t="shared" si="27"/>
        <v>0</v>
      </c>
      <c r="AM56" s="71">
        <f t="shared" si="27"/>
        <v>0</v>
      </c>
      <c r="AN56" s="71">
        <f t="shared" si="27"/>
        <v>0</v>
      </c>
      <c r="AO56" s="71">
        <f t="shared" si="27"/>
        <v>0</v>
      </c>
      <c r="AP56" s="71" t="s">
        <v>149</v>
      </c>
      <c r="AQ56" s="71" t="s">
        <v>149</v>
      </c>
      <c r="AR56" s="71">
        <f t="shared" si="27"/>
        <v>0</v>
      </c>
      <c r="AS56" s="71">
        <f t="shared" si="27"/>
        <v>0</v>
      </c>
      <c r="AT56" s="71">
        <f t="shared" si="27"/>
        <v>0</v>
      </c>
      <c r="AU56" s="71">
        <f t="shared" si="27"/>
        <v>0</v>
      </c>
      <c r="AV56" s="71">
        <f t="shared" si="27"/>
        <v>0</v>
      </c>
      <c r="AW56" s="71">
        <f t="shared" si="27"/>
        <v>0</v>
      </c>
      <c r="AX56" s="71">
        <f t="shared" si="27"/>
        <v>0</v>
      </c>
      <c r="AY56" s="71">
        <f t="shared" si="27"/>
        <v>0</v>
      </c>
      <c r="AZ56" s="71">
        <f t="shared" si="27"/>
        <v>0</v>
      </c>
      <c r="BA56" s="71">
        <f t="shared" si="27"/>
        <v>0</v>
      </c>
      <c r="BB56" s="71">
        <f t="shared" si="27"/>
        <v>0</v>
      </c>
      <c r="BC56" s="71">
        <f t="shared" si="27"/>
        <v>0</v>
      </c>
      <c r="BD56" s="71">
        <f t="shared" si="27"/>
        <v>0</v>
      </c>
      <c r="BE56" s="71">
        <f t="shared" si="27"/>
        <v>0</v>
      </c>
      <c r="BF56" s="71">
        <f t="shared" si="27"/>
        <v>0</v>
      </c>
      <c r="BG56" s="71">
        <f t="shared" si="27"/>
        <v>0</v>
      </c>
      <c r="BH56" s="71">
        <f t="shared" si="27"/>
        <v>0</v>
      </c>
      <c r="BI56" s="71">
        <f t="shared" si="27"/>
        <v>0</v>
      </c>
      <c r="BJ56" s="71">
        <f t="shared" si="27"/>
        <v>0</v>
      </c>
      <c r="BK56" s="71">
        <f t="shared" si="27"/>
        <v>0</v>
      </c>
      <c r="BL56" s="71">
        <f t="shared" si="27"/>
        <v>0</v>
      </c>
      <c r="BM56" s="71">
        <f t="shared" si="27"/>
        <v>0</v>
      </c>
      <c r="BN56" s="71">
        <f t="shared" si="27"/>
        <v>0</v>
      </c>
      <c r="BO56" s="71">
        <f t="shared" si="27"/>
        <v>0</v>
      </c>
      <c r="BP56" s="71">
        <f t="shared" si="27"/>
        <v>0</v>
      </c>
      <c r="BQ56" s="71">
        <f t="shared" si="27"/>
        <v>0</v>
      </c>
      <c r="BR56" s="71">
        <f t="shared" si="27"/>
        <v>0</v>
      </c>
      <c r="BS56" s="71">
        <f t="shared" si="27"/>
        <v>0</v>
      </c>
      <c r="BT56" s="71" t="s">
        <v>149</v>
      </c>
      <c r="BU56" s="71" t="s">
        <v>149</v>
      </c>
      <c r="BV56" s="71">
        <f t="shared" si="27"/>
        <v>0</v>
      </c>
      <c r="BW56" s="71">
        <f t="shared" si="27"/>
        <v>0</v>
      </c>
      <c r="BX56" s="71">
        <f t="shared" si="27"/>
        <v>0</v>
      </c>
      <c r="BY56" s="71">
        <f t="shared" si="27"/>
        <v>0</v>
      </c>
      <c r="BZ56" s="71">
        <f t="shared" si="27"/>
        <v>0</v>
      </c>
      <c r="CA56" s="71">
        <f t="shared" si="27"/>
        <v>0</v>
      </c>
      <c r="CB56" s="71">
        <f t="shared" si="27"/>
        <v>0</v>
      </c>
      <c r="CC56" s="71">
        <f t="shared" si="27"/>
        <v>0</v>
      </c>
      <c r="CD56" s="71">
        <f t="shared" si="27"/>
        <v>0</v>
      </c>
      <c r="CE56" s="71">
        <f t="shared" si="27"/>
        <v>0</v>
      </c>
      <c r="CF56" s="71">
        <f t="shared" si="27"/>
        <v>0</v>
      </c>
      <c r="CG56" s="71">
        <f t="shared" si="27"/>
        <v>0</v>
      </c>
      <c r="CH56" s="71">
        <f t="shared" si="27"/>
        <v>46.61</v>
      </c>
      <c r="CI56" s="71">
        <f t="shared" si="27"/>
        <v>2.7392281168000001</v>
      </c>
      <c r="CJ56" s="71">
        <f t="shared" si="27"/>
        <v>0</v>
      </c>
      <c r="CK56" s="71">
        <f t="shared" si="27"/>
        <v>0</v>
      </c>
      <c r="CL56" s="71">
        <f t="shared" si="27"/>
        <v>0</v>
      </c>
      <c r="CM56" s="71">
        <f t="shared" si="27"/>
        <v>0</v>
      </c>
      <c r="CN56" s="71">
        <f t="shared" si="27"/>
        <v>0</v>
      </c>
      <c r="CO56" s="71">
        <f t="shared" si="27"/>
        <v>0</v>
      </c>
      <c r="CP56" s="71">
        <f t="shared" si="27"/>
        <v>0</v>
      </c>
      <c r="CQ56" s="71">
        <f t="shared" si="27"/>
        <v>0</v>
      </c>
      <c r="CR56" s="23">
        <f>'[1]Формат ИПР'!$N38</f>
        <v>0</v>
      </c>
      <c r="CS56" s="90">
        <f t="shared" si="6"/>
        <v>2.7392281168000001</v>
      </c>
    </row>
    <row r="57" spans="1:97" ht="63" x14ac:dyDescent="0.25">
      <c r="A57" s="73" t="str">
        <f>'[1]Формат ИПР'!B39</f>
        <v>1.2.1</v>
      </c>
      <c r="B57" s="73" t="str">
        <f>'[1]Формат ИПР'!C39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57" s="73" t="str">
        <f>'[1]Формат ИПР'!D39</f>
        <v>Г</v>
      </c>
      <c r="D57" s="71">
        <f t="shared" ref="D57:CQ57" si="29">SUM(D58,D59)</f>
        <v>0</v>
      </c>
      <c r="E57" s="71">
        <f t="shared" si="29"/>
        <v>0</v>
      </c>
      <c r="F57" s="71">
        <f t="shared" si="29"/>
        <v>0</v>
      </c>
      <c r="G57" s="71">
        <f t="shared" si="29"/>
        <v>0</v>
      </c>
      <c r="H57" s="71">
        <f t="shared" si="29"/>
        <v>0</v>
      </c>
      <c r="I57" s="71">
        <f t="shared" si="29"/>
        <v>0</v>
      </c>
      <c r="J57" s="71">
        <f t="shared" si="29"/>
        <v>0</v>
      </c>
      <c r="K57" s="71">
        <f t="shared" si="29"/>
        <v>0</v>
      </c>
      <c r="L57" s="71">
        <f t="shared" si="29"/>
        <v>0</v>
      </c>
      <c r="M57" s="71">
        <f t="shared" si="29"/>
        <v>0</v>
      </c>
      <c r="N57" s="71">
        <f t="shared" si="29"/>
        <v>0</v>
      </c>
      <c r="O57" s="71">
        <f t="shared" si="29"/>
        <v>0</v>
      </c>
      <c r="P57" s="71">
        <f t="shared" si="29"/>
        <v>0</v>
      </c>
      <c r="Q57" s="71">
        <f t="shared" si="29"/>
        <v>0</v>
      </c>
      <c r="R57" s="71">
        <f t="shared" ref="R57:Y57" si="30">SUM(R58,R59)</f>
        <v>0</v>
      </c>
      <c r="S57" s="71">
        <f t="shared" si="30"/>
        <v>0</v>
      </c>
      <c r="T57" s="71">
        <f t="shared" si="30"/>
        <v>0</v>
      </c>
      <c r="U57" s="71">
        <f t="shared" si="30"/>
        <v>0</v>
      </c>
      <c r="V57" s="71">
        <f t="shared" si="30"/>
        <v>0</v>
      </c>
      <c r="W57" s="71">
        <f t="shared" si="30"/>
        <v>0</v>
      </c>
      <c r="X57" s="71">
        <f t="shared" si="30"/>
        <v>0</v>
      </c>
      <c r="Y57" s="71">
        <f t="shared" si="30"/>
        <v>0</v>
      </c>
      <c r="Z57" s="71">
        <f t="shared" si="29"/>
        <v>0</v>
      </c>
      <c r="AA57" s="71">
        <f t="shared" si="29"/>
        <v>0</v>
      </c>
      <c r="AB57" s="71">
        <f t="shared" si="29"/>
        <v>0</v>
      </c>
      <c r="AC57" s="71">
        <f t="shared" si="29"/>
        <v>0</v>
      </c>
      <c r="AD57" s="71">
        <f t="shared" si="29"/>
        <v>0</v>
      </c>
      <c r="AE57" s="71">
        <f t="shared" si="29"/>
        <v>0</v>
      </c>
      <c r="AF57" s="71">
        <f t="shared" si="29"/>
        <v>0</v>
      </c>
      <c r="AG57" s="71">
        <f t="shared" si="29"/>
        <v>0</v>
      </c>
      <c r="AH57" s="71">
        <f t="shared" si="29"/>
        <v>0</v>
      </c>
      <c r="AI57" s="71">
        <f t="shared" si="29"/>
        <v>0</v>
      </c>
      <c r="AJ57" s="71">
        <f t="shared" si="29"/>
        <v>0</v>
      </c>
      <c r="AK57" s="71">
        <f t="shared" si="29"/>
        <v>0</v>
      </c>
      <c r="AL57" s="71">
        <f t="shared" si="29"/>
        <v>0</v>
      </c>
      <c r="AM57" s="71">
        <f t="shared" si="29"/>
        <v>0</v>
      </c>
      <c r="AN57" s="71">
        <f t="shared" si="29"/>
        <v>0</v>
      </c>
      <c r="AO57" s="71">
        <f t="shared" si="29"/>
        <v>0</v>
      </c>
      <c r="AP57" s="71" t="s">
        <v>149</v>
      </c>
      <c r="AQ57" s="71" t="s">
        <v>149</v>
      </c>
      <c r="AR57" s="71">
        <f t="shared" si="29"/>
        <v>0</v>
      </c>
      <c r="AS57" s="71">
        <f t="shared" si="29"/>
        <v>0</v>
      </c>
      <c r="AT57" s="71">
        <f t="shared" si="29"/>
        <v>0</v>
      </c>
      <c r="AU57" s="71">
        <f t="shared" si="29"/>
        <v>0</v>
      </c>
      <c r="AV57" s="71">
        <f t="shared" si="29"/>
        <v>0</v>
      </c>
      <c r="AW57" s="71">
        <f t="shared" si="29"/>
        <v>0</v>
      </c>
      <c r="AX57" s="71">
        <f t="shared" si="29"/>
        <v>0</v>
      </c>
      <c r="AY57" s="71">
        <f t="shared" si="29"/>
        <v>0</v>
      </c>
      <c r="AZ57" s="71">
        <f t="shared" si="29"/>
        <v>0</v>
      </c>
      <c r="BA57" s="71">
        <f t="shared" si="29"/>
        <v>0</v>
      </c>
      <c r="BB57" s="71">
        <f t="shared" si="29"/>
        <v>0</v>
      </c>
      <c r="BC57" s="71">
        <f t="shared" si="29"/>
        <v>0</v>
      </c>
      <c r="BD57" s="71">
        <f t="shared" si="29"/>
        <v>0</v>
      </c>
      <c r="BE57" s="71">
        <f t="shared" si="29"/>
        <v>0</v>
      </c>
      <c r="BF57" s="71">
        <f t="shared" si="29"/>
        <v>0</v>
      </c>
      <c r="BG57" s="71">
        <f t="shared" si="29"/>
        <v>0</v>
      </c>
      <c r="BH57" s="71">
        <f t="shared" si="29"/>
        <v>0</v>
      </c>
      <c r="BI57" s="71">
        <f t="shared" si="29"/>
        <v>0</v>
      </c>
      <c r="BJ57" s="71">
        <f t="shared" si="29"/>
        <v>0</v>
      </c>
      <c r="BK57" s="71">
        <f t="shared" si="29"/>
        <v>0</v>
      </c>
      <c r="BL57" s="71">
        <f t="shared" si="29"/>
        <v>0</v>
      </c>
      <c r="BM57" s="71">
        <f t="shared" si="29"/>
        <v>0</v>
      </c>
      <c r="BN57" s="71">
        <f t="shared" si="29"/>
        <v>0</v>
      </c>
      <c r="BO57" s="71">
        <f t="shared" si="29"/>
        <v>0</v>
      </c>
      <c r="BP57" s="71">
        <f t="shared" si="29"/>
        <v>0</v>
      </c>
      <c r="BQ57" s="71">
        <f t="shared" si="29"/>
        <v>0</v>
      </c>
      <c r="BR57" s="71">
        <f t="shared" si="29"/>
        <v>0</v>
      </c>
      <c r="BS57" s="71">
        <f t="shared" si="29"/>
        <v>0</v>
      </c>
      <c r="BT57" s="71" t="s">
        <v>149</v>
      </c>
      <c r="BU57" s="71" t="s">
        <v>149</v>
      </c>
      <c r="BV57" s="71">
        <f t="shared" si="29"/>
        <v>0</v>
      </c>
      <c r="BW57" s="71">
        <f t="shared" si="29"/>
        <v>0</v>
      </c>
      <c r="BX57" s="71">
        <f t="shared" si="29"/>
        <v>0</v>
      </c>
      <c r="BY57" s="71">
        <f t="shared" si="29"/>
        <v>0</v>
      </c>
      <c r="BZ57" s="71">
        <f t="shared" si="29"/>
        <v>0</v>
      </c>
      <c r="CA57" s="71">
        <f t="shared" si="29"/>
        <v>0</v>
      </c>
      <c r="CB57" s="71">
        <f t="shared" si="29"/>
        <v>0</v>
      </c>
      <c r="CC57" s="71">
        <f t="shared" si="29"/>
        <v>0</v>
      </c>
      <c r="CD57" s="71">
        <f t="shared" si="29"/>
        <v>0</v>
      </c>
      <c r="CE57" s="71">
        <f t="shared" si="29"/>
        <v>0</v>
      </c>
      <c r="CF57" s="71">
        <f t="shared" si="29"/>
        <v>0</v>
      </c>
      <c r="CG57" s="71">
        <f t="shared" si="29"/>
        <v>0</v>
      </c>
      <c r="CH57" s="71">
        <f t="shared" si="29"/>
        <v>2.9499999999999997</v>
      </c>
      <c r="CI57" s="71">
        <f t="shared" si="29"/>
        <v>2.7392281168000001</v>
      </c>
      <c r="CJ57" s="71">
        <f t="shared" si="29"/>
        <v>0</v>
      </c>
      <c r="CK57" s="71">
        <f t="shared" si="29"/>
        <v>0</v>
      </c>
      <c r="CL57" s="71">
        <f t="shared" si="29"/>
        <v>0</v>
      </c>
      <c r="CM57" s="71">
        <f t="shared" si="29"/>
        <v>0</v>
      </c>
      <c r="CN57" s="71">
        <f t="shared" si="29"/>
        <v>0</v>
      </c>
      <c r="CO57" s="71">
        <f t="shared" si="29"/>
        <v>0</v>
      </c>
      <c r="CP57" s="71">
        <f t="shared" si="29"/>
        <v>0</v>
      </c>
      <c r="CQ57" s="71">
        <f t="shared" si="29"/>
        <v>0</v>
      </c>
      <c r="CR57" s="23">
        <f>'[1]Формат ИПР'!$N39</f>
        <v>0</v>
      </c>
      <c r="CS57" s="90">
        <f t="shared" si="6"/>
        <v>2.7392281168000001</v>
      </c>
    </row>
    <row r="58" spans="1:97" ht="31.5" x14ac:dyDescent="0.25">
      <c r="A58" s="73" t="str">
        <f>'[1]Формат ИПР'!B40</f>
        <v>1.2.1.1</v>
      </c>
      <c r="B58" s="73" t="str">
        <f>'[1]Формат ИПР'!C40</f>
        <v>Реконструкция трансформаторных и иных подстанций, всего, в том числе:</v>
      </c>
      <c r="C58" s="73" t="str">
        <f>'[1]Формат ИПР'!D40</f>
        <v>Г</v>
      </c>
      <c r="D58" s="71">
        <v>0</v>
      </c>
      <c r="E58" s="71">
        <v>0</v>
      </c>
      <c r="F58" s="71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71">
        <v>0</v>
      </c>
      <c r="M58" s="71">
        <v>0</v>
      </c>
      <c r="N58" s="71">
        <v>0</v>
      </c>
      <c r="O58" s="71">
        <v>0</v>
      </c>
      <c r="P58" s="71">
        <v>0</v>
      </c>
      <c r="Q58" s="71">
        <v>0</v>
      </c>
      <c r="R58" s="71">
        <v>0</v>
      </c>
      <c r="S58" s="71">
        <v>0</v>
      </c>
      <c r="T58" s="71">
        <v>0</v>
      </c>
      <c r="U58" s="71">
        <v>0</v>
      </c>
      <c r="V58" s="71">
        <v>0</v>
      </c>
      <c r="W58" s="71">
        <v>0</v>
      </c>
      <c r="X58" s="71">
        <v>0</v>
      </c>
      <c r="Y58" s="71">
        <v>0</v>
      </c>
      <c r="Z58" s="71">
        <v>0</v>
      </c>
      <c r="AA58" s="71">
        <v>0</v>
      </c>
      <c r="AB58" s="71">
        <v>0</v>
      </c>
      <c r="AC58" s="71">
        <v>0</v>
      </c>
      <c r="AD58" s="71">
        <v>0</v>
      </c>
      <c r="AE58" s="71">
        <v>0</v>
      </c>
      <c r="AF58" s="71">
        <v>0</v>
      </c>
      <c r="AG58" s="71">
        <v>0</v>
      </c>
      <c r="AH58" s="71">
        <v>0</v>
      </c>
      <c r="AI58" s="71">
        <v>0</v>
      </c>
      <c r="AJ58" s="71">
        <v>0</v>
      </c>
      <c r="AK58" s="71">
        <v>0</v>
      </c>
      <c r="AL58" s="71">
        <v>0</v>
      </c>
      <c r="AM58" s="71">
        <v>0</v>
      </c>
      <c r="AN58" s="71">
        <v>0</v>
      </c>
      <c r="AO58" s="71">
        <v>0</v>
      </c>
      <c r="AP58" s="71" t="s">
        <v>149</v>
      </c>
      <c r="AQ58" s="71" t="s">
        <v>149</v>
      </c>
      <c r="AR58" s="71">
        <v>0</v>
      </c>
      <c r="AS58" s="71">
        <v>0</v>
      </c>
      <c r="AT58" s="71">
        <v>0</v>
      </c>
      <c r="AU58" s="71">
        <v>0</v>
      </c>
      <c r="AV58" s="71">
        <v>0</v>
      </c>
      <c r="AW58" s="71">
        <v>0</v>
      </c>
      <c r="AX58" s="71">
        <v>0</v>
      </c>
      <c r="AY58" s="71">
        <v>0</v>
      </c>
      <c r="AZ58" s="71">
        <v>0</v>
      </c>
      <c r="BA58" s="71">
        <v>0</v>
      </c>
      <c r="BB58" s="71">
        <v>0</v>
      </c>
      <c r="BC58" s="71">
        <v>0</v>
      </c>
      <c r="BD58" s="71">
        <v>0</v>
      </c>
      <c r="BE58" s="71">
        <v>0</v>
      </c>
      <c r="BF58" s="71">
        <v>0</v>
      </c>
      <c r="BG58" s="71">
        <v>0</v>
      </c>
      <c r="BH58" s="71">
        <v>0</v>
      </c>
      <c r="BI58" s="71">
        <v>0</v>
      </c>
      <c r="BJ58" s="71">
        <v>0</v>
      </c>
      <c r="BK58" s="71">
        <v>0</v>
      </c>
      <c r="BL58" s="71">
        <v>0</v>
      </c>
      <c r="BM58" s="71">
        <v>0</v>
      </c>
      <c r="BN58" s="71">
        <v>0</v>
      </c>
      <c r="BO58" s="71">
        <v>0</v>
      </c>
      <c r="BP58" s="71">
        <v>0</v>
      </c>
      <c r="BQ58" s="71">
        <v>0</v>
      </c>
      <c r="BR58" s="71">
        <v>0</v>
      </c>
      <c r="BS58" s="71">
        <v>0</v>
      </c>
      <c r="BT58" s="71" t="s">
        <v>149</v>
      </c>
      <c r="BU58" s="71" t="s">
        <v>149</v>
      </c>
      <c r="BV58" s="71">
        <v>0</v>
      </c>
      <c r="BW58" s="71">
        <v>0</v>
      </c>
      <c r="BX58" s="71">
        <v>0</v>
      </c>
      <c r="BY58" s="71">
        <v>0</v>
      </c>
      <c r="BZ58" s="71">
        <v>0</v>
      </c>
      <c r="CA58" s="71">
        <v>0</v>
      </c>
      <c r="CB58" s="71">
        <v>0</v>
      </c>
      <c r="CC58" s="71">
        <v>0</v>
      </c>
      <c r="CD58" s="71">
        <v>0</v>
      </c>
      <c r="CE58" s="71">
        <v>0</v>
      </c>
      <c r="CF58" s="71">
        <v>0</v>
      </c>
      <c r="CG58" s="71">
        <v>0</v>
      </c>
      <c r="CH58" s="71">
        <v>0</v>
      </c>
      <c r="CI58" s="71">
        <v>0</v>
      </c>
      <c r="CJ58" s="71">
        <v>0</v>
      </c>
      <c r="CK58" s="71">
        <v>0</v>
      </c>
      <c r="CL58" s="71">
        <v>0</v>
      </c>
      <c r="CM58" s="71">
        <v>0</v>
      </c>
      <c r="CN58" s="71">
        <v>0</v>
      </c>
      <c r="CO58" s="71">
        <v>0</v>
      </c>
      <c r="CP58" s="71">
        <v>0</v>
      </c>
      <c r="CQ58" s="71">
        <v>0</v>
      </c>
      <c r="CR58" s="23">
        <f>'[1]Формат ИПР'!$N40</f>
        <v>0</v>
      </c>
      <c r="CS58" s="90">
        <f t="shared" si="6"/>
        <v>0</v>
      </c>
    </row>
    <row r="59" spans="1:97" ht="47.25" x14ac:dyDescent="0.25">
      <c r="A59" s="73" t="str">
        <f>'[1]Формат ИПР'!B41</f>
        <v>1.2.1.2</v>
      </c>
      <c r="B59" s="73" t="str">
        <f>'[1]Формат ИПР'!C41</f>
        <v>Модернизация, техническое перевооружение трансформаторных и иных подстанций, распределительных пунктов, всего, в том числе:</v>
      </c>
      <c r="C59" s="73" t="str">
        <f>'[1]Формат ИПР'!D41</f>
        <v>Г</v>
      </c>
      <c r="D59" s="71">
        <f t="shared" ref="D59:CQ59" si="31">SUM(D60:D61)</f>
        <v>0</v>
      </c>
      <c r="E59" s="71">
        <f t="shared" si="31"/>
        <v>0</v>
      </c>
      <c r="F59" s="71">
        <f t="shared" si="31"/>
        <v>0</v>
      </c>
      <c r="G59" s="71">
        <f t="shared" si="31"/>
        <v>0</v>
      </c>
      <c r="H59" s="71">
        <f t="shared" si="31"/>
        <v>0</v>
      </c>
      <c r="I59" s="71">
        <f t="shared" si="31"/>
        <v>0</v>
      </c>
      <c r="J59" s="71">
        <f t="shared" si="31"/>
        <v>0</v>
      </c>
      <c r="K59" s="71">
        <f t="shared" si="31"/>
        <v>0</v>
      </c>
      <c r="L59" s="71">
        <f t="shared" si="31"/>
        <v>0</v>
      </c>
      <c r="M59" s="71">
        <f t="shared" si="31"/>
        <v>0</v>
      </c>
      <c r="N59" s="71">
        <f t="shared" si="31"/>
        <v>0</v>
      </c>
      <c r="O59" s="71">
        <f t="shared" si="31"/>
        <v>0</v>
      </c>
      <c r="P59" s="71">
        <f t="shared" si="31"/>
        <v>0</v>
      </c>
      <c r="Q59" s="71">
        <f t="shared" si="31"/>
        <v>0</v>
      </c>
      <c r="R59" s="71">
        <f t="shared" ref="R59:Y59" si="32">SUM(R60:R61)</f>
        <v>0</v>
      </c>
      <c r="S59" s="71">
        <f t="shared" si="32"/>
        <v>0</v>
      </c>
      <c r="T59" s="71">
        <f t="shared" si="32"/>
        <v>0</v>
      </c>
      <c r="U59" s="71">
        <f t="shared" si="32"/>
        <v>0</v>
      </c>
      <c r="V59" s="71">
        <f t="shared" si="32"/>
        <v>0</v>
      </c>
      <c r="W59" s="71">
        <f t="shared" si="32"/>
        <v>0</v>
      </c>
      <c r="X59" s="71">
        <f t="shared" si="32"/>
        <v>0</v>
      </c>
      <c r="Y59" s="71">
        <f t="shared" si="32"/>
        <v>0</v>
      </c>
      <c r="Z59" s="71">
        <f t="shared" si="31"/>
        <v>0</v>
      </c>
      <c r="AA59" s="71">
        <f t="shared" si="31"/>
        <v>0</v>
      </c>
      <c r="AB59" s="71">
        <f t="shared" si="31"/>
        <v>0</v>
      </c>
      <c r="AC59" s="71">
        <f t="shared" si="31"/>
        <v>0</v>
      </c>
      <c r="AD59" s="71">
        <f t="shared" si="31"/>
        <v>0</v>
      </c>
      <c r="AE59" s="71">
        <f t="shared" si="31"/>
        <v>0</v>
      </c>
      <c r="AF59" s="71">
        <f t="shared" si="31"/>
        <v>0</v>
      </c>
      <c r="AG59" s="71">
        <f t="shared" si="31"/>
        <v>0</v>
      </c>
      <c r="AH59" s="71">
        <f t="shared" si="31"/>
        <v>0</v>
      </c>
      <c r="AI59" s="71">
        <f t="shared" si="31"/>
        <v>0</v>
      </c>
      <c r="AJ59" s="71">
        <f t="shared" si="31"/>
        <v>0</v>
      </c>
      <c r="AK59" s="71">
        <f t="shared" si="31"/>
        <v>0</v>
      </c>
      <c r="AL59" s="71">
        <f t="shared" si="31"/>
        <v>0</v>
      </c>
      <c r="AM59" s="71">
        <f t="shared" si="31"/>
        <v>0</v>
      </c>
      <c r="AN59" s="71">
        <f t="shared" si="31"/>
        <v>0</v>
      </c>
      <c r="AO59" s="71">
        <f t="shared" si="31"/>
        <v>0</v>
      </c>
      <c r="AP59" s="71" t="s">
        <v>149</v>
      </c>
      <c r="AQ59" s="71" t="s">
        <v>149</v>
      </c>
      <c r="AR59" s="71">
        <f t="shared" si="31"/>
        <v>0</v>
      </c>
      <c r="AS59" s="71">
        <f t="shared" si="31"/>
        <v>0</v>
      </c>
      <c r="AT59" s="71">
        <f t="shared" si="31"/>
        <v>0</v>
      </c>
      <c r="AU59" s="71">
        <f t="shared" si="31"/>
        <v>0</v>
      </c>
      <c r="AV59" s="71">
        <f t="shared" si="31"/>
        <v>0</v>
      </c>
      <c r="AW59" s="71">
        <f t="shared" si="31"/>
        <v>0</v>
      </c>
      <c r="AX59" s="71">
        <f t="shared" si="31"/>
        <v>0</v>
      </c>
      <c r="AY59" s="71">
        <f t="shared" si="31"/>
        <v>0</v>
      </c>
      <c r="AZ59" s="71">
        <f t="shared" si="31"/>
        <v>0</v>
      </c>
      <c r="BA59" s="71">
        <f t="shared" si="31"/>
        <v>0</v>
      </c>
      <c r="BB59" s="71">
        <f t="shared" si="31"/>
        <v>0</v>
      </c>
      <c r="BC59" s="71">
        <f t="shared" si="31"/>
        <v>0</v>
      </c>
      <c r="BD59" s="71">
        <f t="shared" si="31"/>
        <v>0</v>
      </c>
      <c r="BE59" s="71">
        <f t="shared" si="31"/>
        <v>0</v>
      </c>
      <c r="BF59" s="71">
        <f t="shared" si="31"/>
        <v>0</v>
      </c>
      <c r="BG59" s="71">
        <f t="shared" si="31"/>
        <v>0</v>
      </c>
      <c r="BH59" s="71">
        <f t="shared" si="31"/>
        <v>0</v>
      </c>
      <c r="BI59" s="71">
        <f t="shared" si="31"/>
        <v>0</v>
      </c>
      <c r="BJ59" s="71">
        <f t="shared" si="31"/>
        <v>0</v>
      </c>
      <c r="BK59" s="71">
        <f t="shared" si="31"/>
        <v>0</v>
      </c>
      <c r="BL59" s="71">
        <f t="shared" si="31"/>
        <v>0</v>
      </c>
      <c r="BM59" s="71">
        <f t="shared" si="31"/>
        <v>0</v>
      </c>
      <c r="BN59" s="71">
        <f t="shared" si="31"/>
        <v>0</v>
      </c>
      <c r="BO59" s="71">
        <f t="shared" si="31"/>
        <v>0</v>
      </c>
      <c r="BP59" s="71">
        <f t="shared" si="31"/>
        <v>0</v>
      </c>
      <c r="BQ59" s="71">
        <f t="shared" si="31"/>
        <v>0</v>
      </c>
      <c r="BR59" s="71">
        <f t="shared" si="31"/>
        <v>0</v>
      </c>
      <c r="BS59" s="71">
        <f t="shared" si="31"/>
        <v>0</v>
      </c>
      <c r="BT59" s="71" t="s">
        <v>149</v>
      </c>
      <c r="BU59" s="71" t="s">
        <v>149</v>
      </c>
      <c r="BV59" s="71">
        <f t="shared" si="31"/>
        <v>0</v>
      </c>
      <c r="BW59" s="71">
        <f t="shared" si="31"/>
        <v>0</v>
      </c>
      <c r="BX59" s="71">
        <f t="shared" si="31"/>
        <v>0</v>
      </c>
      <c r="BY59" s="71">
        <f t="shared" si="31"/>
        <v>0</v>
      </c>
      <c r="BZ59" s="71">
        <f t="shared" si="31"/>
        <v>0</v>
      </c>
      <c r="CA59" s="71">
        <f t="shared" si="31"/>
        <v>0</v>
      </c>
      <c r="CB59" s="71">
        <f t="shared" si="31"/>
        <v>0</v>
      </c>
      <c r="CC59" s="71">
        <f t="shared" si="31"/>
        <v>0</v>
      </c>
      <c r="CD59" s="71">
        <f t="shared" si="31"/>
        <v>0</v>
      </c>
      <c r="CE59" s="71">
        <f t="shared" si="31"/>
        <v>0</v>
      </c>
      <c r="CF59" s="71">
        <f t="shared" si="31"/>
        <v>0</v>
      </c>
      <c r="CG59" s="71">
        <f t="shared" si="31"/>
        <v>0</v>
      </c>
      <c r="CH59" s="71">
        <f t="shared" si="31"/>
        <v>2.9499999999999997</v>
      </c>
      <c r="CI59" s="71">
        <f t="shared" si="31"/>
        <v>2.7392281168000001</v>
      </c>
      <c r="CJ59" s="71">
        <f t="shared" si="31"/>
        <v>0</v>
      </c>
      <c r="CK59" s="71">
        <f t="shared" si="31"/>
        <v>0</v>
      </c>
      <c r="CL59" s="71">
        <f t="shared" si="31"/>
        <v>0</v>
      </c>
      <c r="CM59" s="71">
        <f t="shared" si="31"/>
        <v>0</v>
      </c>
      <c r="CN59" s="71">
        <f t="shared" si="31"/>
        <v>0</v>
      </c>
      <c r="CO59" s="71">
        <f t="shared" si="31"/>
        <v>0</v>
      </c>
      <c r="CP59" s="71">
        <f t="shared" si="31"/>
        <v>0</v>
      </c>
      <c r="CQ59" s="71">
        <f t="shared" si="31"/>
        <v>0</v>
      </c>
      <c r="CR59" s="23">
        <f>'[1]Формат ИПР'!$N41</f>
        <v>0</v>
      </c>
      <c r="CS59" s="90">
        <f t="shared" si="6"/>
        <v>2.7392281168000001</v>
      </c>
    </row>
    <row r="60" spans="1:97" ht="31.5" x14ac:dyDescent="0.25">
      <c r="A60" s="44" t="str">
        <f>'[1]Формат ИПР'!B42</f>
        <v>1.2.1.2</v>
      </c>
      <c r="B60" s="44" t="str">
        <f>'[1]Формат ИПР'!C42</f>
        <v>Оснащение устройствами автоматической частотной разгрузки на ПС 110/35/10 кВ "Самашки"</v>
      </c>
      <c r="C60" s="44" t="str">
        <f>'[1]Формат ИПР'!D42</f>
        <v>F_prj_109108_48226</v>
      </c>
      <c r="D60" s="84">
        <v>0</v>
      </c>
      <c r="E60" s="84">
        <f>'[1]Формат ИПР'!$GF42</f>
        <v>0</v>
      </c>
      <c r="F60" s="84">
        <v>0</v>
      </c>
      <c r="G60" s="84">
        <v>0</v>
      </c>
      <c r="H60" s="84">
        <v>0</v>
      </c>
      <c r="I60" s="84">
        <v>0</v>
      </c>
      <c r="J60" s="84">
        <v>0</v>
      </c>
      <c r="K60" s="84">
        <v>0</v>
      </c>
      <c r="L60" s="84">
        <v>0</v>
      </c>
      <c r="M60" s="84">
        <v>0</v>
      </c>
      <c r="N60" s="84">
        <v>0</v>
      </c>
      <c r="O60" s="84">
        <v>0</v>
      </c>
      <c r="P60" s="84">
        <v>0</v>
      </c>
      <c r="Q60" s="84">
        <f>'[1]Формат ИПР'!$GE42</f>
        <v>0</v>
      </c>
      <c r="R60" s="84">
        <v>0</v>
      </c>
      <c r="S60" s="84">
        <v>0</v>
      </c>
      <c r="T60" s="84">
        <v>0</v>
      </c>
      <c r="U60" s="84">
        <v>0</v>
      </c>
      <c r="V60" s="84">
        <v>0</v>
      </c>
      <c r="W60" s="84">
        <v>0</v>
      </c>
      <c r="X60" s="84">
        <v>0</v>
      </c>
      <c r="Y60" s="84">
        <v>0</v>
      </c>
      <c r="Z60" s="84">
        <v>0</v>
      </c>
      <c r="AA60" s="84">
        <v>0</v>
      </c>
      <c r="AB60" s="84">
        <v>0</v>
      </c>
      <c r="AC60" s="84">
        <v>0</v>
      </c>
      <c r="AD60" s="84">
        <v>0</v>
      </c>
      <c r="AE60" s="84">
        <v>0</v>
      </c>
      <c r="AF60" s="84">
        <v>0</v>
      </c>
      <c r="AG60" s="84">
        <v>0</v>
      </c>
      <c r="AH60" s="84">
        <v>0</v>
      </c>
      <c r="AI60" s="84">
        <v>0</v>
      </c>
      <c r="AJ60" s="84" t="s">
        <v>149</v>
      </c>
      <c r="AK60" s="84">
        <v>0</v>
      </c>
      <c r="AL60" s="84" t="s">
        <v>149</v>
      </c>
      <c r="AM60" s="84">
        <v>0</v>
      </c>
      <c r="AN60" s="84" t="s">
        <v>149</v>
      </c>
      <c r="AO60" s="84">
        <v>0</v>
      </c>
      <c r="AP60" s="84" t="s">
        <v>149</v>
      </c>
      <c r="AQ60" s="84" t="s">
        <v>149</v>
      </c>
      <c r="AR60" s="84">
        <v>0</v>
      </c>
      <c r="AS60" s="80">
        <f>IF($E60=0,'[2]Формат ИПР'!$CM42,0)</f>
        <v>0</v>
      </c>
      <c r="AT60" s="84">
        <v>0</v>
      </c>
      <c r="AU60" s="84">
        <v>0</v>
      </c>
      <c r="AV60" s="84">
        <v>0</v>
      </c>
      <c r="AW60" s="84">
        <v>0</v>
      </c>
      <c r="AX60" s="84">
        <v>0</v>
      </c>
      <c r="AY60" s="80">
        <f>IF($E60=0,'[1]Формат ИПР'!$CL42,0)</f>
        <v>0</v>
      </c>
      <c r="AZ60" s="84">
        <v>0</v>
      </c>
      <c r="BA60" s="84">
        <v>0</v>
      </c>
      <c r="BB60" s="84">
        <v>0</v>
      </c>
      <c r="BC60" s="84">
        <v>0</v>
      </c>
      <c r="BD60" s="84">
        <v>0</v>
      </c>
      <c r="BE60" s="84">
        <v>0</v>
      </c>
      <c r="BF60" s="84">
        <v>0</v>
      </c>
      <c r="BG60" s="84">
        <v>0</v>
      </c>
      <c r="BH60" s="84">
        <v>0</v>
      </c>
      <c r="BI60" s="84">
        <v>0</v>
      </c>
      <c r="BJ60" s="84">
        <v>0</v>
      </c>
      <c r="BK60" s="84">
        <v>0</v>
      </c>
      <c r="BL60" s="84">
        <v>0</v>
      </c>
      <c r="BM60" s="84">
        <v>0</v>
      </c>
      <c r="BN60" s="84">
        <v>0</v>
      </c>
      <c r="BO60" s="84">
        <v>0</v>
      </c>
      <c r="BP60" s="84">
        <v>0</v>
      </c>
      <c r="BQ60" s="84">
        <v>0</v>
      </c>
      <c r="BR60" s="84">
        <v>0</v>
      </c>
      <c r="BS60" s="84">
        <v>0</v>
      </c>
      <c r="BT60" s="84" t="s">
        <v>149</v>
      </c>
      <c r="BU60" s="84" t="s">
        <v>149</v>
      </c>
      <c r="BV60" s="84" t="s">
        <v>149</v>
      </c>
      <c r="BW60" s="84" t="s">
        <v>149</v>
      </c>
      <c r="BX60" s="84" t="s">
        <v>149</v>
      </c>
      <c r="BY60" s="84" t="s">
        <v>149</v>
      </c>
      <c r="BZ60" s="84" t="s">
        <v>149</v>
      </c>
      <c r="CA60" s="84" t="s">
        <v>149</v>
      </c>
      <c r="CB60" s="84" t="s">
        <v>149</v>
      </c>
      <c r="CC60" s="84">
        <v>0</v>
      </c>
      <c r="CD60" s="84" t="s">
        <v>149</v>
      </c>
      <c r="CE60" s="84">
        <v>0</v>
      </c>
      <c r="CF60" s="84">
        <v>0</v>
      </c>
      <c r="CG60" s="84">
        <v>0</v>
      </c>
      <c r="CH60" s="84">
        <v>1.4749999999999999</v>
      </c>
      <c r="CI60" s="84">
        <f>'[1]Формат ИПР'!$CP42*1.18</f>
        <v>1.3696140584000001</v>
      </c>
      <c r="CJ60" s="84">
        <v>0</v>
      </c>
      <c r="CK60" s="84">
        <v>0</v>
      </c>
      <c r="CL60" s="84">
        <v>0</v>
      </c>
      <c r="CM60" s="84">
        <v>0</v>
      </c>
      <c r="CN60" s="84">
        <v>0</v>
      </c>
      <c r="CO60" s="84">
        <v>0</v>
      </c>
      <c r="CP60" s="84">
        <v>0</v>
      </c>
      <c r="CQ60" s="84">
        <v>0</v>
      </c>
      <c r="CR60" s="23">
        <f>'[1]Формат ИПР'!$N42</f>
        <v>2017</v>
      </c>
      <c r="CS60" s="90">
        <f t="shared" si="6"/>
        <v>1.3696140584000001</v>
      </c>
    </row>
    <row r="61" spans="1:97" ht="31.5" x14ac:dyDescent="0.25">
      <c r="A61" s="44" t="str">
        <f>'[1]Формат ИПР'!B43</f>
        <v>1.2.1.2</v>
      </c>
      <c r="B61" s="44" t="str">
        <f>'[1]Формат ИПР'!C43</f>
        <v>Оснащение устройствами автоматической частотной разгрузки на ПС 110/35/6 кВ "Гудермес"</v>
      </c>
      <c r="C61" s="44" t="str">
        <f>'[1]Формат ИПР'!D43</f>
        <v>F_prj_109108_48227</v>
      </c>
      <c r="D61" s="84">
        <v>0</v>
      </c>
      <c r="E61" s="84">
        <f>'[1]Формат ИПР'!$GF43</f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f>'[1]Формат ИПР'!$GE43</f>
        <v>0</v>
      </c>
      <c r="R61" s="84">
        <v>0</v>
      </c>
      <c r="S61" s="84">
        <v>0</v>
      </c>
      <c r="T61" s="84">
        <v>0</v>
      </c>
      <c r="U61" s="84">
        <v>0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 t="s">
        <v>149</v>
      </c>
      <c r="AK61" s="84">
        <v>0</v>
      </c>
      <c r="AL61" s="84" t="s">
        <v>149</v>
      </c>
      <c r="AM61" s="84">
        <v>0</v>
      </c>
      <c r="AN61" s="84" t="s">
        <v>149</v>
      </c>
      <c r="AO61" s="84">
        <v>0</v>
      </c>
      <c r="AP61" s="84" t="s">
        <v>149</v>
      </c>
      <c r="AQ61" s="84" t="s">
        <v>149</v>
      </c>
      <c r="AR61" s="84">
        <v>0</v>
      </c>
      <c r="AS61" s="80">
        <f>IF($E61=0,'[2]Формат ИПР'!$CM43,0)</f>
        <v>0</v>
      </c>
      <c r="AT61" s="84">
        <v>0</v>
      </c>
      <c r="AU61" s="84">
        <v>0</v>
      </c>
      <c r="AV61" s="84">
        <v>0</v>
      </c>
      <c r="AW61" s="84">
        <v>0</v>
      </c>
      <c r="AX61" s="84">
        <v>0</v>
      </c>
      <c r="AY61" s="80">
        <f>IF($E61=0,'[1]Формат ИПР'!$CL43,0)</f>
        <v>0</v>
      </c>
      <c r="AZ61" s="84">
        <v>0</v>
      </c>
      <c r="BA61" s="84">
        <v>0</v>
      </c>
      <c r="BB61" s="84">
        <v>0</v>
      </c>
      <c r="BC61" s="84">
        <v>0</v>
      </c>
      <c r="BD61" s="84">
        <v>0</v>
      </c>
      <c r="BE61" s="84">
        <v>0</v>
      </c>
      <c r="BF61" s="84">
        <v>0</v>
      </c>
      <c r="BG61" s="84">
        <v>0</v>
      </c>
      <c r="BH61" s="84">
        <v>0</v>
      </c>
      <c r="BI61" s="84">
        <v>0</v>
      </c>
      <c r="BJ61" s="84">
        <v>0</v>
      </c>
      <c r="BK61" s="84">
        <v>0</v>
      </c>
      <c r="BL61" s="84">
        <v>0</v>
      </c>
      <c r="BM61" s="84">
        <v>0</v>
      </c>
      <c r="BN61" s="84">
        <v>0</v>
      </c>
      <c r="BO61" s="84">
        <v>0</v>
      </c>
      <c r="BP61" s="84">
        <v>0</v>
      </c>
      <c r="BQ61" s="84">
        <v>0</v>
      </c>
      <c r="BR61" s="84">
        <v>0</v>
      </c>
      <c r="BS61" s="84">
        <v>0</v>
      </c>
      <c r="BT61" s="84" t="s">
        <v>149</v>
      </c>
      <c r="BU61" s="84" t="s">
        <v>149</v>
      </c>
      <c r="BV61" s="84" t="s">
        <v>149</v>
      </c>
      <c r="BW61" s="84" t="s">
        <v>149</v>
      </c>
      <c r="BX61" s="84" t="s">
        <v>149</v>
      </c>
      <c r="BY61" s="84" t="s">
        <v>149</v>
      </c>
      <c r="BZ61" s="84" t="s">
        <v>149</v>
      </c>
      <c r="CA61" s="84" t="s">
        <v>149</v>
      </c>
      <c r="CB61" s="84" t="s">
        <v>149</v>
      </c>
      <c r="CC61" s="84">
        <v>0</v>
      </c>
      <c r="CD61" s="84" t="s">
        <v>149</v>
      </c>
      <c r="CE61" s="84">
        <v>0</v>
      </c>
      <c r="CF61" s="84">
        <v>0</v>
      </c>
      <c r="CG61" s="84">
        <v>0</v>
      </c>
      <c r="CH61" s="84">
        <v>1.4749999999999999</v>
      </c>
      <c r="CI61" s="84">
        <f>'[1]Формат ИПР'!$CP43*1.18</f>
        <v>1.3696140584000001</v>
      </c>
      <c r="CJ61" s="84">
        <v>0</v>
      </c>
      <c r="CK61" s="84">
        <v>0</v>
      </c>
      <c r="CL61" s="84">
        <v>0</v>
      </c>
      <c r="CM61" s="84">
        <v>0</v>
      </c>
      <c r="CN61" s="84">
        <v>0</v>
      </c>
      <c r="CO61" s="84">
        <v>0</v>
      </c>
      <c r="CP61" s="84">
        <v>0</v>
      </c>
      <c r="CQ61" s="84">
        <v>0</v>
      </c>
      <c r="CR61" s="23">
        <f>'[1]Формат ИПР'!$N43</f>
        <v>2017</v>
      </c>
      <c r="CS61" s="90">
        <f t="shared" si="6"/>
        <v>1.3696140584000001</v>
      </c>
    </row>
    <row r="62" spans="1:97" ht="47.25" x14ac:dyDescent="0.25">
      <c r="A62" s="73" t="str">
        <f>'[1]Формат ИПР'!B44</f>
        <v>1.2.2</v>
      </c>
      <c r="B62" s="73" t="str">
        <f>'[1]Формат ИПР'!C44</f>
        <v>Реконструкция, модернизация, техническое перевооружение линий электропередачи, всего, в том числе:</v>
      </c>
      <c r="C62" s="73" t="str">
        <f>'[1]Формат ИПР'!D44</f>
        <v>Г</v>
      </c>
      <c r="D62" s="71">
        <f t="shared" ref="D62:CQ62" si="33">SUM(D63,D64)</f>
        <v>0</v>
      </c>
      <c r="E62" s="71">
        <f t="shared" si="33"/>
        <v>0</v>
      </c>
      <c r="F62" s="71">
        <f t="shared" si="33"/>
        <v>0</v>
      </c>
      <c r="G62" s="71">
        <f t="shared" si="33"/>
        <v>0</v>
      </c>
      <c r="H62" s="71">
        <f t="shared" si="33"/>
        <v>0</v>
      </c>
      <c r="I62" s="71">
        <f t="shared" si="33"/>
        <v>0</v>
      </c>
      <c r="J62" s="71">
        <f t="shared" si="33"/>
        <v>0</v>
      </c>
      <c r="K62" s="71">
        <f t="shared" si="33"/>
        <v>0</v>
      </c>
      <c r="L62" s="71">
        <f t="shared" si="33"/>
        <v>0</v>
      </c>
      <c r="M62" s="71">
        <f t="shared" si="33"/>
        <v>0</v>
      </c>
      <c r="N62" s="71">
        <f t="shared" si="33"/>
        <v>0</v>
      </c>
      <c r="O62" s="71">
        <f t="shared" si="33"/>
        <v>0</v>
      </c>
      <c r="P62" s="71">
        <f t="shared" si="33"/>
        <v>0</v>
      </c>
      <c r="Q62" s="71">
        <f t="shared" si="33"/>
        <v>0</v>
      </c>
      <c r="R62" s="71">
        <f t="shared" ref="R62:Y62" si="34">SUM(R63,R64)</f>
        <v>0</v>
      </c>
      <c r="S62" s="71">
        <f t="shared" si="34"/>
        <v>0</v>
      </c>
      <c r="T62" s="71">
        <f t="shared" si="34"/>
        <v>0</v>
      </c>
      <c r="U62" s="71">
        <f t="shared" si="34"/>
        <v>0</v>
      </c>
      <c r="V62" s="71">
        <f t="shared" si="34"/>
        <v>0</v>
      </c>
      <c r="W62" s="71">
        <f t="shared" si="34"/>
        <v>0</v>
      </c>
      <c r="X62" s="71">
        <f t="shared" si="34"/>
        <v>20.68</v>
      </c>
      <c r="Y62" s="71">
        <f t="shared" si="34"/>
        <v>26.195999999999998</v>
      </c>
      <c r="Z62" s="71">
        <f t="shared" si="33"/>
        <v>0</v>
      </c>
      <c r="AA62" s="71">
        <f t="shared" si="33"/>
        <v>0</v>
      </c>
      <c r="AB62" s="71">
        <f t="shared" si="33"/>
        <v>0</v>
      </c>
      <c r="AC62" s="71">
        <f t="shared" si="33"/>
        <v>0</v>
      </c>
      <c r="AD62" s="71">
        <f t="shared" si="33"/>
        <v>0</v>
      </c>
      <c r="AE62" s="71">
        <f t="shared" si="33"/>
        <v>0</v>
      </c>
      <c r="AF62" s="71">
        <f t="shared" si="33"/>
        <v>0</v>
      </c>
      <c r="AG62" s="71">
        <f t="shared" si="33"/>
        <v>0</v>
      </c>
      <c r="AH62" s="71">
        <f t="shared" si="33"/>
        <v>0</v>
      </c>
      <c r="AI62" s="71">
        <f t="shared" si="33"/>
        <v>0</v>
      </c>
      <c r="AJ62" s="71">
        <f t="shared" si="33"/>
        <v>0</v>
      </c>
      <c r="AK62" s="71">
        <f t="shared" si="33"/>
        <v>0</v>
      </c>
      <c r="AL62" s="71">
        <f t="shared" si="33"/>
        <v>0</v>
      </c>
      <c r="AM62" s="71">
        <f t="shared" si="33"/>
        <v>0</v>
      </c>
      <c r="AN62" s="71">
        <f t="shared" si="33"/>
        <v>0</v>
      </c>
      <c r="AO62" s="71">
        <f t="shared" si="33"/>
        <v>0</v>
      </c>
      <c r="AP62" s="71" t="s">
        <v>149</v>
      </c>
      <c r="AQ62" s="71" t="s">
        <v>149</v>
      </c>
      <c r="AR62" s="71">
        <f t="shared" si="33"/>
        <v>0</v>
      </c>
      <c r="AS62" s="71">
        <f t="shared" si="33"/>
        <v>0</v>
      </c>
      <c r="AT62" s="71">
        <f t="shared" si="33"/>
        <v>0</v>
      </c>
      <c r="AU62" s="71">
        <f t="shared" si="33"/>
        <v>0</v>
      </c>
      <c r="AV62" s="71">
        <f t="shared" si="33"/>
        <v>0</v>
      </c>
      <c r="AW62" s="71">
        <f t="shared" si="33"/>
        <v>0</v>
      </c>
      <c r="AX62" s="71">
        <f t="shared" si="33"/>
        <v>0</v>
      </c>
      <c r="AY62" s="71">
        <f t="shared" si="33"/>
        <v>0</v>
      </c>
      <c r="AZ62" s="71">
        <f t="shared" si="33"/>
        <v>0</v>
      </c>
      <c r="BA62" s="71">
        <f t="shared" si="33"/>
        <v>0</v>
      </c>
      <c r="BB62" s="71">
        <f t="shared" si="33"/>
        <v>0</v>
      </c>
      <c r="BC62" s="71">
        <f t="shared" si="33"/>
        <v>0</v>
      </c>
      <c r="BD62" s="71">
        <f t="shared" si="33"/>
        <v>0</v>
      </c>
      <c r="BE62" s="71">
        <f t="shared" si="33"/>
        <v>0</v>
      </c>
      <c r="BF62" s="71">
        <f t="shared" si="33"/>
        <v>0</v>
      </c>
      <c r="BG62" s="71">
        <f t="shared" si="33"/>
        <v>0</v>
      </c>
      <c r="BH62" s="71">
        <f t="shared" si="33"/>
        <v>0</v>
      </c>
      <c r="BI62" s="71">
        <f t="shared" si="33"/>
        <v>0</v>
      </c>
      <c r="BJ62" s="71">
        <f t="shared" si="33"/>
        <v>0</v>
      </c>
      <c r="BK62" s="71">
        <f t="shared" si="33"/>
        <v>0</v>
      </c>
      <c r="BL62" s="71">
        <f t="shared" si="33"/>
        <v>0</v>
      </c>
      <c r="BM62" s="71">
        <f t="shared" si="33"/>
        <v>0</v>
      </c>
      <c r="BN62" s="71">
        <f t="shared" si="33"/>
        <v>0</v>
      </c>
      <c r="BO62" s="71">
        <f t="shared" si="33"/>
        <v>0</v>
      </c>
      <c r="BP62" s="71">
        <f t="shared" si="33"/>
        <v>0</v>
      </c>
      <c r="BQ62" s="71">
        <f t="shared" si="33"/>
        <v>0</v>
      </c>
      <c r="BR62" s="71">
        <f t="shared" si="33"/>
        <v>0</v>
      </c>
      <c r="BS62" s="71">
        <f t="shared" si="33"/>
        <v>0</v>
      </c>
      <c r="BT62" s="71" t="s">
        <v>149</v>
      </c>
      <c r="BU62" s="71" t="s">
        <v>149</v>
      </c>
      <c r="BV62" s="71">
        <f t="shared" si="33"/>
        <v>0</v>
      </c>
      <c r="BW62" s="71">
        <f t="shared" si="33"/>
        <v>0</v>
      </c>
      <c r="BX62" s="71">
        <f t="shared" si="33"/>
        <v>0</v>
      </c>
      <c r="BY62" s="71">
        <f t="shared" si="33"/>
        <v>0</v>
      </c>
      <c r="BZ62" s="71">
        <f t="shared" si="33"/>
        <v>0</v>
      </c>
      <c r="CA62" s="71">
        <f t="shared" si="33"/>
        <v>0</v>
      </c>
      <c r="CB62" s="71">
        <f t="shared" si="33"/>
        <v>0</v>
      </c>
      <c r="CC62" s="71">
        <f t="shared" si="33"/>
        <v>0</v>
      </c>
      <c r="CD62" s="71">
        <f t="shared" si="33"/>
        <v>0</v>
      </c>
      <c r="CE62" s="71">
        <f t="shared" si="33"/>
        <v>0</v>
      </c>
      <c r="CF62" s="71">
        <f t="shared" si="33"/>
        <v>0</v>
      </c>
      <c r="CG62" s="71">
        <f t="shared" si="33"/>
        <v>0</v>
      </c>
      <c r="CH62" s="71">
        <f t="shared" si="33"/>
        <v>0</v>
      </c>
      <c r="CI62" s="71">
        <f t="shared" si="33"/>
        <v>0</v>
      </c>
      <c r="CJ62" s="71">
        <f t="shared" si="33"/>
        <v>0</v>
      </c>
      <c r="CK62" s="71">
        <f t="shared" si="33"/>
        <v>0</v>
      </c>
      <c r="CL62" s="71">
        <f t="shared" si="33"/>
        <v>0</v>
      </c>
      <c r="CM62" s="71">
        <f t="shared" si="33"/>
        <v>0</v>
      </c>
      <c r="CN62" s="71">
        <f t="shared" si="33"/>
        <v>0</v>
      </c>
      <c r="CO62" s="71">
        <f t="shared" si="33"/>
        <v>0</v>
      </c>
      <c r="CP62" s="71">
        <f t="shared" si="33"/>
        <v>0</v>
      </c>
      <c r="CQ62" s="71">
        <f t="shared" si="33"/>
        <v>0</v>
      </c>
      <c r="CR62" s="23">
        <f>'[1]Формат ИПР'!$N44</f>
        <v>0</v>
      </c>
      <c r="CS62" s="90">
        <f t="shared" si="6"/>
        <v>0</v>
      </c>
    </row>
    <row r="63" spans="1:97" ht="31.5" x14ac:dyDescent="0.25">
      <c r="A63" s="73" t="str">
        <f>'[1]Формат ИПР'!B45</f>
        <v>1.2.2.1</v>
      </c>
      <c r="B63" s="73" t="str">
        <f>'[1]Формат ИПР'!C45</f>
        <v>Реконструкция линий электропередачи, всего, в том числе:</v>
      </c>
      <c r="C63" s="73" t="str">
        <f>'[1]Формат ИПР'!D45</f>
        <v>Г</v>
      </c>
      <c r="D63" s="71"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  <c r="U63" s="71">
        <v>0</v>
      </c>
      <c r="V63" s="71">
        <v>0</v>
      </c>
      <c r="W63" s="71">
        <v>0</v>
      </c>
      <c r="X63" s="71">
        <v>0</v>
      </c>
      <c r="Y63" s="71">
        <v>0</v>
      </c>
      <c r="Z63" s="71">
        <v>0</v>
      </c>
      <c r="AA63" s="71">
        <v>0</v>
      </c>
      <c r="AB63" s="71">
        <v>0</v>
      </c>
      <c r="AC63" s="71">
        <v>0</v>
      </c>
      <c r="AD63" s="71">
        <v>0</v>
      </c>
      <c r="AE63" s="71">
        <v>0</v>
      </c>
      <c r="AF63" s="71">
        <v>0</v>
      </c>
      <c r="AG63" s="71">
        <v>0</v>
      </c>
      <c r="AH63" s="71">
        <v>0</v>
      </c>
      <c r="AI63" s="71">
        <v>0</v>
      </c>
      <c r="AJ63" s="71">
        <v>0</v>
      </c>
      <c r="AK63" s="71">
        <v>0</v>
      </c>
      <c r="AL63" s="71">
        <v>0</v>
      </c>
      <c r="AM63" s="71">
        <v>0</v>
      </c>
      <c r="AN63" s="71">
        <v>0</v>
      </c>
      <c r="AO63" s="71">
        <v>0</v>
      </c>
      <c r="AP63" s="71" t="s">
        <v>149</v>
      </c>
      <c r="AQ63" s="71" t="s">
        <v>149</v>
      </c>
      <c r="AR63" s="71">
        <v>0</v>
      </c>
      <c r="AS63" s="71">
        <v>0</v>
      </c>
      <c r="AT63" s="71">
        <v>0</v>
      </c>
      <c r="AU63" s="71">
        <v>0</v>
      </c>
      <c r="AV63" s="71">
        <v>0</v>
      </c>
      <c r="AW63" s="71">
        <v>0</v>
      </c>
      <c r="AX63" s="71">
        <v>0</v>
      </c>
      <c r="AY63" s="71">
        <v>0</v>
      </c>
      <c r="AZ63" s="71">
        <v>0</v>
      </c>
      <c r="BA63" s="71">
        <v>0</v>
      </c>
      <c r="BB63" s="71">
        <v>0</v>
      </c>
      <c r="BC63" s="71">
        <v>0</v>
      </c>
      <c r="BD63" s="71">
        <v>0</v>
      </c>
      <c r="BE63" s="71">
        <v>0</v>
      </c>
      <c r="BF63" s="71">
        <v>0</v>
      </c>
      <c r="BG63" s="71">
        <v>0</v>
      </c>
      <c r="BH63" s="71">
        <v>0</v>
      </c>
      <c r="BI63" s="71">
        <v>0</v>
      </c>
      <c r="BJ63" s="71">
        <v>0</v>
      </c>
      <c r="BK63" s="71">
        <v>0</v>
      </c>
      <c r="BL63" s="71">
        <v>0</v>
      </c>
      <c r="BM63" s="71">
        <v>0</v>
      </c>
      <c r="BN63" s="71">
        <v>0</v>
      </c>
      <c r="BO63" s="71">
        <v>0</v>
      </c>
      <c r="BP63" s="71">
        <v>0</v>
      </c>
      <c r="BQ63" s="71">
        <v>0</v>
      </c>
      <c r="BR63" s="71">
        <v>0</v>
      </c>
      <c r="BS63" s="71">
        <v>0</v>
      </c>
      <c r="BT63" s="71" t="s">
        <v>149</v>
      </c>
      <c r="BU63" s="71" t="s">
        <v>149</v>
      </c>
      <c r="BV63" s="71">
        <v>0</v>
      </c>
      <c r="BW63" s="71">
        <v>0</v>
      </c>
      <c r="BX63" s="71">
        <v>0</v>
      </c>
      <c r="BY63" s="71">
        <v>0</v>
      </c>
      <c r="BZ63" s="71">
        <v>0</v>
      </c>
      <c r="CA63" s="71">
        <v>0</v>
      </c>
      <c r="CB63" s="71">
        <v>0</v>
      </c>
      <c r="CC63" s="71">
        <v>0</v>
      </c>
      <c r="CD63" s="71">
        <v>0</v>
      </c>
      <c r="CE63" s="71">
        <v>0</v>
      </c>
      <c r="CF63" s="71">
        <v>0</v>
      </c>
      <c r="CG63" s="71">
        <v>0</v>
      </c>
      <c r="CH63" s="71">
        <v>0</v>
      </c>
      <c r="CI63" s="71">
        <v>0</v>
      </c>
      <c r="CJ63" s="71">
        <v>0</v>
      </c>
      <c r="CK63" s="71">
        <v>0</v>
      </c>
      <c r="CL63" s="71">
        <v>0</v>
      </c>
      <c r="CM63" s="71">
        <v>0</v>
      </c>
      <c r="CN63" s="71">
        <v>0</v>
      </c>
      <c r="CO63" s="71">
        <v>0</v>
      </c>
      <c r="CP63" s="71">
        <v>0</v>
      </c>
      <c r="CQ63" s="71">
        <v>0</v>
      </c>
      <c r="CR63" s="23">
        <f>'[1]Формат ИПР'!$N45</f>
        <v>0</v>
      </c>
      <c r="CS63" s="90">
        <f t="shared" si="6"/>
        <v>0</v>
      </c>
    </row>
    <row r="64" spans="1:97" ht="31.5" x14ac:dyDescent="0.25">
      <c r="A64" s="73" t="str">
        <f>'[1]Формат ИПР'!B46</f>
        <v>1.2.2.2</v>
      </c>
      <c r="B64" s="73" t="str">
        <f>'[1]Формат ИПР'!C46</f>
        <v>Модернизация, техническое перевооружение линий электропередачи, всего, в том числе:</v>
      </c>
      <c r="C64" s="73" t="str">
        <f>'[1]Формат ИПР'!D46</f>
        <v>Г</v>
      </c>
      <c r="D64" s="71">
        <f t="shared" ref="D64:CQ64" si="35">SUM(D65:D68)</f>
        <v>0</v>
      </c>
      <c r="E64" s="71">
        <f t="shared" si="35"/>
        <v>0</v>
      </c>
      <c r="F64" s="71">
        <f t="shared" si="35"/>
        <v>0</v>
      </c>
      <c r="G64" s="71">
        <f t="shared" si="35"/>
        <v>0</v>
      </c>
      <c r="H64" s="71">
        <f t="shared" si="35"/>
        <v>0</v>
      </c>
      <c r="I64" s="71">
        <f t="shared" si="35"/>
        <v>0</v>
      </c>
      <c r="J64" s="71">
        <f t="shared" si="35"/>
        <v>0</v>
      </c>
      <c r="K64" s="71">
        <f t="shared" si="35"/>
        <v>0</v>
      </c>
      <c r="L64" s="71">
        <f t="shared" si="35"/>
        <v>0</v>
      </c>
      <c r="M64" s="71">
        <f t="shared" si="35"/>
        <v>0</v>
      </c>
      <c r="N64" s="71">
        <f t="shared" si="35"/>
        <v>0</v>
      </c>
      <c r="O64" s="71">
        <f t="shared" si="35"/>
        <v>0</v>
      </c>
      <c r="P64" s="71">
        <f t="shared" si="35"/>
        <v>0</v>
      </c>
      <c r="Q64" s="71">
        <f t="shared" si="35"/>
        <v>0</v>
      </c>
      <c r="R64" s="71">
        <f t="shared" ref="R64:Y64" si="36">SUM(R65:R68)</f>
        <v>0</v>
      </c>
      <c r="S64" s="71">
        <f t="shared" si="36"/>
        <v>0</v>
      </c>
      <c r="T64" s="71">
        <f t="shared" si="36"/>
        <v>0</v>
      </c>
      <c r="U64" s="71">
        <f t="shared" si="36"/>
        <v>0</v>
      </c>
      <c r="V64" s="71">
        <f t="shared" si="36"/>
        <v>0</v>
      </c>
      <c r="W64" s="71">
        <f t="shared" si="36"/>
        <v>0</v>
      </c>
      <c r="X64" s="71">
        <f t="shared" si="36"/>
        <v>20.68</v>
      </c>
      <c r="Y64" s="71">
        <f t="shared" si="36"/>
        <v>26.195999999999998</v>
      </c>
      <c r="Z64" s="71">
        <f t="shared" si="35"/>
        <v>0</v>
      </c>
      <c r="AA64" s="71">
        <f t="shared" si="35"/>
        <v>0</v>
      </c>
      <c r="AB64" s="71">
        <f t="shared" si="35"/>
        <v>0</v>
      </c>
      <c r="AC64" s="71">
        <f t="shared" si="35"/>
        <v>0</v>
      </c>
      <c r="AD64" s="71">
        <f t="shared" si="35"/>
        <v>0</v>
      </c>
      <c r="AE64" s="71">
        <f t="shared" si="35"/>
        <v>0</v>
      </c>
      <c r="AF64" s="71">
        <f t="shared" si="35"/>
        <v>0</v>
      </c>
      <c r="AG64" s="71">
        <f t="shared" si="35"/>
        <v>0</v>
      </c>
      <c r="AH64" s="71">
        <f t="shared" si="35"/>
        <v>0</v>
      </c>
      <c r="AI64" s="71">
        <f t="shared" si="35"/>
        <v>0</v>
      </c>
      <c r="AJ64" s="71">
        <f t="shared" si="35"/>
        <v>0</v>
      </c>
      <c r="AK64" s="71">
        <f t="shared" si="35"/>
        <v>0</v>
      </c>
      <c r="AL64" s="71">
        <f t="shared" si="35"/>
        <v>0</v>
      </c>
      <c r="AM64" s="71">
        <f t="shared" si="35"/>
        <v>0</v>
      </c>
      <c r="AN64" s="71">
        <f t="shared" si="35"/>
        <v>0</v>
      </c>
      <c r="AO64" s="71">
        <f t="shared" si="35"/>
        <v>0</v>
      </c>
      <c r="AP64" s="71" t="s">
        <v>149</v>
      </c>
      <c r="AQ64" s="71" t="s">
        <v>149</v>
      </c>
      <c r="AR64" s="71">
        <f t="shared" si="35"/>
        <v>0</v>
      </c>
      <c r="AS64" s="71">
        <f t="shared" si="35"/>
        <v>0</v>
      </c>
      <c r="AT64" s="71">
        <f t="shared" si="35"/>
        <v>0</v>
      </c>
      <c r="AU64" s="71">
        <f t="shared" si="35"/>
        <v>0</v>
      </c>
      <c r="AV64" s="71">
        <f t="shared" si="35"/>
        <v>0</v>
      </c>
      <c r="AW64" s="71">
        <f t="shared" si="35"/>
        <v>0</v>
      </c>
      <c r="AX64" s="71">
        <f t="shared" si="35"/>
        <v>0</v>
      </c>
      <c r="AY64" s="71">
        <f t="shared" si="35"/>
        <v>0</v>
      </c>
      <c r="AZ64" s="71">
        <f t="shared" si="35"/>
        <v>0</v>
      </c>
      <c r="BA64" s="71">
        <f t="shared" si="35"/>
        <v>0</v>
      </c>
      <c r="BB64" s="71">
        <f t="shared" si="35"/>
        <v>0</v>
      </c>
      <c r="BC64" s="71">
        <f t="shared" si="35"/>
        <v>0</v>
      </c>
      <c r="BD64" s="71">
        <f t="shared" si="35"/>
        <v>0</v>
      </c>
      <c r="BE64" s="71">
        <f t="shared" si="35"/>
        <v>0</v>
      </c>
      <c r="BF64" s="71">
        <f t="shared" si="35"/>
        <v>0</v>
      </c>
      <c r="BG64" s="71">
        <f t="shared" si="35"/>
        <v>0</v>
      </c>
      <c r="BH64" s="71">
        <f t="shared" si="35"/>
        <v>0</v>
      </c>
      <c r="BI64" s="71">
        <f t="shared" si="35"/>
        <v>0</v>
      </c>
      <c r="BJ64" s="71">
        <f t="shared" si="35"/>
        <v>0</v>
      </c>
      <c r="BK64" s="71">
        <f t="shared" si="35"/>
        <v>0</v>
      </c>
      <c r="BL64" s="71">
        <f t="shared" si="35"/>
        <v>0</v>
      </c>
      <c r="BM64" s="71">
        <f t="shared" si="35"/>
        <v>0</v>
      </c>
      <c r="BN64" s="71">
        <f t="shared" si="35"/>
        <v>0</v>
      </c>
      <c r="BO64" s="71">
        <f t="shared" si="35"/>
        <v>0</v>
      </c>
      <c r="BP64" s="71">
        <f t="shared" si="35"/>
        <v>0</v>
      </c>
      <c r="BQ64" s="71">
        <f t="shared" si="35"/>
        <v>0</v>
      </c>
      <c r="BR64" s="71">
        <f t="shared" si="35"/>
        <v>0</v>
      </c>
      <c r="BS64" s="71">
        <f t="shared" si="35"/>
        <v>0</v>
      </c>
      <c r="BT64" s="71" t="s">
        <v>149</v>
      </c>
      <c r="BU64" s="71" t="s">
        <v>149</v>
      </c>
      <c r="BV64" s="71">
        <f t="shared" si="35"/>
        <v>0</v>
      </c>
      <c r="BW64" s="71">
        <f t="shared" si="35"/>
        <v>0</v>
      </c>
      <c r="BX64" s="71">
        <f t="shared" si="35"/>
        <v>0</v>
      </c>
      <c r="BY64" s="71">
        <f t="shared" si="35"/>
        <v>0</v>
      </c>
      <c r="BZ64" s="71">
        <f t="shared" si="35"/>
        <v>0</v>
      </c>
      <c r="CA64" s="71">
        <f t="shared" si="35"/>
        <v>0</v>
      </c>
      <c r="CB64" s="71">
        <f t="shared" si="35"/>
        <v>0</v>
      </c>
      <c r="CC64" s="71">
        <f t="shared" si="35"/>
        <v>0</v>
      </c>
      <c r="CD64" s="71">
        <f t="shared" si="35"/>
        <v>0</v>
      </c>
      <c r="CE64" s="71">
        <f t="shared" si="35"/>
        <v>0</v>
      </c>
      <c r="CF64" s="71">
        <f t="shared" si="35"/>
        <v>0</v>
      </c>
      <c r="CG64" s="71">
        <f t="shared" si="35"/>
        <v>0</v>
      </c>
      <c r="CH64" s="71">
        <f t="shared" si="35"/>
        <v>0</v>
      </c>
      <c r="CI64" s="71">
        <f t="shared" si="35"/>
        <v>0</v>
      </c>
      <c r="CJ64" s="71">
        <f t="shared" si="35"/>
        <v>0</v>
      </c>
      <c r="CK64" s="71">
        <f t="shared" si="35"/>
        <v>0</v>
      </c>
      <c r="CL64" s="71">
        <f t="shared" si="35"/>
        <v>0</v>
      </c>
      <c r="CM64" s="71">
        <f t="shared" si="35"/>
        <v>0</v>
      </c>
      <c r="CN64" s="71">
        <f t="shared" si="35"/>
        <v>0</v>
      </c>
      <c r="CO64" s="71">
        <f t="shared" si="35"/>
        <v>0</v>
      </c>
      <c r="CP64" s="71">
        <f t="shared" si="35"/>
        <v>0</v>
      </c>
      <c r="CQ64" s="71">
        <f t="shared" si="35"/>
        <v>0</v>
      </c>
      <c r="CR64" s="23">
        <f>'[1]Формат ИПР'!$N46</f>
        <v>0</v>
      </c>
      <c r="CS64" s="90">
        <f t="shared" si="6"/>
        <v>0</v>
      </c>
    </row>
    <row r="65" spans="1:97" ht="31.5" x14ac:dyDescent="0.25">
      <c r="A65" s="44" t="str">
        <f>'[1]Формат ИПР'!B47</f>
        <v>1.2.2.2</v>
      </c>
      <c r="B65" s="44" t="str">
        <f>'[1]Формат ИПР'!C47</f>
        <v>Техническое перевооружение ВЛ-0,4 кВ, Ф-3, ПС «№ 84» с монтажом опор и подвеской провода</v>
      </c>
      <c r="C65" s="44" t="str">
        <f>'[1]Формат ИПР'!D47</f>
        <v>F_prj_109108_48373</v>
      </c>
      <c r="D65" s="84">
        <v>0</v>
      </c>
      <c r="E65" s="84">
        <f>'[1]Формат ИПР'!$GF47</f>
        <v>0</v>
      </c>
      <c r="F65" s="84">
        <v>0</v>
      </c>
      <c r="G65" s="84">
        <v>0</v>
      </c>
      <c r="H65" s="84">
        <v>0</v>
      </c>
      <c r="I65" s="84">
        <v>0</v>
      </c>
      <c r="J65" s="84">
        <v>0</v>
      </c>
      <c r="K65" s="84">
        <v>0</v>
      </c>
      <c r="L65" s="84">
        <v>0</v>
      </c>
      <c r="M65" s="84">
        <v>0</v>
      </c>
      <c r="N65" s="84">
        <v>0</v>
      </c>
      <c r="O65" s="84">
        <v>0</v>
      </c>
      <c r="P65" s="84">
        <v>0</v>
      </c>
      <c r="Q65" s="84">
        <v>0</v>
      </c>
      <c r="R65" s="84">
        <v>0</v>
      </c>
      <c r="S65" s="84">
        <v>0</v>
      </c>
      <c r="T65" s="84">
        <v>0</v>
      </c>
      <c r="U65" s="84">
        <v>0</v>
      </c>
      <c r="V65" s="84">
        <v>0</v>
      </c>
      <c r="W65" s="84">
        <v>0</v>
      </c>
      <c r="X65" s="84">
        <v>5.14</v>
      </c>
      <c r="Y65" s="84">
        <f>'[1]Формат ИПР'!$GE47</f>
        <v>6.1630000000000003</v>
      </c>
      <c r="Z65" s="84">
        <v>0</v>
      </c>
      <c r="AA65" s="84">
        <v>0</v>
      </c>
      <c r="AB65" s="84">
        <v>0</v>
      </c>
      <c r="AC65" s="84">
        <v>0</v>
      </c>
      <c r="AD65" s="84">
        <v>0</v>
      </c>
      <c r="AE65" s="84">
        <v>0</v>
      </c>
      <c r="AF65" s="84">
        <v>0</v>
      </c>
      <c r="AG65" s="84">
        <v>0</v>
      </c>
      <c r="AH65" s="84">
        <v>0</v>
      </c>
      <c r="AI65" s="84">
        <v>0</v>
      </c>
      <c r="AJ65" s="84" t="s">
        <v>149</v>
      </c>
      <c r="AK65" s="84">
        <v>0</v>
      </c>
      <c r="AL65" s="84" t="s">
        <v>149</v>
      </c>
      <c r="AM65" s="84">
        <v>0</v>
      </c>
      <c r="AN65" s="84" t="s">
        <v>149</v>
      </c>
      <c r="AO65" s="84">
        <v>0</v>
      </c>
      <c r="AP65" s="84" t="s">
        <v>149</v>
      </c>
      <c r="AQ65" s="84" t="s">
        <v>149</v>
      </c>
      <c r="AR65" s="84">
        <v>0</v>
      </c>
      <c r="AS65" s="80">
        <f>IF($E65=0,'[2]Формат ИПР'!$CM47,0)</f>
        <v>0</v>
      </c>
      <c r="AT65" s="84">
        <v>0</v>
      </c>
      <c r="AU65" s="84">
        <v>0</v>
      </c>
      <c r="AV65" s="84">
        <v>0</v>
      </c>
      <c r="AW65" s="84">
        <v>0</v>
      </c>
      <c r="AX65" s="84">
        <v>0</v>
      </c>
      <c r="AY65" s="80">
        <f>IF(Y65=0,'[1]Формат ИПР'!$CL47,0)</f>
        <v>0</v>
      </c>
      <c r="AZ65" s="84">
        <v>0</v>
      </c>
      <c r="BA65" s="84">
        <v>0</v>
      </c>
      <c r="BB65" s="84">
        <v>0</v>
      </c>
      <c r="BC65" s="84">
        <v>0</v>
      </c>
      <c r="BD65" s="84">
        <v>0</v>
      </c>
      <c r="BE65" s="84">
        <v>0</v>
      </c>
      <c r="BF65" s="84">
        <v>0</v>
      </c>
      <c r="BG65" s="84">
        <v>0</v>
      </c>
      <c r="BH65" s="84">
        <v>0</v>
      </c>
      <c r="BI65" s="84">
        <v>0</v>
      </c>
      <c r="BJ65" s="84">
        <v>0</v>
      </c>
      <c r="BK65" s="84">
        <v>0</v>
      </c>
      <c r="BL65" s="84">
        <v>0</v>
      </c>
      <c r="BM65" s="84">
        <v>0</v>
      </c>
      <c r="BN65" s="84">
        <v>0</v>
      </c>
      <c r="BO65" s="84">
        <v>0</v>
      </c>
      <c r="BP65" s="84">
        <v>0</v>
      </c>
      <c r="BQ65" s="84">
        <v>0</v>
      </c>
      <c r="BR65" s="84">
        <v>0</v>
      </c>
      <c r="BS65" s="84">
        <v>0</v>
      </c>
      <c r="BT65" s="84" t="s">
        <v>149</v>
      </c>
      <c r="BU65" s="84" t="s">
        <v>149</v>
      </c>
      <c r="BV65" s="84" t="s">
        <v>149</v>
      </c>
      <c r="BW65" s="84" t="s">
        <v>149</v>
      </c>
      <c r="BX65" s="84" t="s">
        <v>149</v>
      </c>
      <c r="BY65" s="84" t="s">
        <v>149</v>
      </c>
      <c r="BZ65" s="84" t="s">
        <v>149</v>
      </c>
      <c r="CA65" s="84" t="s">
        <v>149</v>
      </c>
      <c r="CB65" s="84" t="s">
        <v>149</v>
      </c>
      <c r="CC65" s="84">
        <v>0</v>
      </c>
      <c r="CD65" s="84" t="s">
        <v>149</v>
      </c>
      <c r="CE65" s="84">
        <v>0</v>
      </c>
      <c r="CF65" s="84">
        <v>0</v>
      </c>
      <c r="CG65" s="84">
        <v>0</v>
      </c>
      <c r="CH65" s="84">
        <v>0</v>
      </c>
      <c r="CI65" s="84">
        <v>0</v>
      </c>
      <c r="CJ65" s="84">
        <v>0</v>
      </c>
      <c r="CK65" s="84">
        <v>0</v>
      </c>
      <c r="CL65" s="84">
        <v>0</v>
      </c>
      <c r="CM65" s="84">
        <v>0</v>
      </c>
      <c r="CN65" s="84">
        <v>0</v>
      </c>
      <c r="CO65" s="84">
        <v>0</v>
      </c>
      <c r="CP65" s="84">
        <v>0</v>
      </c>
      <c r="CQ65" s="84">
        <v>0</v>
      </c>
      <c r="CR65" s="23">
        <f>'[1]Формат ИПР'!$N47</f>
        <v>2017</v>
      </c>
      <c r="CS65" s="90">
        <f t="shared" si="6"/>
        <v>0</v>
      </c>
    </row>
    <row r="66" spans="1:97" ht="31.5" x14ac:dyDescent="0.25">
      <c r="A66" s="44" t="str">
        <f>'[1]Формат ИПР'!B48</f>
        <v>1.2.2.2</v>
      </c>
      <c r="B66" s="44" t="str">
        <f>'[1]Формат ИПР'!C48</f>
        <v>Техническое перевооружение ВЛ-0,4кВ Ф-6, ПС «Холодильник» с монтажом опор и подвеской провода</v>
      </c>
      <c r="C66" s="44" t="str">
        <f>'[1]Формат ИПР'!D48</f>
        <v>F_prj_109108_48374</v>
      </c>
      <c r="D66" s="84">
        <v>0</v>
      </c>
      <c r="E66" s="84">
        <f>'[1]Формат ИПР'!$GF48</f>
        <v>0</v>
      </c>
      <c r="F66" s="84">
        <v>0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84">
        <v>0</v>
      </c>
      <c r="S66" s="84">
        <v>0</v>
      </c>
      <c r="T66" s="84">
        <v>0</v>
      </c>
      <c r="U66" s="84">
        <v>0</v>
      </c>
      <c r="V66" s="84">
        <v>0</v>
      </c>
      <c r="W66" s="84">
        <v>0</v>
      </c>
      <c r="X66" s="84">
        <v>4.82</v>
      </c>
      <c r="Y66" s="84">
        <f>'[1]Формат ИПР'!$GE48</f>
        <v>6.52</v>
      </c>
      <c r="Z66" s="84">
        <v>0</v>
      </c>
      <c r="AA66" s="84">
        <v>0</v>
      </c>
      <c r="AB66" s="84">
        <v>0</v>
      </c>
      <c r="AC66" s="84">
        <v>0</v>
      </c>
      <c r="AD66" s="84">
        <v>0</v>
      </c>
      <c r="AE66" s="84">
        <v>0</v>
      </c>
      <c r="AF66" s="84">
        <v>0</v>
      </c>
      <c r="AG66" s="84">
        <v>0</v>
      </c>
      <c r="AH66" s="84">
        <v>0</v>
      </c>
      <c r="AI66" s="84">
        <v>0</v>
      </c>
      <c r="AJ66" s="84" t="s">
        <v>149</v>
      </c>
      <c r="AK66" s="84">
        <v>0</v>
      </c>
      <c r="AL66" s="84" t="s">
        <v>149</v>
      </c>
      <c r="AM66" s="84">
        <v>0</v>
      </c>
      <c r="AN66" s="84" t="s">
        <v>149</v>
      </c>
      <c r="AO66" s="84">
        <v>0</v>
      </c>
      <c r="AP66" s="84" t="s">
        <v>149</v>
      </c>
      <c r="AQ66" s="84" t="s">
        <v>149</v>
      </c>
      <c r="AR66" s="84">
        <v>0</v>
      </c>
      <c r="AS66" s="80">
        <f>IF($E66=0,'[2]Формат ИПР'!$CM48,0)</f>
        <v>0</v>
      </c>
      <c r="AT66" s="84">
        <v>0</v>
      </c>
      <c r="AU66" s="84">
        <v>0</v>
      </c>
      <c r="AV66" s="84">
        <v>0</v>
      </c>
      <c r="AW66" s="84">
        <v>0</v>
      </c>
      <c r="AX66" s="84">
        <v>0</v>
      </c>
      <c r="AY66" s="80">
        <f>IF(Y66=0,'[1]Формат ИПР'!$CL48,0)</f>
        <v>0</v>
      </c>
      <c r="AZ66" s="84">
        <v>0</v>
      </c>
      <c r="BA66" s="84">
        <v>0</v>
      </c>
      <c r="BB66" s="84">
        <v>0</v>
      </c>
      <c r="BC66" s="84">
        <v>0</v>
      </c>
      <c r="BD66" s="84">
        <v>0</v>
      </c>
      <c r="BE66" s="84">
        <v>0</v>
      </c>
      <c r="BF66" s="84">
        <v>0</v>
      </c>
      <c r="BG66" s="84">
        <v>0</v>
      </c>
      <c r="BH66" s="84">
        <v>0</v>
      </c>
      <c r="BI66" s="84">
        <v>0</v>
      </c>
      <c r="BJ66" s="84">
        <v>0</v>
      </c>
      <c r="BK66" s="84">
        <v>0</v>
      </c>
      <c r="BL66" s="84">
        <v>0</v>
      </c>
      <c r="BM66" s="84">
        <v>0</v>
      </c>
      <c r="BN66" s="84">
        <v>0</v>
      </c>
      <c r="BO66" s="84">
        <v>0</v>
      </c>
      <c r="BP66" s="84">
        <v>0</v>
      </c>
      <c r="BQ66" s="84">
        <v>0</v>
      </c>
      <c r="BR66" s="84">
        <v>0</v>
      </c>
      <c r="BS66" s="84">
        <v>0</v>
      </c>
      <c r="BT66" s="84" t="s">
        <v>149</v>
      </c>
      <c r="BU66" s="84" t="s">
        <v>149</v>
      </c>
      <c r="BV66" s="84" t="s">
        <v>149</v>
      </c>
      <c r="BW66" s="84" t="s">
        <v>149</v>
      </c>
      <c r="BX66" s="84" t="s">
        <v>149</v>
      </c>
      <c r="BY66" s="84" t="s">
        <v>149</v>
      </c>
      <c r="BZ66" s="84" t="s">
        <v>149</v>
      </c>
      <c r="CA66" s="84" t="s">
        <v>149</v>
      </c>
      <c r="CB66" s="84" t="s">
        <v>149</v>
      </c>
      <c r="CC66" s="84">
        <v>0</v>
      </c>
      <c r="CD66" s="84" t="s">
        <v>149</v>
      </c>
      <c r="CE66" s="84">
        <v>0</v>
      </c>
      <c r="CF66" s="84">
        <v>0</v>
      </c>
      <c r="CG66" s="84">
        <v>0</v>
      </c>
      <c r="CH66" s="84">
        <v>0</v>
      </c>
      <c r="CI66" s="84">
        <v>0</v>
      </c>
      <c r="CJ66" s="84">
        <v>0</v>
      </c>
      <c r="CK66" s="84">
        <v>0</v>
      </c>
      <c r="CL66" s="84">
        <v>0</v>
      </c>
      <c r="CM66" s="84">
        <v>0</v>
      </c>
      <c r="CN66" s="84">
        <v>0</v>
      </c>
      <c r="CO66" s="84">
        <v>0</v>
      </c>
      <c r="CP66" s="84">
        <v>0</v>
      </c>
      <c r="CQ66" s="84">
        <v>0</v>
      </c>
      <c r="CR66" s="23">
        <f>'[1]Формат ИПР'!$N48</f>
        <v>2017</v>
      </c>
      <c r="CS66" s="90">
        <f t="shared" si="6"/>
        <v>0</v>
      </c>
    </row>
    <row r="67" spans="1:97" ht="31.5" x14ac:dyDescent="0.25">
      <c r="A67" s="44" t="str">
        <f>'[1]Формат ИПР'!B49</f>
        <v>1.2.2.2</v>
      </c>
      <c r="B67" s="44" t="str">
        <f>'[1]Формат ИПР'!C49</f>
        <v>Техническое перевооружение ВЛ-0,4 кВ, Ф-19, ПС «Горец» с монтажом опор и подвеской провода</v>
      </c>
      <c r="C67" s="44" t="str">
        <f>'[1]Формат ИПР'!D49</f>
        <v>F_prj_109108_48375</v>
      </c>
      <c r="D67" s="84">
        <v>0</v>
      </c>
      <c r="E67" s="84">
        <f>'[1]Формат ИПР'!$GF49</f>
        <v>0</v>
      </c>
      <c r="F67" s="84">
        <v>0</v>
      </c>
      <c r="G67" s="84">
        <v>0</v>
      </c>
      <c r="H67" s="84">
        <v>0</v>
      </c>
      <c r="I67" s="84">
        <v>0</v>
      </c>
      <c r="J67" s="84">
        <v>0</v>
      </c>
      <c r="K67" s="84">
        <v>0</v>
      </c>
      <c r="L67" s="84">
        <v>0</v>
      </c>
      <c r="M67" s="84">
        <v>0</v>
      </c>
      <c r="N67" s="84">
        <v>0</v>
      </c>
      <c r="O67" s="84">
        <v>0</v>
      </c>
      <c r="P67" s="84">
        <v>0</v>
      </c>
      <c r="Q67" s="84">
        <v>0</v>
      </c>
      <c r="R67" s="84">
        <v>0</v>
      </c>
      <c r="S67" s="84">
        <v>0</v>
      </c>
      <c r="T67" s="84">
        <v>0</v>
      </c>
      <c r="U67" s="84">
        <v>0</v>
      </c>
      <c r="V67" s="84">
        <v>0</v>
      </c>
      <c r="W67" s="84">
        <v>0</v>
      </c>
      <c r="X67" s="84">
        <v>5.26</v>
      </c>
      <c r="Y67" s="84">
        <f>'[1]Формат ИПР'!$GE49</f>
        <v>5.29</v>
      </c>
      <c r="Z67" s="84">
        <v>0</v>
      </c>
      <c r="AA67" s="84">
        <v>0</v>
      </c>
      <c r="AB67" s="84">
        <v>0</v>
      </c>
      <c r="AC67" s="84">
        <v>0</v>
      </c>
      <c r="AD67" s="84">
        <v>0</v>
      </c>
      <c r="AE67" s="84">
        <v>0</v>
      </c>
      <c r="AF67" s="84">
        <v>0</v>
      </c>
      <c r="AG67" s="84">
        <v>0</v>
      </c>
      <c r="AH67" s="84">
        <v>0</v>
      </c>
      <c r="AI67" s="84">
        <v>0</v>
      </c>
      <c r="AJ67" s="84" t="s">
        <v>149</v>
      </c>
      <c r="AK67" s="84">
        <v>0</v>
      </c>
      <c r="AL67" s="84" t="s">
        <v>149</v>
      </c>
      <c r="AM67" s="84">
        <v>0</v>
      </c>
      <c r="AN67" s="84" t="s">
        <v>149</v>
      </c>
      <c r="AO67" s="84">
        <v>0</v>
      </c>
      <c r="AP67" s="84" t="s">
        <v>149</v>
      </c>
      <c r="AQ67" s="84" t="s">
        <v>149</v>
      </c>
      <c r="AR67" s="84">
        <v>0</v>
      </c>
      <c r="AS67" s="80">
        <f>IF($E67=0,'[2]Формат ИПР'!$CM49,0)</f>
        <v>0</v>
      </c>
      <c r="AT67" s="84">
        <v>0</v>
      </c>
      <c r="AU67" s="84">
        <v>0</v>
      </c>
      <c r="AV67" s="84">
        <v>0</v>
      </c>
      <c r="AW67" s="84">
        <v>0</v>
      </c>
      <c r="AX67" s="84">
        <v>0</v>
      </c>
      <c r="AY67" s="80">
        <f>IF(Y67=0,'[1]Формат ИПР'!$CL49,0)</f>
        <v>0</v>
      </c>
      <c r="AZ67" s="84">
        <v>0</v>
      </c>
      <c r="BA67" s="84">
        <v>0</v>
      </c>
      <c r="BB67" s="84">
        <v>0</v>
      </c>
      <c r="BC67" s="84">
        <v>0</v>
      </c>
      <c r="BD67" s="84">
        <v>0</v>
      </c>
      <c r="BE67" s="84">
        <v>0</v>
      </c>
      <c r="BF67" s="84">
        <v>0</v>
      </c>
      <c r="BG67" s="84">
        <v>0</v>
      </c>
      <c r="BH67" s="84">
        <v>0</v>
      </c>
      <c r="BI67" s="84">
        <v>0</v>
      </c>
      <c r="BJ67" s="84">
        <v>0</v>
      </c>
      <c r="BK67" s="84">
        <v>0</v>
      </c>
      <c r="BL67" s="84">
        <v>0</v>
      </c>
      <c r="BM67" s="84">
        <v>0</v>
      </c>
      <c r="BN67" s="84">
        <v>0</v>
      </c>
      <c r="BO67" s="84">
        <v>0</v>
      </c>
      <c r="BP67" s="84">
        <v>0</v>
      </c>
      <c r="BQ67" s="84">
        <v>0</v>
      </c>
      <c r="BR67" s="84">
        <v>0</v>
      </c>
      <c r="BS67" s="84">
        <v>0</v>
      </c>
      <c r="BT67" s="84" t="s">
        <v>149</v>
      </c>
      <c r="BU67" s="84" t="s">
        <v>149</v>
      </c>
      <c r="BV67" s="84" t="s">
        <v>149</v>
      </c>
      <c r="BW67" s="84" t="s">
        <v>149</v>
      </c>
      <c r="BX67" s="84" t="s">
        <v>149</v>
      </c>
      <c r="BY67" s="84" t="s">
        <v>149</v>
      </c>
      <c r="BZ67" s="84" t="s">
        <v>149</v>
      </c>
      <c r="CA67" s="84" t="s">
        <v>149</v>
      </c>
      <c r="CB67" s="84" t="s">
        <v>149</v>
      </c>
      <c r="CC67" s="84">
        <v>0</v>
      </c>
      <c r="CD67" s="84" t="s">
        <v>149</v>
      </c>
      <c r="CE67" s="84">
        <v>0</v>
      </c>
      <c r="CF67" s="84">
        <v>0</v>
      </c>
      <c r="CG67" s="84">
        <v>0</v>
      </c>
      <c r="CH67" s="84">
        <v>0</v>
      </c>
      <c r="CI67" s="84">
        <v>0</v>
      </c>
      <c r="CJ67" s="84">
        <v>0</v>
      </c>
      <c r="CK67" s="84">
        <v>0</v>
      </c>
      <c r="CL67" s="84">
        <v>0</v>
      </c>
      <c r="CM67" s="84">
        <v>0</v>
      </c>
      <c r="CN67" s="84">
        <v>0</v>
      </c>
      <c r="CO67" s="84">
        <v>0</v>
      </c>
      <c r="CP67" s="84">
        <v>0</v>
      </c>
      <c r="CQ67" s="84">
        <v>0</v>
      </c>
      <c r="CR67" s="23">
        <f>'[1]Формат ИПР'!$N49</f>
        <v>2017</v>
      </c>
      <c r="CS67" s="90">
        <f t="shared" si="6"/>
        <v>0</v>
      </c>
    </row>
    <row r="68" spans="1:97" ht="31.5" x14ac:dyDescent="0.25">
      <c r="A68" s="44" t="str">
        <f>'[1]Формат ИПР'!B50</f>
        <v>1.2.2.2</v>
      </c>
      <c r="B68" s="44" t="str">
        <f>'[1]Формат ИПР'!C50</f>
        <v>Техническое перевооружение ВЛ-0,4 кВ, Ф-1 ПС Красноармейская с монтажом опор и подвеской провода</v>
      </c>
      <c r="C68" s="44" t="str">
        <f>'[1]Формат ИПР'!D50</f>
        <v>F_prj_109108_48376</v>
      </c>
      <c r="D68" s="84">
        <v>0</v>
      </c>
      <c r="E68" s="84">
        <f>'[1]Формат ИПР'!$GF50</f>
        <v>0</v>
      </c>
      <c r="F68" s="84">
        <v>0</v>
      </c>
      <c r="G68" s="84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  <c r="M68" s="84">
        <v>0</v>
      </c>
      <c r="N68" s="84">
        <v>0</v>
      </c>
      <c r="O68" s="84">
        <v>0</v>
      </c>
      <c r="P68" s="84">
        <v>0</v>
      </c>
      <c r="Q68" s="84">
        <v>0</v>
      </c>
      <c r="R68" s="84">
        <v>0</v>
      </c>
      <c r="S68" s="84">
        <v>0</v>
      </c>
      <c r="T68" s="84">
        <v>0</v>
      </c>
      <c r="U68" s="84">
        <v>0</v>
      </c>
      <c r="V68" s="84">
        <v>0</v>
      </c>
      <c r="W68" s="84">
        <v>0</v>
      </c>
      <c r="X68" s="84">
        <v>5.46</v>
      </c>
      <c r="Y68" s="84">
        <f>'[1]Формат ИПР'!$GE50</f>
        <v>8.2230000000000008</v>
      </c>
      <c r="Z68" s="84">
        <v>0</v>
      </c>
      <c r="AA68" s="84">
        <v>0</v>
      </c>
      <c r="AB68" s="84">
        <v>0</v>
      </c>
      <c r="AC68" s="84">
        <v>0</v>
      </c>
      <c r="AD68" s="84">
        <v>0</v>
      </c>
      <c r="AE68" s="84">
        <v>0</v>
      </c>
      <c r="AF68" s="84">
        <v>0</v>
      </c>
      <c r="AG68" s="84">
        <v>0</v>
      </c>
      <c r="AH68" s="84">
        <v>0</v>
      </c>
      <c r="AI68" s="84">
        <v>0</v>
      </c>
      <c r="AJ68" s="84" t="s">
        <v>149</v>
      </c>
      <c r="AK68" s="84">
        <v>0</v>
      </c>
      <c r="AL68" s="84" t="s">
        <v>149</v>
      </c>
      <c r="AM68" s="84">
        <v>0</v>
      </c>
      <c r="AN68" s="84" t="s">
        <v>149</v>
      </c>
      <c r="AO68" s="84">
        <v>0</v>
      </c>
      <c r="AP68" s="84" t="s">
        <v>149</v>
      </c>
      <c r="AQ68" s="84" t="s">
        <v>149</v>
      </c>
      <c r="AR68" s="84">
        <v>0</v>
      </c>
      <c r="AS68" s="80">
        <f>IF($E68=0,'[2]Формат ИПР'!$CM50,0)</f>
        <v>0</v>
      </c>
      <c r="AT68" s="84">
        <v>0</v>
      </c>
      <c r="AU68" s="84">
        <v>0</v>
      </c>
      <c r="AV68" s="84">
        <v>0</v>
      </c>
      <c r="AW68" s="84">
        <v>0</v>
      </c>
      <c r="AX68" s="84">
        <v>0</v>
      </c>
      <c r="AY68" s="80">
        <f>IF(Y68=0,'[1]Формат ИПР'!$CL50,0)</f>
        <v>0</v>
      </c>
      <c r="AZ68" s="84">
        <v>0</v>
      </c>
      <c r="BA68" s="84">
        <v>0</v>
      </c>
      <c r="BB68" s="84">
        <v>0</v>
      </c>
      <c r="BC68" s="84">
        <v>0</v>
      </c>
      <c r="BD68" s="84">
        <v>0</v>
      </c>
      <c r="BE68" s="84">
        <v>0</v>
      </c>
      <c r="BF68" s="84">
        <v>0</v>
      </c>
      <c r="BG68" s="84">
        <v>0</v>
      </c>
      <c r="BH68" s="84">
        <v>0</v>
      </c>
      <c r="BI68" s="84">
        <v>0</v>
      </c>
      <c r="BJ68" s="84">
        <v>0</v>
      </c>
      <c r="BK68" s="84">
        <v>0</v>
      </c>
      <c r="BL68" s="84">
        <v>0</v>
      </c>
      <c r="BM68" s="84">
        <v>0</v>
      </c>
      <c r="BN68" s="84">
        <v>0</v>
      </c>
      <c r="BO68" s="84">
        <v>0</v>
      </c>
      <c r="BP68" s="84">
        <v>0</v>
      </c>
      <c r="BQ68" s="84">
        <v>0</v>
      </c>
      <c r="BR68" s="84">
        <v>0</v>
      </c>
      <c r="BS68" s="84">
        <v>0</v>
      </c>
      <c r="BT68" s="84" t="s">
        <v>149</v>
      </c>
      <c r="BU68" s="84" t="s">
        <v>149</v>
      </c>
      <c r="BV68" s="84" t="s">
        <v>149</v>
      </c>
      <c r="BW68" s="84" t="s">
        <v>149</v>
      </c>
      <c r="BX68" s="84" t="s">
        <v>149</v>
      </c>
      <c r="BY68" s="84" t="s">
        <v>149</v>
      </c>
      <c r="BZ68" s="84" t="s">
        <v>149</v>
      </c>
      <c r="CA68" s="84" t="s">
        <v>149</v>
      </c>
      <c r="CB68" s="84" t="s">
        <v>149</v>
      </c>
      <c r="CC68" s="84">
        <v>0</v>
      </c>
      <c r="CD68" s="84" t="s">
        <v>149</v>
      </c>
      <c r="CE68" s="84">
        <v>0</v>
      </c>
      <c r="CF68" s="84">
        <v>0</v>
      </c>
      <c r="CG68" s="84">
        <v>0</v>
      </c>
      <c r="CH68" s="84">
        <v>0</v>
      </c>
      <c r="CI68" s="84">
        <v>0</v>
      </c>
      <c r="CJ68" s="84">
        <v>0</v>
      </c>
      <c r="CK68" s="84">
        <v>0</v>
      </c>
      <c r="CL68" s="84">
        <v>0</v>
      </c>
      <c r="CM68" s="84">
        <v>0</v>
      </c>
      <c r="CN68" s="84">
        <v>0</v>
      </c>
      <c r="CO68" s="84">
        <v>0</v>
      </c>
      <c r="CP68" s="84">
        <v>0</v>
      </c>
      <c r="CQ68" s="84">
        <v>0</v>
      </c>
      <c r="CR68" s="23">
        <f>'[1]Формат ИПР'!$N50</f>
        <v>2017</v>
      </c>
      <c r="CS68" s="90">
        <f t="shared" si="6"/>
        <v>0</v>
      </c>
    </row>
    <row r="69" spans="1:97" ht="31.5" x14ac:dyDescent="0.25">
      <c r="A69" s="73" t="str">
        <f>'[1]Формат ИПР'!B51</f>
        <v>1.2.3</v>
      </c>
      <c r="B69" s="73" t="str">
        <f>'[1]Формат ИПР'!C51</f>
        <v>Развитие и модернизация учета электрической энергии (мощности), всего, в том числе:</v>
      </c>
      <c r="C69" s="73" t="str">
        <f>'[1]Формат ИПР'!D51</f>
        <v>Г</v>
      </c>
      <c r="D69" s="71">
        <f t="shared" ref="D69:CQ69" si="37">SUM(D70,D72,D73,D74,D75,D76,D77,D78)</f>
        <v>0</v>
      </c>
      <c r="E69" s="71">
        <f t="shared" si="37"/>
        <v>0</v>
      </c>
      <c r="F69" s="71">
        <f t="shared" si="37"/>
        <v>0</v>
      </c>
      <c r="G69" s="71">
        <f t="shared" si="37"/>
        <v>0</v>
      </c>
      <c r="H69" s="71">
        <f t="shared" si="37"/>
        <v>0</v>
      </c>
      <c r="I69" s="71">
        <f t="shared" si="37"/>
        <v>0</v>
      </c>
      <c r="J69" s="71">
        <f t="shared" si="37"/>
        <v>0</v>
      </c>
      <c r="K69" s="71">
        <f t="shared" si="37"/>
        <v>0</v>
      </c>
      <c r="L69" s="71">
        <f t="shared" si="37"/>
        <v>0</v>
      </c>
      <c r="M69" s="71">
        <f t="shared" si="37"/>
        <v>0</v>
      </c>
      <c r="N69" s="71">
        <f t="shared" si="37"/>
        <v>0</v>
      </c>
      <c r="O69" s="71">
        <f t="shared" si="37"/>
        <v>0</v>
      </c>
      <c r="P69" s="71">
        <f t="shared" si="37"/>
        <v>0</v>
      </c>
      <c r="Q69" s="71">
        <f t="shared" si="37"/>
        <v>0</v>
      </c>
      <c r="R69" s="71">
        <f t="shared" ref="R69:Y69" si="38">SUM(R70,R72,R73,R74,R75,R76,R77,R78)</f>
        <v>0</v>
      </c>
      <c r="S69" s="71">
        <f t="shared" si="38"/>
        <v>0</v>
      </c>
      <c r="T69" s="71">
        <f t="shared" si="38"/>
        <v>0</v>
      </c>
      <c r="U69" s="71">
        <f t="shared" si="38"/>
        <v>0</v>
      </c>
      <c r="V69" s="71">
        <f t="shared" si="38"/>
        <v>0</v>
      </c>
      <c r="W69" s="71">
        <f t="shared" si="38"/>
        <v>0</v>
      </c>
      <c r="X69" s="71">
        <f t="shared" si="38"/>
        <v>0</v>
      </c>
      <c r="Y69" s="71">
        <f t="shared" si="38"/>
        <v>0</v>
      </c>
      <c r="Z69" s="71">
        <f t="shared" si="37"/>
        <v>0</v>
      </c>
      <c r="AA69" s="71">
        <f t="shared" si="37"/>
        <v>0</v>
      </c>
      <c r="AB69" s="71">
        <f t="shared" si="37"/>
        <v>0</v>
      </c>
      <c r="AC69" s="71">
        <f t="shared" si="37"/>
        <v>0</v>
      </c>
      <c r="AD69" s="71">
        <f t="shared" si="37"/>
        <v>0</v>
      </c>
      <c r="AE69" s="71">
        <f t="shared" si="37"/>
        <v>0</v>
      </c>
      <c r="AF69" s="71">
        <f t="shared" si="37"/>
        <v>0</v>
      </c>
      <c r="AG69" s="71">
        <f t="shared" si="37"/>
        <v>0</v>
      </c>
      <c r="AH69" s="71">
        <f t="shared" si="37"/>
        <v>0</v>
      </c>
      <c r="AI69" s="71">
        <f t="shared" si="37"/>
        <v>0</v>
      </c>
      <c r="AJ69" s="71">
        <f t="shared" si="37"/>
        <v>0</v>
      </c>
      <c r="AK69" s="71">
        <f t="shared" si="37"/>
        <v>0</v>
      </c>
      <c r="AL69" s="71">
        <f t="shared" si="37"/>
        <v>0</v>
      </c>
      <c r="AM69" s="71">
        <f t="shared" si="37"/>
        <v>0</v>
      </c>
      <c r="AN69" s="71">
        <f t="shared" si="37"/>
        <v>0</v>
      </c>
      <c r="AO69" s="71">
        <f t="shared" si="37"/>
        <v>0</v>
      </c>
      <c r="AP69" s="71" t="s">
        <v>149</v>
      </c>
      <c r="AQ69" s="71" t="s">
        <v>149</v>
      </c>
      <c r="AR69" s="71">
        <f t="shared" si="37"/>
        <v>0</v>
      </c>
      <c r="AS69" s="71">
        <f t="shared" si="37"/>
        <v>0</v>
      </c>
      <c r="AT69" s="71">
        <f t="shared" si="37"/>
        <v>0</v>
      </c>
      <c r="AU69" s="71">
        <f t="shared" si="37"/>
        <v>0</v>
      </c>
      <c r="AV69" s="71">
        <f t="shared" si="37"/>
        <v>0</v>
      </c>
      <c r="AW69" s="71">
        <f t="shared" si="37"/>
        <v>0</v>
      </c>
      <c r="AX69" s="71">
        <f t="shared" si="37"/>
        <v>0</v>
      </c>
      <c r="AY69" s="71">
        <f t="shared" si="37"/>
        <v>0</v>
      </c>
      <c r="AZ69" s="71">
        <f t="shared" si="37"/>
        <v>0</v>
      </c>
      <c r="BA69" s="71">
        <f t="shared" si="37"/>
        <v>0</v>
      </c>
      <c r="BB69" s="71">
        <f t="shared" si="37"/>
        <v>0</v>
      </c>
      <c r="BC69" s="71">
        <f t="shared" si="37"/>
        <v>0</v>
      </c>
      <c r="BD69" s="71">
        <f t="shared" si="37"/>
        <v>0</v>
      </c>
      <c r="BE69" s="71">
        <f t="shared" si="37"/>
        <v>0</v>
      </c>
      <c r="BF69" s="71">
        <f t="shared" si="37"/>
        <v>0</v>
      </c>
      <c r="BG69" s="71">
        <f t="shared" si="37"/>
        <v>0</v>
      </c>
      <c r="BH69" s="71">
        <f t="shared" si="37"/>
        <v>0</v>
      </c>
      <c r="BI69" s="71">
        <f t="shared" si="37"/>
        <v>0</v>
      </c>
      <c r="BJ69" s="71">
        <f t="shared" si="37"/>
        <v>0</v>
      </c>
      <c r="BK69" s="71">
        <f t="shared" si="37"/>
        <v>0</v>
      </c>
      <c r="BL69" s="71">
        <f t="shared" si="37"/>
        <v>0</v>
      </c>
      <c r="BM69" s="71">
        <f t="shared" si="37"/>
        <v>0</v>
      </c>
      <c r="BN69" s="71">
        <f t="shared" si="37"/>
        <v>0</v>
      </c>
      <c r="BO69" s="71">
        <f t="shared" si="37"/>
        <v>0</v>
      </c>
      <c r="BP69" s="71">
        <f t="shared" si="37"/>
        <v>0</v>
      </c>
      <c r="BQ69" s="71">
        <f t="shared" si="37"/>
        <v>0</v>
      </c>
      <c r="BR69" s="71">
        <f t="shared" si="37"/>
        <v>0</v>
      </c>
      <c r="BS69" s="71">
        <f t="shared" si="37"/>
        <v>0</v>
      </c>
      <c r="BT69" s="71" t="s">
        <v>149</v>
      </c>
      <c r="BU69" s="71" t="s">
        <v>149</v>
      </c>
      <c r="BV69" s="71">
        <f t="shared" si="37"/>
        <v>0</v>
      </c>
      <c r="BW69" s="71">
        <f t="shared" si="37"/>
        <v>0</v>
      </c>
      <c r="BX69" s="71">
        <f t="shared" si="37"/>
        <v>0</v>
      </c>
      <c r="BY69" s="71">
        <f t="shared" si="37"/>
        <v>0</v>
      </c>
      <c r="BZ69" s="71">
        <f t="shared" si="37"/>
        <v>0</v>
      </c>
      <c r="CA69" s="71">
        <f t="shared" si="37"/>
        <v>0</v>
      </c>
      <c r="CB69" s="71">
        <f t="shared" si="37"/>
        <v>0</v>
      </c>
      <c r="CC69" s="71">
        <f t="shared" si="37"/>
        <v>0</v>
      </c>
      <c r="CD69" s="71">
        <f t="shared" si="37"/>
        <v>0</v>
      </c>
      <c r="CE69" s="71">
        <f t="shared" si="37"/>
        <v>0</v>
      </c>
      <c r="CF69" s="71">
        <f t="shared" si="37"/>
        <v>0</v>
      </c>
      <c r="CG69" s="71">
        <f t="shared" si="37"/>
        <v>0</v>
      </c>
      <c r="CH69" s="71">
        <f t="shared" si="37"/>
        <v>0</v>
      </c>
      <c r="CI69" s="71">
        <f t="shared" si="37"/>
        <v>0</v>
      </c>
      <c r="CJ69" s="71">
        <f t="shared" si="37"/>
        <v>0</v>
      </c>
      <c r="CK69" s="71">
        <f t="shared" si="37"/>
        <v>0</v>
      </c>
      <c r="CL69" s="71">
        <f t="shared" si="37"/>
        <v>0</v>
      </c>
      <c r="CM69" s="71">
        <f t="shared" si="37"/>
        <v>0</v>
      </c>
      <c r="CN69" s="71">
        <f t="shared" si="37"/>
        <v>0</v>
      </c>
      <c r="CO69" s="71">
        <f t="shared" si="37"/>
        <v>0</v>
      </c>
      <c r="CP69" s="71">
        <f t="shared" si="37"/>
        <v>0</v>
      </c>
      <c r="CQ69" s="71">
        <f t="shared" si="37"/>
        <v>0</v>
      </c>
      <c r="CR69" s="23">
        <f>'[1]Формат ИПР'!$N51</f>
        <v>0</v>
      </c>
      <c r="CS69" s="90">
        <f t="shared" si="6"/>
        <v>0</v>
      </c>
    </row>
    <row r="70" spans="1:97" ht="31.5" x14ac:dyDescent="0.25">
      <c r="A70" s="73" t="str">
        <f>'[1]Формат ИПР'!B52</f>
        <v>1.2.3.1</v>
      </c>
      <c r="B70" s="73" t="str">
        <f>'[1]Формат ИПР'!C52</f>
        <v>«Установка приборов учета, класс напряжения 0,22 (0,4) кВ, всего, в том числе:»</v>
      </c>
      <c r="C70" s="73" t="str">
        <f>'[1]Формат ИПР'!D52</f>
        <v>Г</v>
      </c>
      <c r="D70" s="71">
        <f t="shared" ref="D70:CQ70" si="39">D71</f>
        <v>0</v>
      </c>
      <c r="E70" s="71">
        <f t="shared" si="39"/>
        <v>0</v>
      </c>
      <c r="F70" s="71">
        <f t="shared" si="39"/>
        <v>0</v>
      </c>
      <c r="G70" s="71">
        <f t="shared" si="39"/>
        <v>0</v>
      </c>
      <c r="H70" s="71">
        <f t="shared" si="39"/>
        <v>0</v>
      </c>
      <c r="I70" s="71">
        <f t="shared" si="39"/>
        <v>0</v>
      </c>
      <c r="J70" s="71">
        <f t="shared" si="39"/>
        <v>0</v>
      </c>
      <c r="K70" s="71">
        <f t="shared" si="39"/>
        <v>0</v>
      </c>
      <c r="L70" s="71">
        <f t="shared" si="39"/>
        <v>0</v>
      </c>
      <c r="M70" s="71">
        <f t="shared" si="39"/>
        <v>0</v>
      </c>
      <c r="N70" s="71">
        <f t="shared" si="39"/>
        <v>0</v>
      </c>
      <c r="O70" s="71">
        <f t="shared" si="39"/>
        <v>0</v>
      </c>
      <c r="P70" s="71">
        <f t="shared" si="39"/>
        <v>0</v>
      </c>
      <c r="Q70" s="71">
        <f t="shared" si="39"/>
        <v>0</v>
      </c>
      <c r="R70" s="71">
        <f t="shared" si="39"/>
        <v>0</v>
      </c>
      <c r="S70" s="71">
        <f t="shared" si="39"/>
        <v>0</v>
      </c>
      <c r="T70" s="71">
        <f t="shared" si="39"/>
        <v>0</v>
      </c>
      <c r="U70" s="71">
        <f t="shared" si="39"/>
        <v>0</v>
      </c>
      <c r="V70" s="71">
        <f t="shared" si="39"/>
        <v>0</v>
      </c>
      <c r="W70" s="71">
        <f t="shared" si="39"/>
        <v>0</v>
      </c>
      <c r="X70" s="71">
        <f t="shared" si="39"/>
        <v>0</v>
      </c>
      <c r="Y70" s="71">
        <f t="shared" si="39"/>
        <v>0</v>
      </c>
      <c r="Z70" s="71">
        <f t="shared" si="39"/>
        <v>0</v>
      </c>
      <c r="AA70" s="71">
        <f t="shared" si="39"/>
        <v>0</v>
      </c>
      <c r="AB70" s="71">
        <f t="shared" si="39"/>
        <v>0</v>
      </c>
      <c r="AC70" s="71">
        <f t="shared" si="39"/>
        <v>0</v>
      </c>
      <c r="AD70" s="71">
        <f t="shared" si="39"/>
        <v>0</v>
      </c>
      <c r="AE70" s="71">
        <f t="shared" si="39"/>
        <v>0</v>
      </c>
      <c r="AF70" s="71">
        <f t="shared" si="39"/>
        <v>0</v>
      </c>
      <c r="AG70" s="71">
        <f t="shared" si="39"/>
        <v>0</v>
      </c>
      <c r="AH70" s="71">
        <f t="shared" si="39"/>
        <v>0</v>
      </c>
      <c r="AI70" s="71">
        <f t="shared" si="39"/>
        <v>0</v>
      </c>
      <c r="AJ70" s="71" t="str">
        <f t="shared" si="39"/>
        <v>нд</v>
      </c>
      <c r="AK70" s="71">
        <f t="shared" si="39"/>
        <v>0</v>
      </c>
      <c r="AL70" s="71" t="str">
        <f t="shared" si="39"/>
        <v>нд</v>
      </c>
      <c r="AM70" s="71">
        <f t="shared" si="39"/>
        <v>0</v>
      </c>
      <c r="AN70" s="71" t="str">
        <f t="shared" si="39"/>
        <v>нд</v>
      </c>
      <c r="AO70" s="71">
        <f t="shared" si="39"/>
        <v>0</v>
      </c>
      <c r="AP70" s="71" t="s">
        <v>149</v>
      </c>
      <c r="AQ70" s="71" t="s">
        <v>149</v>
      </c>
      <c r="AR70" s="71">
        <f t="shared" si="39"/>
        <v>0</v>
      </c>
      <c r="AS70" s="71">
        <f t="shared" si="39"/>
        <v>0</v>
      </c>
      <c r="AT70" s="71">
        <f t="shared" si="39"/>
        <v>0</v>
      </c>
      <c r="AU70" s="71">
        <f t="shared" si="39"/>
        <v>0</v>
      </c>
      <c r="AV70" s="71">
        <f t="shared" si="39"/>
        <v>0</v>
      </c>
      <c r="AW70" s="71">
        <f t="shared" si="39"/>
        <v>0</v>
      </c>
      <c r="AX70" s="71">
        <f t="shared" si="39"/>
        <v>0</v>
      </c>
      <c r="AY70" s="71">
        <f t="shared" si="39"/>
        <v>0</v>
      </c>
      <c r="AZ70" s="71">
        <f t="shared" si="39"/>
        <v>0</v>
      </c>
      <c r="BA70" s="71">
        <f t="shared" si="39"/>
        <v>0</v>
      </c>
      <c r="BB70" s="71">
        <f t="shared" si="39"/>
        <v>0</v>
      </c>
      <c r="BC70" s="71">
        <f t="shared" si="39"/>
        <v>0</v>
      </c>
      <c r="BD70" s="71">
        <f t="shared" si="39"/>
        <v>0</v>
      </c>
      <c r="BE70" s="71">
        <f t="shared" si="39"/>
        <v>0</v>
      </c>
      <c r="BF70" s="71">
        <f t="shared" si="39"/>
        <v>0</v>
      </c>
      <c r="BG70" s="71">
        <f t="shared" si="39"/>
        <v>0</v>
      </c>
      <c r="BH70" s="71">
        <f t="shared" si="39"/>
        <v>0</v>
      </c>
      <c r="BI70" s="71">
        <f t="shared" si="39"/>
        <v>0</v>
      </c>
      <c r="BJ70" s="71">
        <f t="shared" si="39"/>
        <v>0</v>
      </c>
      <c r="BK70" s="71">
        <f t="shared" si="39"/>
        <v>0</v>
      </c>
      <c r="BL70" s="71">
        <f t="shared" si="39"/>
        <v>0</v>
      </c>
      <c r="BM70" s="71">
        <f t="shared" si="39"/>
        <v>0</v>
      </c>
      <c r="BN70" s="71">
        <f t="shared" si="39"/>
        <v>0</v>
      </c>
      <c r="BO70" s="71">
        <f t="shared" si="39"/>
        <v>0</v>
      </c>
      <c r="BP70" s="71">
        <f t="shared" si="39"/>
        <v>0</v>
      </c>
      <c r="BQ70" s="71">
        <f t="shared" si="39"/>
        <v>0</v>
      </c>
      <c r="BR70" s="71">
        <f t="shared" si="39"/>
        <v>0</v>
      </c>
      <c r="BS70" s="71">
        <f t="shared" si="39"/>
        <v>0</v>
      </c>
      <c r="BT70" s="71" t="s">
        <v>149</v>
      </c>
      <c r="BU70" s="71" t="s">
        <v>149</v>
      </c>
      <c r="BV70" s="71" t="str">
        <f t="shared" si="39"/>
        <v>нд</v>
      </c>
      <c r="BW70" s="71" t="str">
        <f t="shared" si="39"/>
        <v>нд</v>
      </c>
      <c r="BX70" s="71" t="str">
        <f t="shared" si="39"/>
        <v>нд</v>
      </c>
      <c r="BY70" s="71" t="str">
        <f t="shared" si="39"/>
        <v>нд</v>
      </c>
      <c r="BZ70" s="71" t="str">
        <f t="shared" si="39"/>
        <v>нд</v>
      </c>
      <c r="CA70" s="71" t="str">
        <f t="shared" si="39"/>
        <v>нд</v>
      </c>
      <c r="CB70" s="71" t="str">
        <f t="shared" si="39"/>
        <v>нд</v>
      </c>
      <c r="CC70" s="71">
        <f t="shared" si="39"/>
        <v>0</v>
      </c>
      <c r="CD70" s="71" t="str">
        <f t="shared" si="39"/>
        <v>нд</v>
      </c>
      <c r="CE70" s="71">
        <f t="shared" si="39"/>
        <v>0</v>
      </c>
      <c r="CF70" s="71">
        <f t="shared" si="39"/>
        <v>0</v>
      </c>
      <c r="CG70" s="71">
        <f t="shared" si="39"/>
        <v>0</v>
      </c>
      <c r="CH70" s="71">
        <f t="shared" si="39"/>
        <v>0</v>
      </c>
      <c r="CI70" s="71">
        <f t="shared" si="39"/>
        <v>0</v>
      </c>
      <c r="CJ70" s="71">
        <f t="shared" si="39"/>
        <v>0</v>
      </c>
      <c r="CK70" s="71">
        <f t="shared" si="39"/>
        <v>0</v>
      </c>
      <c r="CL70" s="71">
        <f t="shared" si="39"/>
        <v>0</v>
      </c>
      <c r="CM70" s="71">
        <f t="shared" si="39"/>
        <v>0</v>
      </c>
      <c r="CN70" s="71">
        <f t="shared" si="39"/>
        <v>0</v>
      </c>
      <c r="CO70" s="71">
        <f t="shared" si="39"/>
        <v>0</v>
      </c>
      <c r="CP70" s="71">
        <f t="shared" si="39"/>
        <v>0</v>
      </c>
      <c r="CQ70" s="71">
        <f t="shared" si="39"/>
        <v>0</v>
      </c>
      <c r="CR70" s="23">
        <f>'[1]Формат ИПР'!$N52</f>
        <v>0</v>
      </c>
      <c r="CS70" s="90">
        <f t="shared" si="6"/>
        <v>0</v>
      </c>
    </row>
    <row r="71" spans="1:97" ht="15.75" x14ac:dyDescent="0.25">
      <c r="A71" s="44" t="str">
        <f>'[1]Формат ИПР'!B53</f>
        <v>1.2.3.1</v>
      </c>
      <c r="B71" s="44" t="str">
        <f>'[1]Формат ИПР'!C53</f>
        <v>АИИСКУЭ ОРЭ для ОАО "Чеченэнерго" (погашение КЗ)</v>
      </c>
      <c r="C71" s="44" t="str">
        <f>'[1]Формат ИПР'!D53</f>
        <v>F_prj_109108_48000</v>
      </c>
      <c r="D71" s="84">
        <v>0</v>
      </c>
      <c r="E71" s="84">
        <f>'[1]Формат ИПР'!$GF53</f>
        <v>0</v>
      </c>
      <c r="F71" s="84">
        <v>0</v>
      </c>
      <c r="G71" s="84">
        <v>0</v>
      </c>
      <c r="H71" s="84">
        <v>0</v>
      </c>
      <c r="I71" s="84">
        <v>0</v>
      </c>
      <c r="J71" s="84">
        <v>0</v>
      </c>
      <c r="K71" s="84">
        <v>0</v>
      </c>
      <c r="L71" s="84">
        <v>0</v>
      </c>
      <c r="M71" s="84">
        <v>0</v>
      </c>
      <c r="N71" s="84">
        <v>0</v>
      </c>
      <c r="O71" s="84">
        <v>0</v>
      </c>
      <c r="P71" s="84">
        <v>0</v>
      </c>
      <c r="Q71" s="84">
        <f>'[1]Формат ИПР'!$GE53</f>
        <v>0</v>
      </c>
      <c r="R71" s="84">
        <v>0</v>
      </c>
      <c r="S71" s="84">
        <v>0</v>
      </c>
      <c r="T71" s="84">
        <v>0</v>
      </c>
      <c r="U71" s="84">
        <v>0</v>
      </c>
      <c r="V71" s="84">
        <v>0</v>
      </c>
      <c r="W71" s="84">
        <v>0</v>
      </c>
      <c r="X71" s="84">
        <v>0</v>
      </c>
      <c r="Y71" s="84">
        <v>0</v>
      </c>
      <c r="Z71" s="84">
        <v>0</v>
      </c>
      <c r="AA71" s="84">
        <v>0</v>
      </c>
      <c r="AB71" s="84">
        <v>0</v>
      </c>
      <c r="AC71" s="84">
        <v>0</v>
      </c>
      <c r="AD71" s="84">
        <v>0</v>
      </c>
      <c r="AE71" s="84">
        <v>0</v>
      </c>
      <c r="AF71" s="84">
        <v>0</v>
      </c>
      <c r="AG71" s="84">
        <v>0</v>
      </c>
      <c r="AH71" s="84">
        <v>0</v>
      </c>
      <c r="AI71" s="84">
        <v>0</v>
      </c>
      <c r="AJ71" s="84" t="s">
        <v>149</v>
      </c>
      <c r="AK71" s="84">
        <v>0</v>
      </c>
      <c r="AL71" s="84" t="s">
        <v>149</v>
      </c>
      <c r="AM71" s="84">
        <v>0</v>
      </c>
      <c r="AN71" s="84" t="s">
        <v>149</v>
      </c>
      <c r="AO71" s="84">
        <v>0</v>
      </c>
      <c r="AP71" s="84" t="s">
        <v>149</v>
      </c>
      <c r="AQ71" s="84" t="s">
        <v>149</v>
      </c>
      <c r="AR71" s="84">
        <v>0</v>
      </c>
      <c r="AS71" s="80">
        <f>IF($E71=0,'[2]Формат ИПР'!$CM53,0)</f>
        <v>0</v>
      </c>
      <c r="AT71" s="84">
        <v>0</v>
      </c>
      <c r="AU71" s="84">
        <v>0</v>
      </c>
      <c r="AV71" s="84">
        <v>0</v>
      </c>
      <c r="AW71" s="84">
        <v>0</v>
      </c>
      <c r="AX71" s="84">
        <v>0</v>
      </c>
      <c r="AY71" s="80">
        <f>IF(Q71=0,'[1]Формат ИПР'!$CL53,0)</f>
        <v>0</v>
      </c>
      <c r="AZ71" s="84">
        <v>0</v>
      </c>
      <c r="BA71" s="84">
        <v>0</v>
      </c>
      <c r="BB71" s="84">
        <v>0</v>
      </c>
      <c r="BC71" s="84">
        <v>0</v>
      </c>
      <c r="BD71" s="84">
        <v>0</v>
      </c>
      <c r="BE71" s="84">
        <v>0</v>
      </c>
      <c r="BF71" s="84">
        <v>0</v>
      </c>
      <c r="BG71" s="84">
        <v>0</v>
      </c>
      <c r="BH71" s="84">
        <v>0</v>
      </c>
      <c r="BI71" s="84">
        <v>0</v>
      </c>
      <c r="BJ71" s="84">
        <v>0</v>
      </c>
      <c r="BK71" s="84">
        <v>0</v>
      </c>
      <c r="BL71" s="84">
        <v>0</v>
      </c>
      <c r="BM71" s="84">
        <v>0</v>
      </c>
      <c r="BN71" s="84">
        <v>0</v>
      </c>
      <c r="BO71" s="84">
        <v>0</v>
      </c>
      <c r="BP71" s="84">
        <v>0</v>
      </c>
      <c r="BQ71" s="84">
        <v>0</v>
      </c>
      <c r="BR71" s="84">
        <v>0</v>
      </c>
      <c r="BS71" s="84">
        <v>0</v>
      </c>
      <c r="BT71" s="84" t="s">
        <v>149</v>
      </c>
      <c r="BU71" s="84" t="s">
        <v>149</v>
      </c>
      <c r="BV71" s="84" t="s">
        <v>149</v>
      </c>
      <c r="BW71" s="84" t="s">
        <v>149</v>
      </c>
      <c r="BX71" s="84" t="s">
        <v>149</v>
      </c>
      <c r="BY71" s="84" t="s">
        <v>149</v>
      </c>
      <c r="BZ71" s="84" t="s">
        <v>149</v>
      </c>
      <c r="CA71" s="84" t="s">
        <v>149</v>
      </c>
      <c r="CB71" s="84" t="s">
        <v>149</v>
      </c>
      <c r="CC71" s="84">
        <v>0</v>
      </c>
      <c r="CD71" s="84" t="s">
        <v>149</v>
      </c>
      <c r="CE71" s="84">
        <v>0</v>
      </c>
      <c r="CF71" s="84">
        <v>0</v>
      </c>
      <c r="CG71" s="84">
        <v>0</v>
      </c>
      <c r="CH71" s="84">
        <v>0</v>
      </c>
      <c r="CI71" s="84">
        <v>0</v>
      </c>
      <c r="CJ71" s="84">
        <v>0</v>
      </c>
      <c r="CK71" s="84">
        <v>0</v>
      </c>
      <c r="CL71" s="84">
        <v>0</v>
      </c>
      <c r="CM71" s="84">
        <v>0</v>
      </c>
      <c r="CN71" s="84">
        <v>0</v>
      </c>
      <c r="CO71" s="84">
        <v>0</v>
      </c>
      <c r="CP71" s="84">
        <v>0</v>
      </c>
      <c r="CQ71" s="84">
        <v>0</v>
      </c>
      <c r="CR71" s="23">
        <f>'[1]Формат ИПР'!$N53</f>
        <v>2018</v>
      </c>
      <c r="CS71" s="90">
        <f t="shared" si="6"/>
        <v>0</v>
      </c>
    </row>
    <row r="72" spans="1:97" ht="31.5" x14ac:dyDescent="0.25">
      <c r="A72" s="73" t="str">
        <f>'[1]Формат ИПР'!B54</f>
        <v>1.2.3.2</v>
      </c>
      <c r="B72" s="73" t="str">
        <f>'[1]Формат ИПР'!C54</f>
        <v>«Установка приборов учета, класс напряжения 6 (10) кВ, всего, в том числе:»</v>
      </c>
      <c r="C72" s="73" t="str">
        <f>'[1]Формат ИПР'!D54</f>
        <v>Г</v>
      </c>
      <c r="D72" s="71">
        <v>0</v>
      </c>
      <c r="E72" s="71">
        <v>0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71">
        <v>0</v>
      </c>
      <c r="L72" s="71">
        <v>0</v>
      </c>
      <c r="M72" s="71">
        <v>0</v>
      </c>
      <c r="N72" s="71">
        <v>0</v>
      </c>
      <c r="O72" s="71">
        <v>0</v>
      </c>
      <c r="P72" s="71">
        <v>0</v>
      </c>
      <c r="Q72" s="71">
        <v>0</v>
      </c>
      <c r="R72" s="71">
        <v>0</v>
      </c>
      <c r="S72" s="71">
        <v>0</v>
      </c>
      <c r="T72" s="71">
        <v>0</v>
      </c>
      <c r="U72" s="71">
        <v>0</v>
      </c>
      <c r="V72" s="71">
        <v>0</v>
      </c>
      <c r="W72" s="71">
        <v>0</v>
      </c>
      <c r="X72" s="71">
        <v>0</v>
      </c>
      <c r="Y72" s="71">
        <v>0</v>
      </c>
      <c r="Z72" s="71">
        <v>0</v>
      </c>
      <c r="AA72" s="71">
        <v>0</v>
      </c>
      <c r="AB72" s="71">
        <v>0</v>
      </c>
      <c r="AC72" s="71">
        <v>0</v>
      </c>
      <c r="AD72" s="71">
        <v>0</v>
      </c>
      <c r="AE72" s="71">
        <v>0</v>
      </c>
      <c r="AF72" s="71">
        <v>0</v>
      </c>
      <c r="AG72" s="71">
        <v>0</v>
      </c>
      <c r="AH72" s="71">
        <v>0</v>
      </c>
      <c r="AI72" s="71">
        <v>0</v>
      </c>
      <c r="AJ72" s="71">
        <v>0</v>
      </c>
      <c r="AK72" s="71">
        <v>0</v>
      </c>
      <c r="AL72" s="71">
        <v>0</v>
      </c>
      <c r="AM72" s="71">
        <v>0</v>
      </c>
      <c r="AN72" s="71">
        <v>0</v>
      </c>
      <c r="AO72" s="71">
        <v>0</v>
      </c>
      <c r="AP72" s="71" t="s">
        <v>149</v>
      </c>
      <c r="AQ72" s="71" t="s">
        <v>149</v>
      </c>
      <c r="AR72" s="71">
        <v>0</v>
      </c>
      <c r="AS72" s="71">
        <v>0</v>
      </c>
      <c r="AT72" s="71">
        <v>0</v>
      </c>
      <c r="AU72" s="71">
        <v>0</v>
      </c>
      <c r="AV72" s="71">
        <v>0</v>
      </c>
      <c r="AW72" s="71">
        <v>0</v>
      </c>
      <c r="AX72" s="71">
        <v>0</v>
      </c>
      <c r="AY72" s="71">
        <v>0</v>
      </c>
      <c r="AZ72" s="71">
        <v>0</v>
      </c>
      <c r="BA72" s="71">
        <v>0</v>
      </c>
      <c r="BB72" s="71">
        <v>0</v>
      </c>
      <c r="BC72" s="71">
        <v>0</v>
      </c>
      <c r="BD72" s="71">
        <v>0</v>
      </c>
      <c r="BE72" s="71">
        <v>0</v>
      </c>
      <c r="BF72" s="71">
        <v>0</v>
      </c>
      <c r="BG72" s="71">
        <v>0</v>
      </c>
      <c r="BH72" s="71">
        <v>0</v>
      </c>
      <c r="BI72" s="71">
        <v>0</v>
      </c>
      <c r="BJ72" s="71">
        <v>0</v>
      </c>
      <c r="BK72" s="71">
        <v>0</v>
      </c>
      <c r="BL72" s="71">
        <v>0</v>
      </c>
      <c r="BM72" s="71">
        <v>0</v>
      </c>
      <c r="BN72" s="71">
        <v>0</v>
      </c>
      <c r="BO72" s="71">
        <v>0</v>
      </c>
      <c r="BP72" s="71">
        <v>0</v>
      </c>
      <c r="BQ72" s="71">
        <v>0</v>
      </c>
      <c r="BR72" s="71">
        <v>0</v>
      </c>
      <c r="BS72" s="71">
        <v>0</v>
      </c>
      <c r="BT72" s="71" t="s">
        <v>149</v>
      </c>
      <c r="BU72" s="71" t="s">
        <v>149</v>
      </c>
      <c r="BV72" s="71">
        <v>0</v>
      </c>
      <c r="BW72" s="71">
        <v>0</v>
      </c>
      <c r="BX72" s="71">
        <v>0</v>
      </c>
      <c r="BY72" s="71">
        <v>0</v>
      </c>
      <c r="BZ72" s="71">
        <v>0</v>
      </c>
      <c r="CA72" s="71">
        <v>0</v>
      </c>
      <c r="CB72" s="71">
        <v>0</v>
      </c>
      <c r="CC72" s="71">
        <v>0</v>
      </c>
      <c r="CD72" s="71">
        <v>0</v>
      </c>
      <c r="CE72" s="71">
        <v>0</v>
      </c>
      <c r="CF72" s="71">
        <v>0</v>
      </c>
      <c r="CG72" s="71">
        <v>0</v>
      </c>
      <c r="CH72" s="71">
        <v>0</v>
      </c>
      <c r="CI72" s="71">
        <v>0</v>
      </c>
      <c r="CJ72" s="71">
        <v>0</v>
      </c>
      <c r="CK72" s="71">
        <v>0</v>
      </c>
      <c r="CL72" s="71">
        <v>0</v>
      </c>
      <c r="CM72" s="71">
        <v>0</v>
      </c>
      <c r="CN72" s="71">
        <v>0</v>
      </c>
      <c r="CO72" s="71">
        <v>0</v>
      </c>
      <c r="CP72" s="71">
        <v>0</v>
      </c>
      <c r="CQ72" s="71">
        <v>0</v>
      </c>
      <c r="CR72" s="23">
        <f>'[1]Формат ИПР'!$N54</f>
        <v>0</v>
      </c>
      <c r="CS72" s="90">
        <f t="shared" si="6"/>
        <v>0</v>
      </c>
    </row>
    <row r="73" spans="1:97" ht="31.5" x14ac:dyDescent="0.25">
      <c r="A73" s="73" t="str">
        <f>'[1]Формат ИПР'!B55</f>
        <v>1.2.3.3</v>
      </c>
      <c r="B73" s="73" t="str">
        <f>'[1]Формат ИПР'!C55</f>
        <v>«Установка приборов учета, класс напряжения 35 кВ, всего, в том числе:»</v>
      </c>
      <c r="C73" s="73" t="str">
        <f>'[1]Формат ИПР'!D55</f>
        <v>Г</v>
      </c>
      <c r="D73" s="71">
        <v>0</v>
      </c>
      <c r="E73" s="71">
        <v>0</v>
      </c>
      <c r="F73" s="71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1">
        <v>0</v>
      </c>
      <c r="M73" s="71">
        <v>0</v>
      </c>
      <c r="N73" s="71">
        <v>0</v>
      </c>
      <c r="O73" s="71">
        <v>0</v>
      </c>
      <c r="P73" s="71">
        <v>0</v>
      </c>
      <c r="Q73" s="71">
        <v>0</v>
      </c>
      <c r="R73" s="71">
        <v>0</v>
      </c>
      <c r="S73" s="71">
        <v>0</v>
      </c>
      <c r="T73" s="71">
        <v>0</v>
      </c>
      <c r="U73" s="71">
        <v>0</v>
      </c>
      <c r="V73" s="71">
        <v>0</v>
      </c>
      <c r="W73" s="71">
        <v>0</v>
      </c>
      <c r="X73" s="71">
        <v>0</v>
      </c>
      <c r="Y73" s="71">
        <v>0</v>
      </c>
      <c r="Z73" s="71">
        <v>0</v>
      </c>
      <c r="AA73" s="71">
        <v>0</v>
      </c>
      <c r="AB73" s="71">
        <v>0</v>
      </c>
      <c r="AC73" s="71">
        <v>0</v>
      </c>
      <c r="AD73" s="71">
        <v>0</v>
      </c>
      <c r="AE73" s="71">
        <v>0</v>
      </c>
      <c r="AF73" s="71">
        <v>0</v>
      </c>
      <c r="AG73" s="71">
        <v>0</v>
      </c>
      <c r="AH73" s="71">
        <v>0</v>
      </c>
      <c r="AI73" s="71">
        <v>0</v>
      </c>
      <c r="AJ73" s="71">
        <v>0</v>
      </c>
      <c r="AK73" s="71">
        <v>0</v>
      </c>
      <c r="AL73" s="71">
        <v>0</v>
      </c>
      <c r="AM73" s="71">
        <v>0</v>
      </c>
      <c r="AN73" s="71">
        <v>0</v>
      </c>
      <c r="AO73" s="71">
        <v>0</v>
      </c>
      <c r="AP73" s="71" t="s">
        <v>149</v>
      </c>
      <c r="AQ73" s="71" t="s">
        <v>149</v>
      </c>
      <c r="AR73" s="71">
        <v>0</v>
      </c>
      <c r="AS73" s="71">
        <v>0</v>
      </c>
      <c r="AT73" s="71">
        <v>0</v>
      </c>
      <c r="AU73" s="71">
        <v>0</v>
      </c>
      <c r="AV73" s="71">
        <v>0</v>
      </c>
      <c r="AW73" s="71">
        <v>0</v>
      </c>
      <c r="AX73" s="71">
        <v>0</v>
      </c>
      <c r="AY73" s="71">
        <v>0</v>
      </c>
      <c r="AZ73" s="71">
        <v>0</v>
      </c>
      <c r="BA73" s="71">
        <v>0</v>
      </c>
      <c r="BB73" s="71">
        <v>0</v>
      </c>
      <c r="BC73" s="71">
        <v>0</v>
      </c>
      <c r="BD73" s="71">
        <v>0</v>
      </c>
      <c r="BE73" s="71">
        <v>0</v>
      </c>
      <c r="BF73" s="71">
        <v>0</v>
      </c>
      <c r="BG73" s="71">
        <v>0</v>
      </c>
      <c r="BH73" s="71">
        <v>0</v>
      </c>
      <c r="BI73" s="71">
        <v>0</v>
      </c>
      <c r="BJ73" s="71">
        <v>0</v>
      </c>
      <c r="BK73" s="71">
        <v>0</v>
      </c>
      <c r="BL73" s="71">
        <v>0</v>
      </c>
      <c r="BM73" s="71">
        <v>0</v>
      </c>
      <c r="BN73" s="71">
        <v>0</v>
      </c>
      <c r="BO73" s="71">
        <v>0</v>
      </c>
      <c r="BP73" s="71">
        <v>0</v>
      </c>
      <c r="BQ73" s="71">
        <v>0</v>
      </c>
      <c r="BR73" s="71">
        <v>0</v>
      </c>
      <c r="BS73" s="71">
        <v>0</v>
      </c>
      <c r="BT73" s="71" t="s">
        <v>149</v>
      </c>
      <c r="BU73" s="71" t="s">
        <v>149</v>
      </c>
      <c r="BV73" s="71">
        <v>0</v>
      </c>
      <c r="BW73" s="71">
        <v>0</v>
      </c>
      <c r="BX73" s="71">
        <v>0</v>
      </c>
      <c r="BY73" s="71">
        <v>0</v>
      </c>
      <c r="BZ73" s="71">
        <v>0</v>
      </c>
      <c r="CA73" s="71">
        <v>0</v>
      </c>
      <c r="CB73" s="71">
        <v>0</v>
      </c>
      <c r="CC73" s="71">
        <v>0</v>
      </c>
      <c r="CD73" s="71">
        <v>0</v>
      </c>
      <c r="CE73" s="71">
        <v>0</v>
      </c>
      <c r="CF73" s="71">
        <v>0</v>
      </c>
      <c r="CG73" s="71">
        <v>0</v>
      </c>
      <c r="CH73" s="71">
        <v>0</v>
      </c>
      <c r="CI73" s="71">
        <v>0</v>
      </c>
      <c r="CJ73" s="71">
        <v>0</v>
      </c>
      <c r="CK73" s="71">
        <v>0</v>
      </c>
      <c r="CL73" s="71">
        <v>0</v>
      </c>
      <c r="CM73" s="71">
        <v>0</v>
      </c>
      <c r="CN73" s="71">
        <v>0</v>
      </c>
      <c r="CO73" s="71">
        <v>0</v>
      </c>
      <c r="CP73" s="71">
        <v>0</v>
      </c>
      <c r="CQ73" s="71">
        <v>0</v>
      </c>
      <c r="CR73" s="23">
        <f>'[1]Формат ИПР'!$N55</f>
        <v>0</v>
      </c>
      <c r="CS73" s="90">
        <f t="shared" si="6"/>
        <v>0</v>
      </c>
    </row>
    <row r="74" spans="1:97" ht="31.5" x14ac:dyDescent="0.25">
      <c r="A74" s="73" t="str">
        <f>'[1]Формат ИПР'!B56</f>
        <v>1.2.3.4</v>
      </c>
      <c r="B74" s="73" t="str">
        <f>'[1]Формат ИПР'!C56</f>
        <v>«Установка приборов учета, класс напряжения 110 кВ и выше, всего, в том числе:»</v>
      </c>
      <c r="C74" s="73" t="str">
        <f>'[1]Формат ИПР'!D56</f>
        <v>Г</v>
      </c>
      <c r="D74" s="71">
        <v>0</v>
      </c>
      <c r="E74" s="71">
        <v>0</v>
      </c>
      <c r="F74" s="71">
        <v>0</v>
      </c>
      <c r="G74" s="71">
        <v>0</v>
      </c>
      <c r="H74" s="71">
        <v>0</v>
      </c>
      <c r="I74" s="71">
        <v>0</v>
      </c>
      <c r="J74" s="71">
        <v>0</v>
      </c>
      <c r="K74" s="71">
        <v>0</v>
      </c>
      <c r="L74" s="71">
        <v>0</v>
      </c>
      <c r="M74" s="71">
        <v>0</v>
      </c>
      <c r="N74" s="71">
        <v>0</v>
      </c>
      <c r="O74" s="71">
        <v>0</v>
      </c>
      <c r="P74" s="71">
        <v>0</v>
      </c>
      <c r="Q74" s="71">
        <v>0</v>
      </c>
      <c r="R74" s="71">
        <v>0</v>
      </c>
      <c r="S74" s="71">
        <v>0</v>
      </c>
      <c r="T74" s="71">
        <v>0</v>
      </c>
      <c r="U74" s="71">
        <v>0</v>
      </c>
      <c r="V74" s="71">
        <v>0</v>
      </c>
      <c r="W74" s="71">
        <v>0</v>
      </c>
      <c r="X74" s="71">
        <v>0</v>
      </c>
      <c r="Y74" s="71">
        <v>0</v>
      </c>
      <c r="Z74" s="71">
        <v>0</v>
      </c>
      <c r="AA74" s="71">
        <v>0</v>
      </c>
      <c r="AB74" s="71">
        <v>0</v>
      </c>
      <c r="AC74" s="71">
        <v>0</v>
      </c>
      <c r="AD74" s="71">
        <v>0</v>
      </c>
      <c r="AE74" s="71">
        <v>0</v>
      </c>
      <c r="AF74" s="71">
        <v>0</v>
      </c>
      <c r="AG74" s="71">
        <v>0</v>
      </c>
      <c r="AH74" s="71">
        <v>0</v>
      </c>
      <c r="AI74" s="71">
        <v>0</v>
      </c>
      <c r="AJ74" s="71">
        <v>0</v>
      </c>
      <c r="AK74" s="71">
        <v>0</v>
      </c>
      <c r="AL74" s="71">
        <v>0</v>
      </c>
      <c r="AM74" s="71">
        <v>0</v>
      </c>
      <c r="AN74" s="71">
        <v>0</v>
      </c>
      <c r="AO74" s="71">
        <v>0</v>
      </c>
      <c r="AP74" s="71" t="s">
        <v>149</v>
      </c>
      <c r="AQ74" s="71" t="s">
        <v>149</v>
      </c>
      <c r="AR74" s="71">
        <v>0</v>
      </c>
      <c r="AS74" s="71">
        <v>0</v>
      </c>
      <c r="AT74" s="71">
        <v>0</v>
      </c>
      <c r="AU74" s="71">
        <v>0</v>
      </c>
      <c r="AV74" s="71">
        <v>0</v>
      </c>
      <c r="AW74" s="71">
        <v>0</v>
      </c>
      <c r="AX74" s="71">
        <v>0</v>
      </c>
      <c r="AY74" s="71">
        <v>0</v>
      </c>
      <c r="AZ74" s="71">
        <v>0</v>
      </c>
      <c r="BA74" s="71">
        <v>0</v>
      </c>
      <c r="BB74" s="71">
        <v>0</v>
      </c>
      <c r="BC74" s="71">
        <v>0</v>
      </c>
      <c r="BD74" s="71">
        <v>0</v>
      </c>
      <c r="BE74" s="71">
        <v>0</v>
      </c>
      <c r="BF74" s="71">
        <v>0</v>
      </c>
      <c r="BG74" s="71">
        <v>0</v>
      </c>
      <c r="BH74" s="71">
        <v>0</v>
      </c>
      <c r="BI74" s="71">
        <v>0</v>
      </c>
      <c r="BJ74" s="71">
        <v>0</v>
      </c>
      <c r="BK74" s="71">
        <v>0</v>
      </c>
      <c r="BL74" s="71">
        <v>0</v>
      </c>
      <c r="BM74" s="71">
        <v>0</v>
      </c>
      <c r="BN74" s="71">
        <v>0</v>
      </c>
      <c r="BO74" s="71">
        <v>0</v>
      </c>
      <c r="BP74" s="71">
        <v>0</v>
      </c>
      <c r="BQ74" s="71">
        <v>0</v>
      </c>
      <c r="BR74" s="71">
        <v>0</v>
      </c>
      <c r="BS74" s="71">
        <v>0</v>
      </c>
      <c r="BT74" s="71" t="s">
        <v>149</v>
      </c>
      <c r="BU74" s="71" t="s">
        <v>149</v>
      </c>
      <c r="BV74" s="71">
        <v>0</v>
      </c>
      <c r="BW74" s="71">
        <v>0</v>
      </c>
      <c r="BX74" s="71">
        <v>0</v>
      </c>
      <c r="BY74" s="71">
        <v>0</v>
      </c>
      <c r="BZ74" s="71">
        <v>0</v>
      </c>
      <c r="CA74" s="71">
        <v>0</v>
      </c>
      <c r="CB74" s="71">
        <v>0</v>
      </c>
      <c r="CC74" s="71">
        <v>0</v>
      </c>
      <c r="CD74" s="71">
        <v>0</v>
      </c>
      <c r="CE74" s="71">
        <v>0</v>
      </c>
      <c r="CF74" s="71">
        <v>0</v>
      </c>
      <c r="CG74" s="71">
        <v>0</v>
      </c>
      <c r="CH74" s="71">
        <v>0</v>
      </c>
      <c r="CI74" s="71">
        <v>0</v>
      </c>
      <c r="CJ74" s="71">
        <v>0</v>
      </c>
      <c r="CK74" s="71">
        <v>0</v>
      </c>
      <c r="CL74" s="71">
        <v>0</v>
      </c>
      <c r="CM74" s="71">
        <v>0</v>
      </c>
      <c r="CN74" s="71">
        <v>0</v>
      </c>
      <c r="CO74" s="71">
        <v>0</v>
      </c>
      <c r="CP74" s="71">
        <v>0</v>
      </c>
      <c r="CQ74" s="71">
        <v>0</v>
      </c>
      <c r="CR74" s="23">
        <f>'[1]Формат ИПР'!$N56</f>
        <v>0</v>
      </c>
      <c r="CS74" s="90">
        <f t="shared" si="6"/>
        <v>0</v>
      </c>
    </row>
    <row r="75" spans="1:97" ht="47.25" x14ac:dyDescent="0.25">
      <c r="A75" s="73" t="str">
        <f>'[1]Формат ИПР'!B57</f>
        <v>1.2.3.5</v>
      </c>
      <c r="B75" s="73" t="str">
        <f>'[1]Формат ИПР'!C57</f>
        <v>«Включение приборов учета в систему сбора и передачи данных, класс напряжения 0,22 (0,4) кВ, всего, в том числе:»</v>
      </c>
      <c r="C75" s="73" t="str">
        <f>'[1]Формат ИПР'!D57</f>
        <v>Г</v>
      </c>
      <c r="D75" s="71">
        <v>0</v>
      </c>
      <c r="E75" s="71">
        <v>0</v>
      </c>
      <c r="F75" s="71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  <c r="P75" s="71">
        <v>0</v>
      </c>
      <c r="Q75" s="71">
        <v>0</v>
      </c>
      <c r="R75" s="71">
        <v>0</v>
      </c>
      <c r="S75" s="71">
        <v>0</v>
      </c>
      <c r="T75" s="71">
        <v>0</v>
      </c>
      <c r="U75" s="71">
        <v>0</v>
      </c>
      <c r="V75" s="71">
        <v>0</v>
      </c>
      <c r="W75" s="71">
        <v>0</v>
      </c>
      <c r="X75" s="71">
        <v>0</v>
      </c>
      <c r="Y75" s="71">
        <v>0</v>
      </c>
      <c r="Z75" s="71">
        <v>0</v>
      </c>
      <c r="AA75" s="71">
        <v>0</v>
      </c>
      <c r="AB75" s="71">
        <v>0</v>
      </c>
      <c r="AC75" s="71">
        <v>0</v>
      </c>
      <c r="AD75" s="71">
        <v>0</v>
      </c>
      <c r="AE75" s="71">
        <v>0</v>
      </c>
      <c r="AF75" s="71">
        <v>0</v>
      </c>
      <c r="AG75" s="71">
        <v>0</v>
      </c>
      <c r="AH75" s="71">
        <v>0</v>
      </c>
      <c r="AI75" s="71">
        <v>0</v>
      </c>
      <c r="AJ75" s="71">
        <v>0</v>
      </c>
      <c r="AK75" s="71">
        <v>0</v>
      </c>
      <c r="AL75" s="71">
        <v>0</v>
      </c>
      <c r="AM75" s="71">
        <v>0</v>
      </c>
      <c r="AN75" s="71">
        <v>0</v>
      </c>
      <c r="AO75" s="71">
        <v>0</v>
      </c>
      <c r="AP75" s="71" t="s">
        <v>149</v>
      </c>
      <c r="AQ75" s="71" t="s">
        <v>149</v>
      </c>
      <c r="AR75" s="71">
        <v>0</v>
      </c>
      <c r="AS75" s="71">
        <v>0</v>
      </c>
      <c r="AT75" s="71">
        <v>0</v>
      </c>
      <c r="AU75" s="71">
        <v>0</v>
      </c>
      <c r="AV75" s="71">
        <v>0</v>
      </c>
      <c r="AW75" s="71">
        <v>0</v>
      </c>
      <c r="AX75" s="71">
        <v>0</v>
      </c>
      <c r="AY75" s="71">
        <v>0</v>
      </c>
      <c r="AZ75" s="71">
        <v>0</v>
      </c>
      <c r="BA75" s="71">
        <v>0</v>
      </c>
      <c r="BB75" s="71">
        <v>0</v>
      </c>
      <c r="BC75" s="71">
        <v>0</v>
      </c>
      <c r="BD75" s="71">
        <v>0</v>
      </c>
      <c r="BE75" s="71">
        <v>0</v>
      </c>
      <c r="BF75" s="71">
        <v>0</v>
      </c>
      <c r="BG75" s="71">
        <v>0</v>
      </c>
      <c r="BH75" s="71">
        <v>0</v>
      </c>
      <c r="BI75" s="71">
        <v>0</v>
      </c>
      <c r="BJ75" s="71">
        <v>0</v>
      </c>
      <c r="BK75" s="71">
        <v>0</v>
      </c>
      <c r="BL75" s="71">
        <v>0</v>
      </c>
      <c r="BM75" s="71">
        <v>0</v>
      </c>
      <c r="BN75" s="71">
        <v>0</v>
      </c>
      <c r="BO75" s="71">
        <v>0</v>
      </c>
      <c r="BP75" s="71">
        <v>0</v>
      </c>
      <c r="BQ75" s="71">
        <v>0</v>
      </c>
      <c r="BR75" s="71">
        <v>0</v>
      </c>
      <c r="BS75" s="71">
        <v>0</v>
      </c>
      <c r="BT75" s="71" t="s">
        <v>149</v>
      </c>
      <c r="BU75" s="71" t="s">
        <v>149</v>
      </c>
      <c r="BV75" s="71">
        <v>0</v>
      </c>
      <c r="BW75" s="71">
        <v>0</v>
      </c>
      <c r="BX75" s="71">
        <v>0</v>
      </c>
      <c r="BY75" s="71">
        <v>0</v>
      </c>
      <c r="BZ75" s="71">
        <v>0</v>
      </c>
      <c r="CA75" s="71">
        <v>0</v>
      </c>
      <c r="CB75" s="71">
        <v>0</v>
      </c>
      <c r="CC75" s="71">
        <v>0</v>
      </c>
      <c r="CD75" s="71">
        <v>0</v>
      </c>
      <c r="CE75" s="71">
        <v>0</v>
      </c>
      <c r="CF75" s="71">
        <v>0</v>
      </c>
      <c r="CG75" s="71">
        <v>0</v>
      </c>
      <c r="CH75" s="71">
        <v>0</v>
      </c>
      <c r="CI75" s="71">
        <v>0</v>
      </c>
      <c r="CJ75" s="71">
        <v>0</v>
      </c>
      <c r="CK75" s="71">
        <v>0</v>
      </c>
      <c r="CL75" s="71">
        <v>0</v>
      </c>
      <c r="CM75" s="71">
        <v>0</v>
      </c>
      <c r="CN75" s="71">
        <v>0</v>
      </c>
      <c r="CO75" s="71">
        <v>0</v>
      </c>
      <c r="CP75" s="71">
        <v>0</v>
      </c>
      <c r="CQ75" s="71">
        <v>0</v>
      </c>
      <c r="CR75" s="23">
        <f>'[1]Формат ИПР'!$N57</f>
        <v>0</v>
      </c>
      <c r="CS75" s="90">
        <f t="shared" si="6"/>
        <v>0</v>
      </c>
    </row>
    <row r="76" spans="1:97" ht="47.25" x14ac:dyDescent="0.25">
      <c r="A76" s="73" t="str">
        <f>'[1]Формат ИПР'!B58</f>
        <v>1.2.3.6</v>
      </c>
      <c r="B76" s="73" t="str">
        <f>'[1]Формат ИПР'!C58</f>
        <v>«Включение приборов учета в систему сбора и передачи данных, класс напряжения 6 (10) кВ, всего, в том числе:»</v>
      </c>
      <c r="C76" s="73" t="str">
        <f>'[1]Формат ИПР'!D58</f>
        <v>Г</v>
      </c>
      <c r="D76" s="71"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  <c r="U76" s="71">
        <v>0</v>
      </c>
      <c r="V76" s="71">
        <v>0</v>
      </c>
      <c r="W76" s="71">
        <v>0</v>
      </c>
      <c r="X76" s="71">
        <v>0</v>
      </c>
      <c r="Y76" s="71">
        <v>0</v>
      </c>
      <c r="Z76" s="71">
        <v>0</v>
      </c>
      <c r="AA76" s="71">
        <v>0</v>
      </c>
      <c r="AB76" s="71">
        <v>0</v>
      </c>
      <c r="AC76" s="71">
        <v>0</v>
      </c>
      <c r="AD76" s="71">
        <v>0</v>
      </c>
      <c r="AE76" s="71">
        <v>0</v>
      </c>
      <c r="AF76" s="71">
        <v>0</v>
      </c>
      <c r="AG76" s="71">
        <v>0</v>
      </c>
      <c r="AH76" s="71">
        <v>0</v>
      </c>
      <c r="AI76" s="71">
        <v>0</v>
      </c>
      <c r="AJ76" s="71">
        <v>0</v>
      </c>
      <c r="AK76" s="71">
        <v>0</v>
      </c>
      <c r="AL76" s="71">
        <v>0</v>
      </c>
      <c r="AM76" s="71">
        <v>0</v>
      </c>
      <c r="AN76" s="71">
        <v>0</v>
      </c>
      <c r="AO76" s="71">
        <v>0</v>
      </c>
      <c r="AP76" s="71" t="s">
        <v>149</v>
      </c>
      <c r="AQ76" s="71" t="s">
        <v>149</v>
      </c>
      <c r="AR76" s="71">
        <v>0</v>
      </c>
      <c r="AS76" s="71">
        <v>0</v>
      </c>
      <c r="AT76" s="71">
        <v>0</v>
      </c>
      <c r="AU76" s="71">
        <v>0</v>
      </c>
      <c r="AV76" s="71">
        <v>0</v>
      </c>
      <c r="AW76" s="71">
        <v>0</v>
      </c>
      <c r="AX76" s="71">
        <v>0</v>
      </c>
      <c r="AY76" s="71">
        <v>0</v>
      </c>
      <c r="AZ76" s="71">
        <v>0</v>
      </c>
      <c r="BA76" s="71">
        <v>0</v>
      </c>
      <c r="BB76" s="71">
        <v>0</v>
      </c>
      <c r="BC76" s="71">
        <v>0</v>
      </c>
      <c r="BD76" s="71">
        <v>0</v>
      </c>
      <c r="BE76" s="71">
        <v>0</v>
      </c>
      <c r="BF76" s="71">
        <v>0</v>
      </c>
      <c r="BG76" s="71">
        <v>0</v>
      </c>
      <c r="BH76" s="71">
        <v>0</v>
      </c>
      <c r="BI76" s="71">
        <v>0</v>
      </c>
      <c r="BJ76" s="71">
        <v>0</v>
      </c>
      <c r="BK76" s="71">
        <v>0</v>
      </c>
      <c r="BL76" s="71">
        <v>0</v>
      </c>
      <c r="BM76" s="71">
        <v>0</v>
      </c>
      <c r="BN76" s="71">
        <v>0</v>
      </c>
      <c r="BO76" s="71">
        <v>0</v>
      </c>
      <c r="BP76" s="71">
        <v>0</v>
      </c>
      <c r="BQ76" s="71">
        <v>0</v>
      </c>
      <c r="BR76" s="71">
        <v>0</v>
      </c>
      <c r="BS76" s="71">
        <v>0</v>
      </c>
      <c r="BT76" s="71" t="s">
        <v>149</v>
      </c>
      <c r="BU76" s="71" t="s">
        <v>149</v>
      </c>
      <c r="BV76" s="71">
        <v>0</v>
      </c>
      <c r="BW76" s="71">
        <v>0</v>
      </c>
      <c r="BX76" s="71">
        <v>0</v>
      </c>
      <c r="BY76" s="71">
        <v>0</v>
      </c>
      <c r="BZ76" s="71">
        <v>0</v>
      </c>
      <c r="CA76" s="71">
        <v>0</v>
      </c>
      <c r="CB76" s="71">
        <v>0</v>
      </c>
      <c r="CC76" s="71">
        <v>0</v>
      </c>
      <c r="CD76" s="71">
        <v>0</v>
      </c>
      <c r="CE76" s="71">
        <v>0</v>
      </c>
      <c r="CF76" s="71">
        <v>0</v>
      </c>
      <c r="CG76" s="71">
        <v>0</v>
      </c>
      <c r="CH76" s="71">
        <v>0</v>
      </c>
      <c r="CI76" s="71">
        <v>0</v>
      </c>
      <c r="CJ76" s="71">
        <v>0</v>
      </c>
      <c r="CK76" s="71">
        <v>0</v>
      </c>
      <c r="CL76" s="71">
        <v>0</v>
      </c>
      <c r="CM76" s="71">
        <v>0</v>
      </c>
      <c r="CN76" s="71">
        <v>0</v>
      </c>
      <c r="CO76" s="71">
        <v>0</v>
      </c>
      <c r="CP76" s="71">
        <v>0</v>
      </c>
      <c r="CQ76" s="71">
        <v>0</v>
      </c>
      <c r="CR76" s="23">
        <f>'[1]Формат ИПР'!$N58</f>
        <v>0</v>
      </c>
      <c r="CS76" s="90">
        <f t="shared" si="6"/>
        <v>0</v>
      </c>
    </row>
    <row r="77" spans="1:97" ht="47.25" x14ac:dyDescent="0.25">
      <c r="A77" s="73" t="str">
        <f>'[1]Формат ИПР'!B59</f>
        <v>1.2.3.7</v>
      </c>
      <c r="B77" s="73" t="str">
        <f>'[1]Формат ИПР'!C59</f>
        <v>«Включение приборов учета в систему сбора и передачи данных, класс напряжения 35 кВ, всего, в том числе:»</v>
      </c>
      <c r="C77" s="73" t="str">
        <f>'[1]Формат ИПР'!D59</f>
        <v>Г</v>
      </c>
      <c r="D77" s="71">
        <v>0</v>
      </c>
      <c r="E77" s="71">
        <v>0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71">
        <v>0</v>
      </c>
      <c r="Q77" s="71">
        <v>0</v>
      </c>
      <c r="R77" s="71">
        <v>0</v>
      </c>
      <c r="S77" s="71">
        <v>0</v>
      </c>
      <c r="T77" s="71">
        <v>0</v>
      </c>
      <c r="U77" s="71">
        <v>0</v>
      </c>
      <c r="V77" s="71">
        <v>0</v>
      </c>
      <c r="W77" s="71">
        <v>0</v>
      </c>
      <c r="X77" s="71">
        <v>0</v>
      </c>
      <c r="Y77" s="71">
        <v>0</v>
      </c>
      <c r="Z77" s="71">
        <v>0</v>
      </c>
      <c r="AA77" s="71">
        <v>0</v>
      </c>
      <c r="AB77" s="71">
        <v>0</v>
      </c>
      <c r="AC77" s="71">
        <v>0</v>
      </c>
      <c r="AD77" s="71">
        <v>0</v>
      </c>
      <c r="AE77" s="71">
        <v>0</v>
      </c>
      <c r="AF77" s="71">
        <v>0</v>
      </c>
      <c r="AG77" s="71">
        <v>0</v>
      </c>
      <c r="AH77" s="71">
        <v>0</v>
      </c>
      <c r="AI77" s="71">
        <v>0</v>
      </c>
      <c r="AJ77" s="71">
        <v>0</v>
      </c>
      <c r="AK77" s="71">
        <v>0</v>
      </c>
      <c r="AL77" s="71">
        <v>0</v>
      </c>
      <c r="AM77" s="71">
        <v>0</v>
      </c>
      <c r="AN77" s="71">
        <v>0</v>
      </c>
      <c r="AO77" s="71">
        <v>0</v>
      </c>
      <c r="AP77" s="71" t="s">
        <v>149</v>
      </c>
      <c r="AQ77" s="71" t="s">
        <v>149</v>
      </c>
      <c r="AR77" s="71">
        <v>0</v>
      </c>
      <c r="AS77" s="71">
        <v>0</v>
      </c>
      <c r="AT77" s="71">
        <v>0</v>
      </c>
      <c r="AU77" s="71">
        <v>0</v>
      </c>
      <c r="AV77" s="71">
        <v>0</v>
      </c>
      <c r="AW77" s="71">
        <v>0</v>
      </c>
      <c r="AX77" s="71">
        <v>0</v>
      </c>
      <c r="AY77" s="71">
        <v>0</v>
      </c>
      <c r="AZ77" s="71">
        <v>0</v>
      </c>
      <c r="BA77" s="71">
        <v>0</v>
      </c>
      <c r="BB77" s="71">
        <v>0</v>
      </c>
      <c r="BC77" s="71">
        <v>0</v>
      </c>
      <c r="BD77" s="71">
        <v>0</v>
      </c>
      <c r="BE77" s="71">
        <v>0</v>
      </c>
      <c r="BF77" s="71">
        <v>0</v>
      </c>
      <c r="BG77" s="71">
        <v>0</v>
      </c>
      <c r="BH77" s="71">
        <v>0</v>
      </c>
      <c r="BI77" s="71">
        <v>0</v>
      </c>
      <c r="BJ77" s="71">
        <v>0</v>
      </c>
      <c r="BK77" s="71">
        <v>0</v>
      </c>
      <c r="BL77" s="71">
        <v>0</v>
      </c>
      <c r="BM77" s="71">
        <v>0</v>
      </c>
      <c r="BN77" s="71">
        <v>0</v>
      </c>
      <c r="BO77" s="71">
        <v>0</v>
      </c>
      <c r="BP77" s="71">
        <v>0</v>
      </c>
      <c r="BQ77" s="71">
        <v>0</v>
      </c>
      <c r="BR77" s="71">
        <v>0</v>
      </c>
      <c r="BS77" s="71">
        <v>0</v>
      </c>
      <c r="BT77" s="71" t="s">
        <v>149</v>
      </c>
      <c r="BU77" s="71" t="s">
        <v>149</v>
      </c>
      <c r="BV77" s="71">
        <v>0</v>
      </c>
      <c r="BW77" s="71">
        <v>0</v>
      </c>
      <c r="BX77" s="71">
        <v>0</v>
      </c>
      <c r="BY77" s="71">
        <v>0</v>
      </c>
      <c r="BZ77" s="71">
        <v>0</v>
      </c>
      <c r="CA77" s="71">
        <v>0</v>
      </c>
      <c r="CB77" s="71">
        <v>0</v>
      </c>
      <c r="CC77" s="71">
        <v>0</v>
      </c>
      <c r="CD77" s="71">
        <v>0</v>
      </c>
      <c r="CE77" s="71">
        <v>0</v>
      </c>
      <c r="CF77" s="71">
        <v>0</v>
      </c>
      <c r="CG77" s="71">
        <v>0</v>
      </c>
      <c r="CH77" s="71">
        <v>0</v>
      </c>
      <c r="CI77" s="71">
        <v>0</v>
      </c>
      <c r="CJ77" s="71">
        <v>0</v>
      </c>
      <c r="CK77" s="71">
        <v>0</v>
      </c>
      <c r="CL77" s="71">
        <v>0</v>
      </c>
      <c r="CM77" s="71">
        <v>0</v>
      </c>
      <c r="CN77" s="71">
        <v>0</v>
      </c>
      <c r="CO77" s="71">
        <v>0</v>
      </c>
      <c r="CP77" s="71">
        <v>0</v>
      </c>
      <c r="CQ77" s="71">
        <v>0</v>
      </c>
      <c r="CR77" s="23">
        <f>'[1]Формат ИПР'!$N59</f>
        <v>0</v>
      </c>
      <c r="CS77" s="90">
        <f t="shared" si="6"/>
        <v>0</v>
      </c>
    </row>
    <row r="78" spans="1:97" ht="47.25" x14ac:dyDescent="0.25">
      <c r="A78" s="73" t="str">
        <f>'[1]Формат ИПР'!B60</f>
        <v>1.2.3.8</v>
      </c>
      <c r="B78" s="73" t="str">
        <f>'[1]Формат ИПР'!C60</f>
        <v>«Включение приборов учета в систему сбора и передачи данных, класс напряжения 110 кВ и выше, всего, в том числе:»</v>
      </c>
      <c r="C78" s="73" t="str">
        <f>'[1]Формат ИПР'!D60</f>
        <v>Г</v>
      </c>
      <c r="D78" s="71"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  <c r="U78" s="71">
        <v>0</v>
      </c>
      <c r="V78" s="71">
        <v>0</v>
      </c>
      <c r="W78" s="71">
        <v>0</v>
      </c>
      <c r="X78" s="71">
        <v>0</v>
      </c>
      <c r="Y78" s="71">
        <v>0</v>
      </c>
      <c r="Z78" s="71">
        <v>0</v>
      </c>
      <c r="AA78" s="71">
        <v>0</v>
      </c>
      <c r="AB78" s="71">
        <v>0</v>
      </c>
      <c r="AC78" s="71">
        <v>0</v>
      </c>
      <c r="AD78" s="71">
        <v>0</v>
      </c>
      <c r="AE78" s="71">
        <v>0</v>
      </c>
      <c r="AF78" s="71">
        <v>0</v>
      </c>
      <c r="AG78" s="71">
        <v>0</v>
      </c>
      <c r="AH78" s="71">
        <v>0</v>
      </c>
      <c r="AI78" s="71">
        <v>0</v>
      </c>
      <c r="AJ78" s="71">
        <v>0</v>
      </c>
      <c r="AK78" s="71">
        <v>0</v>
      </c>
      <c r="AL78" s="71">
        <v>0</v>
      </c>
      <c r="AM78" s="71">
        <v>0</v>
      </c>
      <c r="AN78" s="71">
        <v>0</v>
      </c>
      <c r="AO78" s="71">
        <v>0</v>
      </c>
      <c r="AP78" s="71" t="s">
        <v>149</v>
      </c>
      <c r="AQ78" s="71" t="s">
        <v>149</v>
      </c>
      <c r="AR78" s="71">
        <v>0</v>
      </c>
      <c r="AS78" s="71">
        <v>0</v>
      </c>
      <c r="AT78" s="71">
        <v>0</v>
      </c>
      <c r="AU78" s="71">
        <v>0</v>
      </c>
      <c r="AV78" s="71">
        <v>0</v>
      </c>
      <c r="AW78" s="71">
        <v>0</v>
      </c>
      <c r="AX78" s="71">
        <v>0</v>
      </c>
      <c r="AY78" s="71">
        <v>0</v>
      </c>
      <c r="AZ78" s="71">
        <v>0</v>
      </c>
      <c r="BA78" s="71">
        <v>0</v>
      </c>
      <c r="BB78" s="71">
        <v>0</v>
      </c>
      <c r="BC78" s="71">
        <v>0</v>
      </c>
      <c r="BD78" s="71">
        <v>0</v>
      </c>
      <c r="BE78" s="71">
        <v>0</v>
      </c>
      <c r="BF78" s="71">
        <v>0</v>
      </c>
      <c r="BG78" s="71">
        <v>0</v>
      </c>
      <c r="BH78" s="71">
        <v>0</v>
      </c>
      <c r="BI78" s="71">
        <v>0</v>
      </c>
      <c r="BJ78" s="71">
        <v>0</v>
      </c>
      <c r="BK78" s="71">
        <v>0</v>
      </c>
      <c r="BL78" s="71">
        <v>0</v>
      </c>
      <c r="BM78" s="71">
        <v>0</v>
      </c>
      <c r="BN78" s="71">
        <v>0</v>
      </c>
      <c r="BO78" s="71">
        <v>0</v>
      </c>
      <c r="BP78" s="71">
        <v>0</v>
      </c>
      <c r="BQ78" s="71">
        <v>0</v>
      </c>
      <c r="BR78" s="71">
        <v>0</v>
      </c>
      <c r="BS78" s="71">
        <v>0</v>
      </c>
      <c r="BT78" s="71" t="s">
        <v>149</v>
      </c>
      <c r="BU78" s="71" t="s">
        <v>149</v>
      </c>
      <c r="BV78" s="71">
        <v>0</v>
      </c>
      <c r="BW78" s="71">
        <v>0</v>
      </c>
      <c r="BX78" s="71">
        <v>0</v>
      </c>
      <c r="BY78" s="71">
        <v>0</v>
      </c>
      <c r="BZ78" s="71">
        <v>0</v>
      </c>
      <c r="CA78" s="71">
        <v>0</v>
      </c>
      <c r="CB78" s="71">
        <v>0</v>
      </c>
      <c r="CC78" s="71">
        <v>0</v>
      </c>
      <c r="CD78" s="71">
        <v>0</v>
      </c>
      <c r="CE78" s="71">
        <v>0</v>
      </c>
      <c r="CF78" s="71">
        <v>0</v>
      </c>
      <c r="CG78" s="71">
        <v>0</v>
      </c>
      <c r="CH78" s="71">
        <v>0</v>
      </c>
      <c r="CI78" s="71">
        <v>0</v>
      </c>
      <c r="CJ78" s="71">
        <v>0</v>
      </c>
      <c r="CK78" s="71">
        <v>0</v>
      </c>
      <c r="CL78" s="71">
        <v>0</v>
      </c>
      <c r="CM78" s="71">
        <v>0</v>
      </c>
      <c r="CN78" s="71">
        <v>0</v>
      </c>
      <c r="CO78" s="71">
        <v>0</v>
      </c>
      <c r="CP78" s="71">
        <v>0</v>
      </c>
      <c r="CQ78" s="71">
        <v>0</v>
      </c>
      <c r="CR78" s="23">
        <f>'[1]Формат ИПР'!$N60</f>
        <v>0</v>
      </c>
      <c r="CS78" s="90">
        <f t="shared" si="6"/>
        <v>0</v>
      </c>
    </row>
    <row r="79" spans="1:97" ht="47.25" x14ac:dyDescent="0.25">
      <c r="A79" s="73" t="str">
        <f>'[1]Формат ИПР'!B61</f>
        <v>1.2.4</v>
      </c>
      <c r="B79" s="73" t="str">
        <f>'[1]Формат ИПР'!C61</f>
        <v>Реконструкция, модернизация, техническое перевооружение прочих объектов основных средств, всего, в том числе:</v>
      </c>
      <c r="C79" s="73" t="str">
        <f>'[1]Формат ИПР'!D61</f>
        <v>Г</v>
      </c>
      <c r="D79" s="71">
        <f t="shared" ref="D79:CQ79" si="40">SUM(D80,D81)</f>
        <v>0</v>
      </c>
      <c r="E79" s="71">
        <f t="shared" si="40"/>
        <v>0</v>
      </c>
      <c r="F79" s="71">
        <f t="shared" si="40"/>
        <v>0</v>
      </c>
      <c r="G79" s="71">
        <f t="shared" si="40"/>
        <v>0</v>
      </c>
      <c r="H79" s="71">
        <f t="shared" si="40"/>
        <v>0</v>
      </c>
      <c r="I79" s="71">
        <f t="shared" si="40"/>
        <v>0</v>
      </c>
      <c r="J79" s="71">
        <f t="shared" si="40"/>
        <v>0</v>
      </c>
      <c r="K79" s="71">
        <f t="shared" si="40"/>
        <v>0</v>
      </c>
      <c r="L79" s="71">
        <f t="shared" si="40"/>
        <v>0</v>
      </c>
      <c r="M79" s="71">
        <f t="shared" si="40"/>
        <v>0</v>
      </c>
      <c r="N79" s="71">
        <f t="shared" si="40"/>
        <v>0</v>
      </c>
      <c r="O79" s="71">
        <f t="shared" si="40"/>
        <v>0</v>
      </c>
      <c r="P79" s="71">
        <f t="shared" si="40"/>
        <v>0</v>
      </c>
      <c r="Q79" s="71">
        <f t="shared" si="40"/>
        <v>0</v>
      </c>
      <c r="R79" s="71">
        <f t="shared" ref="R79:AA79" si="41">SUM(R80,R81)</f>
        <v>0</v>
      </c>
      <c r="S79" s="71">
        <f t="shared" si="41"/>
        <v>0</v>
      </c>
      <c r="T79" s="71">
        <f t="shared" si="41"/>
        <v>0</v>
      </c>
      <c r="U79" s="71">
        <f t="shared" si="41"/>
        <v>0</v>
      </c>
      <c r="V79" s="71">
        <f t="shared" si="41"/>
        <v>0</v>
      </c>
      <c r="W79" s="71">
        <f t="shared" si="41"/>
        <v>0</v>
      </c>
      <c r="X79" s="71">
        <f t="shared" si="41"/>
        <v>0</v>
      </c>
      <c r="Y79" s="71">
        <f t="shared" si="41"/>
        <v>0</v>
      </c>
      <c r="Z79" s="71">
        <f t="shared" si="41"/>
        <v>0</v>
      </c>
      <c r="AA79" s="71">
        <f t="shared" si="41"/>
        <v>0</v>
      </c>
      <c r="AB79" s="71">
        <f t="shared" ref="AB79:AI79" si="42">SUM(AB80,AB81)</f>
        <v>0</v>
      </c>
      <c r="AC79" s="71">
        <f t="shared" si="42"/>
        <v>0</v>
      </c>
      <c r="AD79" s="71">
        <f t="shared" si="42"/>
        <v>0</v>
      </c>
      <c r="AE79" s="71">
        <f t="shared" si="42"/>
        <v>0</v>
      </c>
      <c r="AF79" s="71">
        <f t="shared" si="42"/>
        <v>0</v>
      </c>
      <c r="AG79" s="71">
        <f t="shared" si="42"/>
        <v>0</v>
      </c>
      <c r="AH79" s="71">
        <f t="shared" si="42"/>
        <v>0</v>
      </c>
      <c r="AI79" s="71">
        <f t="shared" si="42"/>
        <v>0</v>
      </c>
      <c r="AJ79" s="71">
        <f t="shared" si="40"/>
        <v>0</v>
      </c>
      <c r="AK79" s="71">
        <f t="shared" si="40"/>
        <v>0</v>
      </c>
      <c r="AL79" s="71">
        <f t="shared" si="40"/>
        <v>0</v>
      </c>
      <c r="AM79" s="71">
        <f t="shared" si="40"/>
        <v>0</v>
      </c>
      <c r="AN79" s="71">
        <f t="shared" si="40"/>
        <v>0</v>
      </c>
      <c r="AO79" s="71">
        <f t="shared" si="40"/>
        <v>0</v>
      </c>
      <c r="AP79" s="71" t="s">
        <v>149</v>
      </c>
      <c r="AQ79" s="71" t="s">
        <v>149</v>
      </c>
      <c r="AR79" s="71">
        <f t="shared" si="40"/>
        <v>0</v>
      </c>
      <c r="AS79" s="71">
        <f t="shared" si="40"/>
        <v>0</v>
      </c>
      <c r="AT79" s="71">
        <f t="shared" si="40"/>
        <v>0</v>
      </c>
      <c r="AU79" s="71">
        <f t="shared" si="40"/>
        <v>0</v>
      </c>
      <c r="AV79" s="71">
        <f t="shared" si="40"/>
        <v>0</v>
      </c>
      <c r="AW79" s="71">
        <f t="shared" si="40"/>
        <v>0</v>
      </c>
      <c r="AX79" s="71">
        <f t="shared" si="40"/>
        <v>0</v>
      </c>
      <c r="AY79" s="71">
        <f t="shared" si="40"/>
        <v>0</v>
      </c>
      <c r="AZ79" s="71">
        <f t="shared" si="40"/>
        <v>0</v>
      </c>
      <c r="BA79" s="71">
        <f t="shared" si="40"/>
        <v>0</v>
      </c>
      <c r="BB79" s="71">
        <f t="shared" si="40"/>
        <v>0</v>
      </c>
      <c r="BC79" s="71">
        <f t="shared" si="40"/>
        <v>0</v>
      </c>
      <c r="BD79" s="71">
        <f t="shared" si="40"/>
        <v>0</v>
      </c>
      <c r="BE79" s="71">
        <f t="shared" si="40"/>
        <v>0</v>
      </c>
      <c r="BF79" s="71">
        <f t="shared" si="40"/>
        <v>0</v>
      </c>
      <c r="BG79" s="71">
        <f t="shared" si="40"/>
        <v>0</v>
      </c>
      <c r="BH79" s="71">
        <f t="shared" si="40"/>
        <v>0</v>
      </c>
      <c r="BI79" s="71">
        <f t="shared" si="40"/>
        <v>0</v>
      </c>
      <c r="BJ79" s="71">
        <f t="shared" si="40"/>
        <v>0</v>
      </c>
      <c r="BK79" s="71">
        <f t="shared" si="40"/>
        <v>0</v>
      </c>
      <c r="BL79" s="71">
        <f t="shared" si="40"/>
        <v>0</v>
      </c>
      <c r="BM79" s="71">
        <f t="shared" si="40"/>
        <v>0</v>
      </c>
      <c r="BN79" s="71">
        <f t="shared" si="40"/>
        <v>0</v>
      </c>
      <c r="BO79" s="71">
        <f t="shared" si="40"/>
        <v>0</v>
      </c>
      <c r="BP79" s="71">
        <f t="shared" si="40"/>
        <v>0</v>
      </c>
      <c r="BQ79" s="71">
        <f t="shared" si="40"/>
        <v>0</v>
      </c>
      <c r="BR79" s="71">
        <f t="shared" si="40"/>
        <v>0</v>
      </c>
      <c r="BS79" s="71">
        <f t="shared" si="40"/>
        <v>0</v>
      </c>
      <c r="BT79" s="71" t="s">
        <v>149</v>
      </c>
      <c r="BU79" s="71" t="s">
        <v>149</v>
      </c>
      <c r="BV79" s="71">
        <f t="shared" si="40"/>
        <v>0</v>
      </c>
      <c r="BW79" s="71">
        <f t="shared" si="40"/>
        <v>0</v>
      </c>
      <c r="BX79" s="71">
        <f t="shared" si="40"/>
        <v>0</v>
      </c>
      <c r="BY79" s="71">
        <f t="shared" si="40"/>
        <v>0</v>
      </c>
      <c r="BZ79" s="71">
        <f t="shared" si="40"/>
        <v>0</v>
      </c>
      <c r="CA79" s="71">
        <f t="shared" si="40"/>
        <v>0</v>
      </c>
      <c r="CB79" s="71">
        <f t="shared" si="40"/>
        <v>0</v>
      </c>
      <c r="CC79" s="71">
        <f t="shared" si="40"/>
        <v>0</v>
      </c>
      <c r="CD79" s="71">
        <f t="shared" si="40"/>
        <v>0</v>
      </c>
      <c r="CE79" s="71">
        <f t="shared" si="40"/>
        <v>0</v>
      </c>
      <c r="CF79" s="71">
        <f t="shared" si="40"/>
        <v>0</v>
      </c>
      <c r="CG79" s="71">
        <f t="shared" si="40"/>
        <v>0</v>
      </c>
      <c r="CH79" s="71">
        <f t="shared" si="40"/>
        <v>43.66</v>
      </c>
      <c r="CI79" s="71">
        <f t="shared" si="40"/>
        <v>0</v>
      </c>
      <c r="CJ79" s="71">
        <f t="shared" si="40"/>
        <v>0</v>
      </c>
      <c r="CK79" s="71">
        <f t="shared" si="40"/>
        <v>0</v>
      </c>
      <c r="CL79" s="71">
        <f t="shared" si="40"/>
        <v>0</v>
      </c>
      <c r="CM79" s="71">
        <f t="shared" si="40"/>
        <v>0</v>
      </c>
      <c r="CN79" s="71">
        <f t="shared" si="40"/>
        <v>0</v>
      </c>
      <c r="CO79" s="71">
        <f t="shared" si="40"/>
        <v>0</v>
      </c>
      <c r="CP79" s="71">
        <f t="shared" si="40"/>
        <v>0</v>
      </c>
      <c r="CQ79" s="71">
        <f t="shared" si="40"/>
        <v>0</v>
      </c>
      <c r="CR79" s="23">
        <f>'[1]Формат ИПР'!$N61</f>
        <v>0</v>
      </c>
      <c r="CS79" s="90">
        <f t="shared" si="6"/>
        <v>0</v>
      </c>
    </row>
    <row r="80" spans="1:97" ht="31.5" x14ac:dyDescent="0.25">
      <c r="A80" s="73" t="str">
        <f>'[1]Формат ИПР'!B62</f>
        <v>1.2.4.1</v>
      </c>
      <c r="B80" s="73" t="str">
        <f>'[1]Формат ИПР'!C62</f>
        <v>Реконструкция прочих объектов основных средств, всего, в том числе:</v>
      </c>
      <c r="C80" s="73" t="str">
        <f>'[1]Формат ИПР'!D62</f>
        <v>Г</v>
      </c>
      <c r="D80" s="71">
        <v>0</v>
      </c>
      <c r="E80" s="71">
        <v>0</v>
      </c>
      <c r="F80" s="71">
        <v>0</v>
      </c>
      <c r="G80" s="71">
        <v>0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  <c r="U80" s="71">
        <v>0</v>
      </c>
      <c r="V80" s="71">
        <v>0</v>
      </c>
      <c r="W80" s="71">
        <v>0</v>
      </c>
      <c r="X80" s="71">
        <v>0</v>
      </c>
      <c r="Y80" s="71">
        <v>0</v>
      </c>
      <c r="Z80" s="71">
        <v>0</v>
      </c>
      <c r="AA80" s="71">
        <v>0</v>
      </c>
      <c r="AB80" s="71">
        <v>0</v>
      </c>
      <c r="AC80" s="71">
        <v>0</v>
      </c>
      <c r="AD80" s="71">
        <v>0</v>
      </c>
      <c r="AE80" s="71">
        <v>0</v>
      </c>
      <c r="AF80" s="71">
        <v>0</v>
      </c>
      <c r="AG80" s="71">
        <v>0</v>
      </c>
      <c r="AH80" s="71">
        <v>0</v>
      </c>
      <c r="AI80" s="71">
        <v>0</v>
      </c>
      <c r="AJ80" s="71">
        <v>0</v>
      </c>
      <c r="AK80" s="71">
        <v>0</v>
      </c>
      <c r="AL80" s="71">
        <v>0</v>
      </c>
      <c r="AM80" s="71">
        <v>0</v>
      </c>
      <c r="AN80" s="71">
        <v>0</v>
      </c>
      <c r="AO80" s="71">
        <v>0</v>
      </c>
      <c r="AP80" s="71" t="s">
        <v>149</v>
      </c>
      <c r="AQ80" s="71" t="s">
        <v>149</v>
      </c>
      <c r="AR80" s="71">
        <v>0</v>
      </c>
      <c r="AS80" s="71">
        <v>0</v>
      </c>
      <c r="AT80" s="71">
        <v>0</v>
      </c>
      <c r="AU80" s="71">
        <v>0</v>
      </c>
      <c r="AV80" s="71">
        <v>0</v>
      </c>
      <c r="AW80" s="71">
        <v>0</v>
      </c>
      <c r="AX80" s="71">
        <v>0</v>
      </c>
      <c r="AY80" s="71">
        <v>0</v>
      </c>
      <c r="AZ80" s="71">
        <v>0</v>
      </c>
      <c r="BA80" s="71">
        <v>0</v>
      </c>
      <c r="BB80" s="71">
        <v>0</v>
      </c>
      <c r="BC80" s="71">
        <v>0</v>
      </c>
      <c r="BD80" s="71">
        <v>0</v>
      </c>
      <c r="BE80" s="71">
        <v>0</v>
      </c>
      <c r="BF80" s="71">
        <v>0</v>
      </c>
      <c r="BG80" s="71">
        <v>0</v>
      </c>
      <c r="BH80" s="71">
        <v>0</v>
      </c>
      <c r="BI80" s="71">
        <v>0</v>
      </c>
      <c r="BJ80" s="71">
        <v>0</v>
      </c>
      <c r="BK80" s="71">
        <v>0</v>
      </c>
      <c r="BL80" s="71">
        <v>0</v>
      </c>
      <c r="BM80" s="71">
        <v>0</v>
      </c>
      <c r="BN80" s="71">
        <v>0</v>
      </c>
      <c r="BO80" s="71">
        <v>0</v>
      </c>
      <c r="BP80" s="71">
        <v>0</v>
      </c>
      <c r="BQ80" s="71">
        <v>0</v>
      </c>
      <c r="BR80" s="71">
        <v>0</v>
      </c>
      <c r="BS80" s="71">
        <v>0</v>
      </c>
      <c r="BT80" s="71" t="s">
        <v>149</v>
      </c>
      <c r="BU80" s="71" t="s">
        <v>149</v>
      </c>
      <c r="BV80" s="71">
        <v>0</v>
      </c>
      <c r="BW80" s="71">
        <v>0</v>
      </c>
      <c r="BX80" s="71">
        <v>0</v>
      </c>
      <c r="BY80" s="71">
        <v>0</v>
      </c>
      <c r="BZ80" s="71">
        <v>0</v>
      </c>
      <c r="CA80" s="71">
        <v>0</v>
      </c>
      <c r="CB80" s="71">
        <v>0</v>
      </c>
      <c r="CC80" s="71">
        <v>0</v>
      </c>
      <c r="CD80" s="71">
        <v>0</v>
      </c>
      <c r="CE80" s="71">
        <v>0</v>
      </c>
      <c r="CF80" s="71">
        <v>0</v>
      </c>
      <c r="CG80" s="71">
        <v>0</v>
      </c>
      <c r="CH80" s="71">
        <v>0</v>
      </c>
      <c r="CI80" s="71">
        <v>0</v>
      </c>
      <c r="CJ80" s="71">
        <v>0</v>
      </c>
      <c r="CK80" s="71">
        <v>0</v>
      </c>
      <c r="CL80" s="71">
        <v>0</v>
      </c>
      <c r="CM80" s="71">
        <v>0</v>
      </c>
      <c r="CN80" s="71">
        <v>0</v>
      </c>
      <c r="CO80" s="71">
        <v>0</v>
      </c>
      <c r="CP80" s="71">
        <v>0</v>
      </c>
      <c r="CQ80" s="71">
        <v>0</v>
      </c>
      <c r="CR80" s="23">
        <f>'[1]Формат ИПР'!$N62</f>
        <v>0</v>
      </c>
      <c r="CS80" s="90">
        <f t="shared" si="6"/>
        <v>0</v>
      </c>
    </row>
    <row r="81" spans="1:97" ht="31.5" x14ac:dyDescent="0.25">
      <c r="A81" s="73" t="str">
        <f>'[1]Формат ИПР'!B63</f>
        <v>1.2.4.2</v>
      </c>
      <c r="B81" s="73" t="str">
        <f>'[1]Формат ИПР'!C63</f>
        <v>Модернизация, техническое перевооружение прочих объектов основных средств, всего, в том числе:</v>
      </c>
      <c r="C81" s="73" t="str">
        <f>'[1]Формат ИПР'!D63</f>
        <v>Г</v>
      </c>
      <c r="D81" s="71">
        <f t="shared" ref="D81:CQ81" si="43">SUM(D82:D84)</f>
        <v>0</v>
      </c>
      <c r="E81" s="71">
        <f t="shared" si="43"/>
        <v>0</v>
      </c>
      <c r="F81" s="71">
        <f t="shared" si="43"/>
        <v>0</v>
      </c>
      <c r="G81" s="71">
        <f t="shared" si="43"/>
        <v>0</v>
      </c>
      <c r="H81" s="71">
        <f t="shared" si="43"/>
        <v>0</v>
      </c>
      <c r="I81" s="71">
        <f t="shared" si="43"/>
        <v>0</v>
      </c>
      <c r="J81" s="71">
        <f t="shared" si="43"/>
        <v>0</v>
      </c>
      <c r="K81" s="71">
        <f t="shared" si="43"/>
        <v>0</v>
      </c>
      <c r="L81" s="71">
        <f t="shared" si="43"/>
        <v>0</v>
      </c>
      <c r="M81" s="71">
        <f t="shared" si="43"/>
        <v>0</v>
      </c>
      <c r="N81" s="71">
        <f t="shared" si="43"/>
        <v>0</v>
      </c>
      <c r="O81" s="71">
        <f t="shared" si="43"/>
        <v>0</v>
      </c>
      <c r="P81" s="71">
        <f t="shared" si="43"/>
        <v>0</v>
      </c>
      <c r="Q81" s="71">
        <f t="shared" si="43"/>
        <v>0</v>
      </c>
      <c r="R81" s="71">
        <f t="shared" ref="R81:AA81" si="44">SUM(R82:R84)</f>
        <v>0</v>
      </c>
      <c r="S81" s="71">
        <f t="shared" si="44"/>
        <v>0</v>
      </c>
      <c r="T81" s="71">
        <f t="shared" si="44"/>
        <v>0</v>
      </c>
      <c r="U81" s="71">
        <f t="shared" si="44"/>
        <v>0</v>
      </c>
      <c r="V81" s="71">
        <f t="shared" si="44"/>
        <v>0</v>
      </c>
      <c r="W81" s="71">
        <f t="shared" si="44"/>
        <v>0</v>
      </c>
      <c r="X81" s="71">
        <f t="shared" si="44"/>
        <v>0</v>
      </c>
      <c r="Y81" s="71">
        <f t="shared" si="44"/>
        <v>0</v>
      </c>
      <c r="Z81" s="71">
        <f t="shared" si="44"/>
        <v>0</v>
      </c>
      <c r="AA81" s="71">
        <f t="shared" si="44"/>
        <v>0</v>
      </c>
      <c r="AB81" s="71">
        <f t="shared" ref="AB81:AI81" si="45">SUM(AB82:AB84)</f>
        <v>0</v>
      </c>
      <c r="AC81" s="71">
        <f t="shared" si="45"/>
        <v>0</v>
      </c>
      <c r="AD81" s="71">
        <f t="shared" si="45"/>
        <v>0</v>
      </c>
      <c r="AE81" s="71">
        <f t="shared" si="45"/>
        <v>0</v>
      </c>
      <c r="AF81" s="71">
        <f t="shared" si="45"/>
        <v>0</v>
      </c>
      <c r="AG81" s="71">
        <f t="shared" si="45"/>
        <v>0</v>
      </c>
      <c r="AH81" s="71">
        <f t="shared" si="45"/>
        <v>0</v>
      </c>
      <c r="AI81" s="71">
        <f t="shared" si="45"/>
        <v>0</v>
      </c>
      <c r="AJ81" s="71">
        <f t="shared" si="43"/>
        <v>0</v>
      </c>
      <c r="AK81" s="71">
        <f t="shared" ref="AK81" si="46">SUM(AK82:AK84)</f>
        <v>0</v>
      </c>
      <c r="AL81" s="71">
        <f t="shared" si="43"/>
        <v>0</v>
      </c>
      <c r="AM81" s="71">
        <f t="shared" si="43"/>
        <v>0</v>
      </c>
      <c r="AN81" s="71">
        <f t="shared" si="43"/>
        <v>0</v>
      </c>
      <c r="AO81" s="71">
        <f t="shared" si="43"/>
        <v>0</v>
      </c>
      <c r="AP81" s="71" t="s">
        <v>149</v>
      </c>
      <c r="AQ81" s="71" t="s">
        <v>149</v>
      </c>
      <c r="AR81" s="71">
        <f t="shared" si="43"/>
        <v>0</v>
      </c>
      <c r="AS81" s="71">
        <f t="shared" ref="AS81" si="47">SUM(AS82:AS84)</f>
        <v>0</v>
      </c>
      <c r="AT81" s="71">
        <f t="shared" ref="AT81:AW81" si="48">SUM(AT82:AT84)</f>
        <v>0</v>
      </c>
      <c r="AU81" s="71">
        <f t="shared" si="48"/>
        <v>0</v>
      </c>
      <c r="AV81" s="71">
        <f t="shared" si="48"/>
        <v>0</v>
      </c>
      <c r="AW81" s="71">
        <f t="shared" si="48"/>
        <v>0</v>
      </c>
      <c r="AX81" s="71">
        <f t="shared" si="43"/>
        <v>0</v>
      </c>
      <c r="AY81" s="71">
        <f t="shared" si="43"/>
        <v>0</v>
      </c>
      <c r="AZ81" s="71">
        <f t="shared" si="43"/>
        <v>0</v>
      </c>
      <c r="BA81" s="71">
        <f t="shared" si="43"/>
        <v>0</v>
      </c>
      <c r="BB81" s="71">
        <f t="shared" si="43"/>
        <v>0</v>
      </c>
      <c r="BC81" s="71">
        <f t="shared" si="43"/>
        <v>0</v>
      </c>
      <c r="BD81" s="71">
        <f t="shared" si="43"/>
        <v>0</v>
      </c>
      <c r="BE81" s="71">
        <f t="shared" si="43"/>
        <v>0</v>
      </c>
      <c r="BF81" s="71">
        <f t="shared" si="43"/>
        <v>0</v>
      </c>
      <c r="BG81" s="71">
        <f t="shared" si="43"/>
        <v>0</v>
      </c>
      <c r="BH81" s="71">
        <f t="shared" si="43"/>
        <v>0</v>
      </c>
      <c r="BI81" s="71">
        <f t="shared" si="43"/>
        <v>0</v>
      </c>
      <c r="BJ81" s="71">
        <f t="shared" si="43"/>
        <v>0</v>
      </c>
      <c r="BK81" s="71">
        <f t="shared" si="43"/>
        <v>0</v>
      </c>
      <c r="BL81" s="71">
        <f t="shared" si="43"/>
        <v>0</v>
      </c>
      <c r="BM81" s="71">
        <f t="shared" si="43"/>
        <v>0</v>
      </c>
      <c r="BN81" s="71">
        <f t="shared" si="43"/>
        <v>0</v>
      </c>
      <c r="BO81" s="71">
        <f t="shared" si="43"/>
        <v>0</v>
      </c>
      <c r="BP81" s="71">
        <f t="shared" si="43"/>
        <v>0</v>
      </c>
      <c r="BQ81" s="71">
        <f t="shared" si="43"/>
        <v>0</v>
      </c>
      <c r="BR81" s="71">
        <f t="shared" si="43"/>
        <v>0</v>
      </c>
      <c r="BS81" s="71">
        <f t="shared" si="43"/>
        <v>0</v>
      </c>
      <c r="BT81" s="71" t="s">
        <v>149</v>
      </c>
      <c r="BU81" s="71" t="s">
        <v>149</v>
      </c>
      <c r="BV81" s="71">
        <f t="shared" si="43"/>
        <v>0</v>
      </c>
      <c r="BW81" s="71">
        <f t="shared" si="43"/>
        <v>0</v>
      </c>
      <c r="BX81" s="71">
        <f t="shared" si="43"/>
        <v>0</v>
      </c>
      <c r="BY81" s="71">
        <f t="shared" si="43"/>
        <v>0</v>
      </c>
      <c r="BZ81" s="71">
        <f t="shared" si="43"/>
        <v>0</v>
      </c>
      <c r="CA81" s="71">
        <f t="shared" si="43"/>
        <v>0</v>
      </c>
      <c r="CB81" s="71">
        <f t="shared" si="43"/>
        <v>0</v>
      </c>
      <c r="CC81" s="71">
        <f t="shared" ref="CC81" si="49">SUM(CC82:CC84)</f>
        <v>0</v>
      </c>
      <c r="CD81" s="71">
        <f t="shared" si="43"/>
        <v>0</v>
      </c>
      <c r="CE81" s="71">
        <f t="shared" si="43"/>
        <v>0</v>
      </c>
      <c r="CF81" s="71">
        <f t="shared" si="43"/>
        <v>0</v>
      </c>
      <c r="CG81" s="71">
        <f t="shared" si="43"/>
        <v>0</v>
      </c>
      <c r="CH81" s="71">
        <f t="shared" si="43"/>
        <v>43.66</v>
      </c>
      <c r="CI81" s="71">
        <f t="shared" si="43"/>
        <v>0</v>
      </c>
      <c r="CJ81" s="71">
        <f t="shared" si="43"/>
        <v>0</v>
      </c>
      <c r="CK81" s="71">
        <f t="shared" si="43"/>
        <v>0</v>
      </c>
      <c r="CL81" s="71">
        <f t="shared" si="43"/>
        <v>0</v>
      </c>
      <c r="CM81" s="71">
        <f t="shared" si="43"/>
        <v>0</v>
      </c>
      <c r="CN81" s="71">
        <f t="shared" si="43"/>
        <v>0</v>
      </c>
      <c r="CO81" s="71">
        <f t="shared" si="43"/>
        <v>0</v>
      </c>
      <c r="CP81" s="71">
        <f t="shared" si="43"/>
        <v>0</v>
      </c>
      <c r="CQ81" s="71">
        <f t="shared" si="43"/>
        <v>0</v>
      </c>
      <c r="CR81" s="23">
        <f>'[1]Формат ИПР'!$N63</f>
        <v>0</v>
      </c>
      <c r="CS81" s="90">
        <f t="shared" si="6"/>
        <v>0</v>
      </c>
    </row>
    <row r="82" spans="1:97" ht="42.75" customHeight="1" x14ac:dyDescent="0.25">
      <c r="A82" s="44" t="str">
        <f>'[1]Формат ИПР'!B64</f>
        <v>1.2.4.2</v>
      </c>
      <c r="B82" s="44" t="str">
        <f>'[1]Формат ИПР'!C64</f>
        <v>Модернизация системы сбора и передачи информации 1-ая очередь АО "Чеченэнерго" на  ПС "Восточная"</v>
      </c>
      <c r="C82" s="44" t="str">
        <f>'[1]Формат ИПР'!D64</f>
        <v>F_prj_109108_49013</v>
      </c>
      <c r="D82" s="84">
        <v>0</v>
      </c>
      <c r="E82" s="84">
        <f>'[1]Формат ИПР'!$GF64</f>
        <v>0</v>
      </c>
      <c r="F82" s="84">
        <v>0</v>
      </c>
      <c r="G82" s="84">
        <v>0</v>
      </c>
      <c r="H82" s="84">
        <v>0</v>
      </c>
      <c r="I82" s="84">
        <v>0</v>
      </c>
      <c r="J82" s="84">
        <v>0</v>
      </c>
      <c r="K82" s="84">
        <v>0</v>
      </c>
      <c r="L82" s="84">
        <v>0</v>
      </c>
      <c r="M82" s="84">
        <v>0</v>
      </c>
      <c r="N82" s="84">
        <v>0</v>
      </c>
      <c r="O82" s="84">
        <v>0</v>
      </c>
      <c r="P82" s="84">
        <v>0</v>
      </c>
      <c r="Q82" s="84">
        <f>'[1]Формат ИПР'!$GE64</f>
        <v>0</v>
      </c>
      <c r="R82" s="84">
        <v>0</v>
      </c>
      <c r="S82" s="84">
        <v>0</v>
      </c>
      <c r="T82" s="84">
        <v>0</v>
      </c>
      <c r="U82" s="84">
        <v>0</v>
      </c>
      <c r="V82" s="84">
        <v>0</v>
      </c>
      <c r="W82" s="84">
        <v>0</v>
      </c>
      <c r="X82" s="84">
        <v>0</v>
      </c>
      <c r="Y82" s="84">
        <v>0</v>
      </c>
      <c r="Z82" s="84">
        <v>0</v>
      </c>
      <c r="AA82" s="84">
        <v>0</v>
      </c>
      <c r="AB82" s="84">
        <v>0</v>
      </c>
      <c r="AC82" s="84">
        <v>0</v>
      </c>
      <c r="AD82" s="84">
        <v>0</v>
      </c>
      <c r="AE82" s="84">
        <v>0</v>
      </c>
      <c r="AF82" s="84">
        <v>0</v>
      </c>
      <c r="AG82" s="84">
        <v>0</v>
      </c>
      <c r="AH82" s="84">
        <v>0</v>
      </c>
      <c r="AI82" s="84">
        <v>0</v>
      </c>
      <c r="AJ82" s="84" t="s">
        <v>149</v>
      </c>
      <c r="AK82" s="84">
        <v>0</v>
      </c>
      <c r="AL82" s="84" t="s">
        <v>149</v>
      </c>
      <c r="AM82" s="84">
        <v>0</v>
      </c>
      <c r="AN82" s="84" t="s">
        <v>149</v>
      </c>
      <c r="AO82" s="84">
        <v>0</v>
      </c>
      <c r="AP82" s="84" t="s">
        <v>149</v>
      </c>
      <c r="AQ82" s="84" t="s">
        <v>149</v>
      </c>
      <c r="AR82" s="84">
        <v>0</v>
      </c>
      <c r="AS82" s="80">
        <f>IF($E82=0,'[2]Формат ИПР'!$CM64,0)</f>
        <v>0</v>
      </c>
      <c r="AT82" s="84">
        <v>0</v>
      </c>
      <c r="AU82" s="84">
        <v>0</v>
      </c>
      <c r="AV82" s="84">
        <v>0</v>
      </c>
      <c r="AW82" s="84">
        <v>0</v>
      </c>
      <c r="AX82" s="84">
        <v>0</v>
      </c>
      <c r="AY82" s="80">
        <f>IF(Q82=0,'[1]Формат ИПР'!$CL64,0)</f>
        <v>0</v>
      </c>
      <c r="AZ82" s="84">
        <v>0</v>
      </c>
      <c r="BA82" s="84">
        <v>0</v>
      </c>
      <c r="BB82" s="84">
        <v>0</v>
      </c>
      <c r="BC82" s="84">
        <v>0</v>
      </c>
      <c r="BD82" s="84">
        <v>0</v>
      </c>
      <c r="BE82" s="84">
        <v>0</v>
      </c>
      <c r="BF82" s="84">
        <v>0</v>
      </c>
      <c r="BG82" s="84">
        <v>0</v>
      </c>
      <c r="BH82" s="84">
        <v>0</v>
      </c>
      <c r="BI82" s="84">
        <v>0</v>
      </c>
      <c r="BJ82" s="84">
        <v>0</v>
      </c>
      <c r="BK82" s="84">
        <v>0</v>
      </c>
      <c r="BL82" s="84">
        <v>0</v>
      </c>
      <c r="BM82" s="84">
        <v>0</v>
      </c>
      <c r="BN82" s="84">
        <v>0</v>
      </c>
      <c r="BO82" s="84">
        <v>0</v>
      </c>
      <c r="BP82" s="84">
        <v>0</v>
      </c>
      <c r="BQ82" s="84">
        <v>0</v>
      </c>
      <c r="BR82" s="84">
        <v>0</v>
      </c>
      <c r="BS82" s="84">
        <v>0</v>
      </c>
      <c r="BT82" s="84" t="s">
        <v>149</v>
      </c>
      <c r="BU82" s="84" t="s">
        <v>149</v>
      </c>
      <c r="BV82" s="84" t="s">
        <v>149</v>
      </c>
      <c r="BW82" s="84" t="s">
        <v>149</v>
      </c>
      <c r="BX82" s="84" t="s">
        <v>149</v>
      </c>
      <c r="BY82" s="84" t="s">
        <v>149</v>
      </c>
      <c r="BZ82" s="84" t="s">
        <v>149</v>
      </c>
      <c r="CA82" s="84" t="s">
        <v>149</v>
      </c>
      <c r="CB82" s="84" t="s">
        <v>149</v>
      </c>
      <c r="CC82" s="84">
        <v>0</v>
      </c>
      <c r="CD82" s="84" t="s">
        <v>149</v>
      </c>
      <c r="CE82" s="84">
        <v>0</v>
      </c>
      <c r="CF82" s="84">
        <v>0</v>
      </c>
      <c r="CG82" s="84">
        <v>0</v>
      </c>
      <c r="CH82" s="84">
        <v>11.799999999999999</v>
      </c>
      <c r="CI82" s="84">
        <v>0</v>
      </c>
      <c r="CJ82" s="84">
        <v>0</v>
      </c>
      <c r="CK82" s="84">
        <v>0</v>
      </c>
      <c r="CL82" s="84">
        <v>0</v>
      </c>
      <c r="CM82" s="84">
        <v>0</v>
      </c>
      <c r="CN82" s="84">
        <v>0</v>
      </c>
      <c r="CO82" s="84">
        <v>0</v>
      </c>
      <c r="CP82" s="84">
        <v>0</v>
      </c>
      <c r="CQ82" s="84">
        <v>0</v>
      </c>
      <c r="CR82" s="23">
        <f>'[1]Формат ИПР'!$N64</f>
        <v>2017</v>
      </c>
      <c r="CS82" s="90">
        <f t="shared" si="6"/>
        <v>0</v>
      </c>
    </row>
    <row r="83" spans="1:97" ht="47.25" x14ac:dyDescent="0.25">
      <c r="A83" s="44" t="str">
        <f>'[1]Формат ИПР'!B65</f>
        <v>1.2.4.2</v>
      </c>
      <c r="B83" s="44" t="str">
        <f>'[1]Формат ИПР'!C65</f>
        <v>Модернизация системы сбора и передачи информации 1-ая очередь АО "Чеченэнерго" на  ПС 110 кВ Гудермес-Тяговая</v>
      </c>
      <c r="C83" s="44" t="str">
        <f>'[1]Формат ИПР'!D65</f>
        <v>G_Che4</v>
      </c>
      <c r="D83" s="84">
        <v>0</v>
      </c>
      <c r="E83" s="84">
        <f>'[1]Формат ИПР'!$GF65</f>
        <v>0</v>
      </c>
      <c r="F83" s="84">
        <v>0</v>
      </c>
      <c r="G83" s="84">
        <v>0</v>
      </c>
      <c r="H83" s="84">
        <v>0</v>
      </c>
      <c r="I83" s="84">
        <v>0</v>
      </c>
      <c r="J83" s="84">
        <v>0</v>
      </c>
      <c r="K83" s="84">
        <v>0</v>
      </c>
      <c r="L83" s="84">
        <v>0</v>
      </c>
      <c r="M83" s="84">
        <v>0</v>
      </c>
      <c r="N83" s="84">
        <v>0</v>
      </c>
      <c r="O83" s="84">
        <v>0</v>
      </c>
      <c r="P83" s="84">
        <v>0</v>
      </c>
      <c r="Q83" s="84">
        <f>'[1]Формат ИПР'!$GE65</f>
        <v>0</v>
      </c>
      <c r="R83" s="84">
        <v>0</v>
      </c>
      <c r="S83" s="84">
        <v>0</v>
      </c>
      <c r="T83" s="84">
        <v>0</v>
      </c>
      <c r="U83" s="84">
        <v>0</v>
      </c>
      <c r="V83" s="84">
        <v>0</v>
      </c>
      <c r="W83" s="84">
        <v>0</v>
      </c>
      <c r="X83" s="84">
        <v>0</v>
      </c>
      <c r="Y83" s="84">
        <v>0</v>
      </c>
      <c r="Z83" s="84">
        <v>0</v>
      </c>
      <c r="AA83" s="84">
        <v>0</v>
      </c>
      <c r="AB83" s="84">
        <v>0</v>
      </c>
      <c r="AC83" s="84">
        <v>0</v>
      </c>
      <c r="AD83" s="84">
        <v>0</v>
      </c>
      <c r="AE83" s="84">
        <v>0</v>
      </c>
      <c r="AF83" s="84">
        <v>0</v>
      </c>
      <c r="AG83" s="84">
        <v>0</v>
      </c>
      <c r="AH83" s="84">
        <v>0</v>
      </c>
      <c r="AI83" s="84">
        <v>0</v>
      </c>
      <c r="AJ83" s="84" t="s">
        <v>149</v>
      </c>
      <c r="AK83" s="84">
        <v>0</v>
      </c>
      <c r="AL83" s="84" t="s">
        <v>149</v>
      </c>
      <c r="AM83" s="84">
        <v>0</v>
      </c>
      <c r="AN83" s="84" t="s">
        <v>149</v>
      </c>
      <c r="AO83" s="84">
        <v>0</v>
      </c>
      <c r="AP83" s="84" t="s">
        <v>149</v>
      </c>
      <c r="AQ83" s="84" t="s">
        <v>149</v>
      </c>
      <c r="AR83" s="84">
        <v>0</v>
      </c>
      <c r="AS83" s="80">
        <f>IF($E83=0,'[2]Формат ИПР'!$CM65,0)</f>
        <v>0</v>
      </c>
      <c r="AT83" s="84">
        <v>0</v>
      </c>
      <c r="AU83" s="84">
        <v>0</v>
      </c>
      <c r="AV83" s="84">
        <v>0</v>
      </c>
      <c r="AW83" s="84">
        <v>0</v>
      </c>
      <c r="AX83" s="84">
        <v>0</v>
      </c>
      <c r="AY83" s="80">
        <f>IF(Q83=0,'[1]Формат ИПР'!$CL65,0)</f>
        <v>0</v>
      </c>
      <c r="AZ83" s="84">
        <v>0</v>
      </c>
      <c r="BA83" s="84">
        <v>0</v>
      </c>
      <c r="BB83" s="84">
        <v>0</v>
      </c>
      <c r="BC83" s="84">
        <v>0</v>
      </c>
      <c r="BD83" s="84">
        <v>0</v>
      </c>
      <c r="BE83" s="84">
        <v>0</v>
      </c>
      <c r="BF83" s="84">
        <v>0</v>
      </c>
      <c r="BG83" s="84">
        <v>0</v>
      </c>
      <c r="BH83" s="84">
        <v>0</v>
      </c>
      <c r="BI83" s="84">
        <v>0</v>
      </c>
      <c r="BJ83" s="84">
        <v>0</v>
      </c>
      <c r="BK83" s="84">
        <v>0</v>
      </c>
      <c r="BL83" s="84">
        <v>0</v>
      </c>
      <c r="BM83" s="84">
        <v>0</v>
      </c>
      <c r="BN83" s="84">
        <v>0</v>
      </c>
      <c r="BO83" s="84">
        <v>0</v>
      </c>
      <c r="BP83" s="84">
        <v>0</v>
      </c>
      <c r="BQ83" s="84">
        <v>0</v>
      </c>
      <c r="BR83" s="84">
        <v>0</v>
      </c>
      <c r="BS83" s="84">
        <v>0</v>
      </c>
      <c r="BT83" s="84" t="s">
        <v>149</v>
      </c>
      <c r="BU83" s="84" t="s">
        <v>149</v>
      </c>
      <c r="BV83" s="84" t="s">
        <v>149</v>
      </c>
      <c r="BW83" s="84" t="s">
        <v>149</v>
      </c>
      <c r="BX83" s="84" t="s">
        <v>149</v>
      </c>
      <c r="BY83" s="84" t="s">
        <v>149</v>
      </c>
      <c r="BZ83" s="84" t="s">
        <v>149</v>
      </c>
      <c r="CA83" s="84" t="s">
        <v>149</v>
      </c>
      <c r="CB83" s="84" t="s">
        <v>149</v>
      </c>
      <c r="CC83" s="84">
        <v>0</v>
      </c>
      <c r="CD83" s="84" t="s">
        <v>149</v>
      </c>
      <c r="CE83" s="84">
        <v>0</v>
      </c>
      <c r="CF83" s="84">
        <v>0</v>
      </c>
      <c r="CG83" s="84">
        <v>0</v>
      </c>
      <c r="CH83" s="84">
        <v>20.059999999999999</v>
      </c>
      <c r="CI83" s="84">
        <v>0</v>
      </c>
      <c r="CJ83" s="84">
        <v>0</v>
      </c>
      <c r="CK83" s="84">
        <v>0</v>
      </c>
      <c r="CL83" s="84">
        <v>0</v>
      </c>
      <c r="CM83" s="84">
        <v>0</v>
      </c>
      <c r="CN83" s="84">
        <v>0</v>
      </c>
      <c r="CO83" s="84">
        <v>0</v>
      </c>
      <c r="CP83" s="84">
        <v>0</v>
      </c>
      <c r="CQ83" s="84">
        <v>0</v>
      </c>
      <c r="CR83" s="23">
        <f>'[1]Формат ИПР'!$N65</f>
        <v>2017</v>
      </c>
      <c r="CS83" s="90">
        <f t="shared" si="6"/>
        <v>0</v>
      </c>
    </row>
    <row r="84" spans="1:97" ht="31.5" x14ac:dyDescent="0.25">
      <c r="A84" s="44" t="str">
        <f>'[1]Формат ИПР'!B66</f>
        <v>1.2.4.2</v>
      </c>
      <c r="B84" s="44" t="str">
        <f>'[1]Формат ИПР'!C66</f>
        <v>Модернизация системы сбора и передачи информации 1-ая очередь АО "Чеченэнерго" на ПС 110 кВ Ойсунгур</v>
      </c>
      <c r="C84" s="44" t="str">
        <f>'[1]Формат ИПР'!D66</f>
        <v>G_Che5</v>
      </c>
      <c r="D84" s="84">
        <v>0</v>
      </c>
      <c r="E84" s="84">
        <f>'[1]Формат ИПР'!$GF66</f>
        <v>0</v>
      </c>
      <c r="F84" s="84">
        <v>0</v>
      </c>
      <c r="G84" s="84">
        <v>0</v>
      </c>
      <c r="H84" s="84">
        <v>0</v>
      </c>
      <c r="I84" s="84">
        <v>0</v>
      </c>
      <c r="J84" s="84">
        <v>0</v>
      </c>
      <c r="K84" s="84">
        <v>0</v>
      </c>
      <c r="L84" s="84">
        <v>0</v>
      </c>
      <c r="M84" s="84">
        <v>0</v>
      </c>
      <c r="N84" s="84">
        <v>0</v>
      </c>
      <c r="O84" s="84">
        <v>0</v>
      </c>
      <c r="P84" s="84">
        <v>0</v>
      </c>
      <c r="Q84" s="84">
        <f>'[1]Формат ИПР'!$GE66</f>
        <v>0</v>
      </c>
      <c r="R84" s="84">
        <v>0</v>
      </c>
      <c r="S84" s="84">
        <v>0</v>
      </c>
      <c r="T84" s="84">
        <v>0</v>
      </c>
      <c r="U84" s="84">
        <v>0</v>
      </c>
      <c r="V84" s="84">
        <v>0</v>
      </c>
      <c r="W84" s="84">
        <v>0</v>
      </c>
      <c r="X84" s="84">
        <v>0</v>
      </c>
      <c r="Y84" s="84">
        <v>0</v>
      </c>
      <c r="Z84" s="84">
        <v>0</v>
      </c>
      <c r="AA84" s="84">
        <v>0</v>
      </c>
      <c r="AB84" s="84">
        <v>0</v>
      </c>
      <c r="AC84" s="84">
        <v>0</v>
      </c>
      <c r="AD84" s="84">
        <v>0</v>
      </c>
      <c r="AE84" s="84">
        <v>0</v>
      </c>
      <c r="AF84" s="84">
        <v>0</v>
      </c>
      <c r="AG84" s="84">
        <v>0</v>
      </c>
      <c r="AH84" s="84">
        <v>0</v>
      </c>
      <c r="AI84" s="84">
        <v>0</v>
      </c>
      <c r="AJ84" s="84" t="s">
        <v>149</v>
      </c>
      <c r="AK84" s="84">
        <v>0</v>
      </c>
      <c r="AL84" s="84" t="s">
        <v>149</v>
      </c>
      <c r="AM84" s="84">
        <v>0</v>
      </c>
      <c r="AN84" s="84" t="s">
        <v>149</v>
      </c>
      <c r="AO84" s="84">
        <v>0</v>
      </c>
      <c r="AP84" s="84" t="s">
        <v>149</v>
      </c>
      <c r="AQ84" s="84" t="s">
        <v>149</v>
      </c>
      <c r="AR84" s="84">
        <v>0</v>
      </c>
      <c r="AS84" s="80">
        <f>IF($E84=0,'[2]Формат ИПР'!$CM66,0)</f>
        <v>0</v>
      </c>
      <c r="AT84" s="84">
        <v>0</v>
      </c>
      <c r="AU84" s="84">
        <v>0</v>
      </c>
      <c r="AV84" s="84">
        <v>0</v>
      </c>
      <c r="AW84" s="84">
        <v>0</v>
      </c>
      <c r="AX84" s="84">
        <v>0</v>
      </c>
      <c r="AY84" s="80">
        <f>IF(Q84=0,'[1]Формат ИПР'!$CL66,0)</f>
        <v>0</v>
      </c>
      <c r="AZ84" s="84">
        <v>0</v>
      </c>
      <c r="BA84" s="84">
        <v>0</v>
      </c>
      <c r="BB84" s="84">
        <v>0</v>
      </c>
      <c r="BC84" s="84">
        <v>0</v>
      </c>
      <c r="BD84" s="84">
        <v>0</v>
      </c>
      <c r="BE84" s="84">
        <v>0</v>
      </c>
      <c r="BF84" s="84">
        <v>0</v>
      </c>
      <c r="BG84" s="84">
        <v>0</v>
      </c>
      <c r="BH84" s="84">
        <v>0</v>
      </c>
      <c r="BI84" s="84">
        <v>0</v>
      </c>
      <c r="BJ84" s="84">
        <v>0</v>
      </c>
      <c r="BK84" s="84">
        <v>0</v>
      </c>
      <c r="BL84" s="84">
        <v>0</v>
      </c>
      <c r="BM84" s="84">
        <v>0</v>
      </c>
      <c r="BN84" s="84">
        <v>0</v>
      </c>
      <c r="BO84" s="84">
        <v>0</v>
      </c>
      <c r="BP84" s="84">
        <v>0</v>
      </c>
      <c r="BQ84" s="84">
        <v>0</v>
      </c>
      <c r="BR84" s="84">
        <v>0</v>
      </c>
      <c r="BS84" s="84">
        <v>0</v>
      </c>
      <c r="BT84" s="84" t="s">
        <v>149</v>
      </c>
      <c r="BU84" s="84" t="s">
        <v>149</v>
      </c>
      <c r="BV84" s="84" t="s">
        <v>149</v>
      </c>
      <c r="BW84" s="84" t="s">
        <v>149</v>
      </c>
      <c r="BX84" s="84" t="s">
        <v>149</v>
      </c>
      <c r="BY84" s="84" t="s">
        <v>149</v>
      </c>
      <c r="BZ84" s="84" t="s">
        <v>149</v>
      </c>
      <c r="CA84" s="84" t="s">
        <v>149</v>
      </c>
      <c r="CB84" s="84" t="s">
        <v>149</v>
      </c>
      <c r="CC84" s="84">
        <v>0</v>
      </c>
      <c r="CD84" s="84" t="s">
        <v>149</v>
      </c>
      <c r="CE84" s="84">
        <v>0</v>
      </c>
      <c r="CF84" s="84">
        <v>0</v>
      </c>
      <c r="CG84" s="84">
        <v>0</v>
      </c>
      <c r="CH84" s="84">
        <v>11.799999999999999</v>
      </c>
      <c r="CI84" s="84">
        <v>0</v>
      </c>
      <c r="CJ84" s="84">
        <v>0</v>
      </c>
      <c r="CK84" s="84">
        <v>0</v>
      </c>
      <c r="CL84" s="84">
        <v>0</v>
      </c>
      <c r="CM84" s="84">
        <v>0</v>
      </c>
      <c r="CN84" s="84">
        <v>0</v>
      </c>
      <c r="CO84" s="84">
        <v>0</v>
      </c>
      <c r="CP84" s="84">
        <v>0</v>
      </c>
      <c r="CQ84" s="84">
        <v>0</v>
      </c>
      <c r="CR84" s="23">
        <f>'[1]Формат ИПР'!$N66</f>
        <v>2017</v>
      </c>
      <c r="CS84" s="90">
        <f t="shared" si="6"/>
        <v>0</v>
      </c>
    </row>
    <row r="85" spans="1:97" ht="63" x14ac:dyDescent="0.25">
      <c r="A85" s="73" t="str">
        <f>'[1]Формат ИПР'!B67</f>
        <v>1.3</v>
      </c>
      <c r="B85" s="73" t="str">
        <f>'[1]Формат ИПР'!C67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5" s="73" t="str">
        <f>'[1]Формат ИПР'!D67</f>
        <v>Г</v>
      </c>
      <c r="D85" s="71">
        <f t="shared" ref="D85:CQ85" si="50">SUM(D86,D87)</f>
        <v>50</v>
      </c>
      <c r="E85" s="71">
        <f t="shared" si="50"/>
        <v>50</v>
      </c>
      <c r="F85" s="71">
        <f t="shared" si="50"/>
        <v>0</v>
      </c>
      <c r="G85" s="71">
        <f t="shared" si="50"/>
        <v>0</v>
      </c>
      <c r="H85" s="71">
        <f t="shared" si="50"/>
        <v>0</v>
      </c>
      <c r="I85" s="71">
        <f t="shared" si="50"/>
        <v>0</v>
      </c>
      <c r="J85" s="71">
        <f t="shared" si="50"/>
        <v>0</v>
      </c>
      <c r="K85" s="71">
        <f t="shared" si="50"/>
        <v>0</v>
      </c>
      <c r="L85" s="71">
        <f t="shared" si="50"/>
        <v>0</v>
      </c>
      <c r="M85" s="71">
        <f t="shared" si="50"/>
        <v>0</v>
      </c>
      <c r="N85" s="71">
        <f t="shared" si="50"/>
        <v>0</v>
      </c>
      <c r="O85" s="71">
        <f t="shared" si="50"/>
        <v>0</v>
      </c>
      <c r="P85" s="71">
        <f t="shared" si="50"/>
        <v>96.210999999999999</v>
      </c>
      <c r="Q85" s="71">
        <f t="shared" si="50"/>
        <v>95.46</v>
      </c>
      <c r="R85" s="71">
        <f t="shared" ref="R85:AA85" si="51">SUM(R86,R87)</f>
        <v>0</v>
      </c>
      <c r="S85" s="71">
        <f t="shared" si="51"/>
        <v>0</v>
      </c>
      <c r="T85" s="71">
        <f t="shared" si="51"/>
        <v>0</v>
      </c>
      <c r="U85" s="71">
        <f t="shared" si="51"/>
        <v>0</v>
      </c>
      <c r="V85" s="71">
        <f t="shared" si="51"/>
        <v>0</v>
      </c>
      <c r="W85" s="71">
        <f t="shared" si="51"/>
        <v>0</v>
      </c>
      <c r="X85" s="71">
        <f t="shared" si="51"/>
        <v>0</v>
      </c>
      <c r="Y85" s="71">
        <f t="shared" si="51"/>
        <v>0</v>
      </c>
      <c r="Z85" s="71">
        <f t="shared" si="51"/>
        <v>0</v>
      </c>
      <c r="AA85" s="71">
        <f t="shared" si="51"/>
        <v>0</v>
      </c>
      <c r="AB85" s="71">
        <f t="shared" ref="AB85:AI85" si="52">SUM(AB86,AB87)</f>
        <v>0</v>
      </c>
      <c r="AC85" s="71">
        <f t="shared" si="52"/>
        <v>0</v>
      </c>
      <c r="AD85" s="71">
        <f t="shared" si="52"/>
        <v>0</v>
      </c>
      <c r="AE85" s="71">
        <f t="shared" si="52"/>
        <v>0</v>
      </c>
      <c r="AF85" s="71">
        <f t="shared" si="52"/>
        <v>0</v>
      </c>
      <c r="AG85" s="71">
        <f t="shared" si="52"/>
        <v>0</v>
      </c>
      <c r="AH85" s="71">
        <f t="shared" si="52"/>
        <v>0</v>
      </c>
      <c r="AI85" s="71">
        <f t="shared" si="52"/>
        <v>0</v>
      </c>
      <c r="AJ85" s="71">
        <f t="shared" si="50"/>
        <v>0</v>
      </c>
      <c r="AK85" s="71">
        <f t="shared" si="50"/>
        <v>0</v>
      </c>
      <c r="AL85" s="71">
        <f t="shared" si="50"/>
        <v>0</v>
      </c>
      <c r="AM85" s="71">
        <f t="shared" si="50"/>
        <v>0</v>
      </c>
      <c r="AN85" s="71">
        <f t="shared" si="50"/>
        <v>0</v>
      </c>
      <c r="AO85" s="71">
        <f t="shared" si="50"/>
        <v>0</v>
      </c>
      <c r="AP85" s="71" t="s">
        <v>149</v>
      </c>
      <c r="AQ85" s="71" t="s">
        <v>149</v>
      </c>
      <c r="AR85" s="71">
        <f t="shared" si="50"/>
        <v>0</v>
      </c>
      <c r="AS85" s="71">
        <f t="shared" si="50"/>
        <v>0</v>
      </c>
      <c r="AT85" s="71">
        <f t="shared" si="50"/>
        <v>0</v>
      </c>
      <c r="AU85" s="71">
        <f t="shared" si="50"/>
        <v>0</v>
      </c>
      <c r="AV85" s="71">
        <f t="shared" si="50"/>
        <v>0</v>
      </c>
      <c r="AW85" s="71">
        <f t="shared" si="50"/>
        <v>0</v>
      </c>
      <c r="AX85" s="71">
        <f t="shared" si="50"/>
        <v>0</v>
      </c>
      <c r="AY85" s="71">
        <f t="shared" si="50"/>
        <v>0</v>
      </c>
      <c r="AZ85" s="71">
        <f t="shared" si="50"/>
        <v>0</v>
      </c>
      <c r="BA85" s="71">
        <f t="shared" si="50"/>
        <v>0</v>
      </c>
      <c r="BB85" s="71">
        <f t="shared" si="50"/>
        <v>0</v>
      </c>
      <c r="BC85" s="71">
        <f t="shared" si="50"/>
        <v>0</v>
      </c>
      <c r="BD85" s="71">
        <f t="shared" si="50"/>
        <v>0</v>
      </c>
      <c r="BE85" s="71">
        <f t="shared" si="50"/>
        <v>0</v>
      </c>
      <c r="BF85" s="71">
        <f t="shared" si="50"/>
        <v>0</v>
      </c>
      <c r="BG85" s="71">
        <f t="shared" si="50"/>
        <v>0</v>
      </c>
      <c r="BH85" s="71">
        <f t="shared" si="50"/>
        <v>0</v>
      </c>
      <c r="BI85" s="71">
        <f t="shared" si="50"/>
        <v>0</v>
      </c>
      <c r="BJ85" s="71">
        <f t="shared" si="50"/>
        <v>0</v>
      </c>
      <c r="BK85" s="71">
        <f t="shared" si="50"/>
        <v>0</v>
      </c>
      <c r="BL85" s="71">
        <f t="shared" si="50"/>
        <v>0</v>
      </c>
      <c r="BM85" s="71">
        <f t="shared" si="50"/>
        <v>0</v>
      </c>
      <c r="BN85" s="71">
        <f t="shared" si="50"/>
        <v>0</v>
      </c>
      <c r="BO85" s="71">
        <f t="shared" si="50"/>
        <v>0</v>
      </c>
      <c r="BP85" s="71">
        <f t="shared" si="50"/>
        <v>0</v>
      </c>
      <c r="BQ85" s="71">
        <f t="shared" si="50"/>
        <v>0</v>
      </c>
      <c r="BR85" s="71">
        <f t="shared" si="50"/>
        <v>0</v>
      </c>
      <c r="BS85" s="71">
        <f t="shared" si="50"/>
        <v>0</v>
      </c>
      <c r="BT85" s="71" t="s">
        <v>149</v>
      </c>
      <c r="BU85" s="71" t="s">
        <v>149</v>
      </c>
      <c r="BV85" s="71">
        <f t="shared" si="50"/>
        <v>0</v>
      </c>
      <c r="BW85" s="71">
        <f t="shared" si="50"/>
        <v>0</v>
      </c>
      <c r="BX85" s="71">
        <f t="shared" si="50"/>
        <v>0</v>
      </c>
      <c r="BY85" s="71">
        <f t="shared" si="50"/>
        <v>0</v>
      </c>
      <c r="BZ85" s="71">
        <f t="shared" si="50"/>
        <v>0</v>
      </c>
      <c r="CA85" s="71">
        <f t="shared" si="50"/>
        <v>0</v>
      </c>
      <c r="CB85" s="71">
        <f t="shared" si="50"/>
        <v>0</v>
      </c>
      <c r="CC85" s="71">
        <f t="shared" si="50"/>
        <v>0</v>
      </c>
      <c r="CD85" s="71">
        <f t="shared" si="50"/>
        <v>0</v>
      </c>
      <c r="CE85" s="71">
        <f t="shared" si="50"/>
        <v>0</v>
      </c>
      <c r="CF85" s="71">
        <f t="shared" si="50"/>
        <v>0</v>
      </c>
      <c r="CG85" s="71">
        <f t="shared" si="50"/>
        <v>0</v>
      </c>
      <c r="CH85" s="71">
        <f t="shared" si="50"/>
        <v>0</v>
      </c>
      <c r="CI85" s="71">
        <f t="shared" si="50"/>
        <v>0</v>
      </c>
      <c r="CJ85" s="71">
        <f t="shared" si="50"/>
        <v>0</v>
      </c>
      <c r="CK85" s="71">
        <f t="shared" si="50"/>
        <v>0</v>
      </c>
      <c r="CL85" s="71">
        <f t="shared" si="50"/>
        <v>0</v>
      </c>
      <c r="CM85" s="71">
        <f t="shared" si="50"/>
        <v>0</v>
      </c>
      <c r="CN85" s="71">
        <f t="shared" si="50"/>
        <v>0</v>
      </c>
      <c r="CO85" s="71">
        <f t="shared" si="50"/>
        <v>0</v>
      </c>
      <c r="CP85" s="71">
        <f t="shared" si="50"/>
        <v>0</v>
      </c>
      <c r="CQ85" s="71">
        <f t="shared" si="50"/>
        <v>0</v>
      </c>
      <c r="CR85" s="23">
        <f>'[1]Формат ИПР'!$N67</f>
        <v>0</v>
      </c>
      <c r="CS85" s="90">
        <f t="shared" si="6"/>
        <v>145.45999999999998</v>
      </c>
    </row>
    <row r="86" spans="1:97" ht="47.25" x14ac:dyDescent="0.25">
      <c r="A86" s="73" t="str">
        <f>'[1]Формат ИПР'!B68</f>
        <v>1.3.1</v>
      </c>
      <c r="B86" s="73" t="str">
        <f>'[1]Формат ИПР'!C68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6" s="73" t="str">
        <f>'[1]Формат ИПР'!D68</f>
        <v>Г</v>
      </c>
      <c r="D86" s="71">
        <v>0</v>
      </c>
      <c r="E86" s="71">
        <v>0</v>
      </c>
      <c r="F86" s="71">
        <v>0</v>
      </c>
      <c r="G86" s="71">
        <v>0</v>
      </c>
      <c r="H86" s="71">
        <v>0</v>
      </c>
      <c r="I86" s="71">
        <v>0</v>
      </c>
      <c r="J86" s="71">
        <v>0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  <c r="P86" s="71">
        <v>0</v>
      </c>
      <c r="Q86" s="71">
        <v>0</v>
      </c>
      <c r="R86" s="71">
        <v>0</v>
      </c>
      <c r="S86" s="71">
        <v>0</v>
      </c>
      <c r="T86" s="71">
        <v>0</v>
      </c>
      <c r="U86" s="71">
        <v>0</v>
      </c>
      <c r="V86" s="71">
        <v>0</v>
      </c>
      <c r="W86" s="71">
        <v>0</v>
      </c>
      <c r="X86" s="71">
        <v>0</v>
      </c>
      <c r="Y86" s="71">
        <v>0</v>
      </c>
      <c r="Z86" s="71">
        <v>0</v>
      </c>
      <c r="AA86" s="71">
        <v>0</v>
      </c>
      <c r="AB86" s="71">
        <v>0</v>
      </c>
      <c r="AC86" s="71">
        <v>0</v>
      </c>
      <c r="AD86" s="71">
        <v>0</v>
      </c>
      <c r="AE86" s="71">
        <v>0</v>
      </c>
      <c r="AF86" s="71">
        <v>0</v>
      </c>
      <c r="AG86" s="71">
        <v>0</v>
      </c>
      <c r="AH86" s="71">
        <v>0</v>
      </c>
      <c r="AI86" s="71">
        <v>0</v>
      </c>
      <c r="AJ86" s="71">
        <v>0</v>
      </c>
      <c r="AK86" s="71">
        <v>0</v>
      </c>
      <c r="AL86" s="71">
        <v>0</v>
      </c>
      <c r="AM86" s="71">
        <v>0</v>
      </c>
      <c r="AN86" s="71">
        <v>0</v>
      </c>
      <c r="AO86" s="71">
        <v>0</v>
      </c>
      <c r="AP86" s="71" t="s">
        <v>149</v>
      </c>
      <c r="AQ86" s="71" t="s">
        <v>149</v>
      </c>
      <c r="AR86" s="71">
        <v>0</v>
      </c>
      <c r="AS86" s="71">
        <v>0</v>
      </c>
      <c r="AT86" s="71">
        <v>0</v>
      </c>
      <c r="AU86" s="71">
        <v>0</v>
      </c>
      <c r="AV86" s="71">
        <v>0</v>
      </c>
      <c r="AW86" s="71">
        <v>0</v>
      </c>
      <c r="AX86" s="71">
        <v>0</v>
      </c>
      <c r="AY86" s="71">
        <v>0</v>
      </c>
      <c r="AZ86" s="71">
        <v>0</v>
      </c>
      <c r="BA86" s="71">
        <v>0</v>
      </c>
      <c r="BB86" s="71">
        <v>0</v>
      </c>
      <c r="BC86" s="71">
        <v>0</v>
      </c>
      <c r="BD86" s="71">
        <v>0</v>
      </c>
      <c r="BE86" s="71">
        <v>0</v>
      </c>
      <c r="BF86" s="71">
        <v>0</v>
      </c>
      <c r="BG86" s="71">
        <v>0</v>
      </c>
      <c r="BH86" s="71">
        <v>0</v>
      </c>
      <c r="BI86" s="71">
        <v>0</v>
      </c>
      <c r="BJ86" s="71">
        <v>0</v>
      </c>
      <c r="BK86" s="71">
        <v>0</v>
      </c>
      <c r="BL86" s="71">
        <v>0</v>
      </c>
      <c r="BM86" s="71">
        <v>0</v>
      </c>
      <c r="BN86" s="71">
        <v>0</v>
      </c>
      <c r="BO86" s="71">
        <v>0</v>
      </c>
      <c r="BP86" s="71">
        <v>0</v>
      </c>
      <c r="BQ86" s="71">
        <v>0</v>
      </c>
      <c r="BR86" s="71">
        <v>0</v>
      </c>
      <c r="BS86" s="71">
        <v>0</v>
      </c>
      <c r="BT86" s="71" t="s">
        <v>149</v>
      </c>
      <c r="BU86" s="71" t="s">
        <v>149</v>
      </c>
      <c r="BV86" s="71">
        <v>0</v>
      </c>
      <c r="BW86" s="71">
        <v>0</v>
      </c>
      <c r="BX86" s="71">
        <v>0</v>
      </c>
      <c r="BY86" s="71">
        <v>0</v>
      </c>
      <c r="BZ86" s="71">
        <v>0</v>
      </c>
      <c r="CA86" s="71">
        <v>0</v>
      </c>
      <c r="CB86" s="71">
        <v>0</v>
      </c>
      <c r="CC86" s="71">
        <v>0</v>
      </c>
      <c r="CD86" s="71">
        <v>0</v>
      </c>
      <c r="CE86" s="71">
        <v>0</v>
      </c>
      <c r="CF86" s="71">
        <v>0</v>
      </c>
      <c r="CG86" s="71">
        <v>0</v>
      </c>
      <c r="CH86" s="71">
        <v>0</v>
      </c>
      <c r="CI86" s="71">
        <v>0</v>
      </c>
      <c r="CJ86" s="71">
        <v>0</v>
      </c>
      <c r="CK86" s="71">
        <v>0</v>
      </c>
      <c r="CL86" s="71">
        <v>0</v>
      </c>
      <c r="CM86" s="71">
        <v>0</v>
      </c>
      <c r="CN86" s="71">
        <v>0</v>
      </c>
      <c r="CO86" s="71">
        <v>0</v>
      </c>
      <c r="CP86" s="71">
        <v>0</v>
      </c>
      <c r="CQ86" s="71">
        <v>0</v>
      </c>
      <c r="CR86" s="23">
        <f>'[1]Формат ИПР'!$N68</f>
        <v>0</v>
      </c>
      <c r="CS86" s="90">
        <f t="shared" si="6"/>
        <v>0</v>
      </c>
    </row>
    <row r="87" spans="1:97" ht="47.25" x14ac:dyDescent="0.25">
      <c r="A87" s="73" t="str">
        <f>'[1]Формат ИПР'!B69</f>
        <v>1.3.2</v>
      </c>
      <c r="B87" s="73" t="str">
        <f>'[1]Формат ИПР'!C69</f>
        <v>Инвестиционные проекты, предусмотренные схемой и программой развития субъекта Российской Федерации, всего, в том числе:</v>
      </c>
      <c r="C87" s="73" t="str">
        <f>'[1]Формат ИПР'!D69</f>
        <v>Г</v>
      </c>
      <c r="D87" s="71">
        <f t="shared" ref="D87:CQ87" si="53">SUM(D88)</f>
        <v>50</v>
      </c>
      <c r="E87" s="71">
        <f t="shared" si="53"/>
        <v>50</v>
      </c>
      <c r="F87" s="71">
        <f t="shared" si="53"/>
        <v>0</v>
      </c>
      <c r="G87" s="71">
        <f t="shared" si="53"/>
        <v>0</v>
      </c>
      <c r="H87" s="71">
        <f t="shared" si="53"/>
        <v>0</v>
      </c>
      <c r="I87" s="71">
        <f t="shared" si="53"/>
        <v>0</v>
      </c>
      <c r="J87" s="71">
        <f t="shared" si="53"/>
        <v>0</v>
      </c>
      <c r="K87" s="71">
        <f t="shared" si="53"/>
        <v>0</v>
      </c>
      <c r="L87" s="71">
        <f t="shared" si="53"/>
        <v>0</v>
      </c>
      <c r="M87" s="71">
        <f t="shared" si="53"/>
        <v>0</v>
      </c>
      <c r="N87" s="71">
        <f t="shared" si="53"/>
        <v>0</v>
      </c>
      <c r="O87" s="71">
        <f t="shared" si="53"/>
        <v>0</v>
      </c>
      <c r="P87" s="71">
        <f t="shared" si="53"/>
        <v>96.210999999999999</v>
      </c>
      <c r="Q87" s="71">
        <f t="shared" si="53"/>
        <v>95.46</v>
      </c>
      <c r="R87" s="71">
        <f t="shared" si="53"/>
        <v>0</v>
      </c>
      <c r="S87" s="71">
        <f t="shared" si="53"/>
        <v>0</v>
      </c>
      <c r="T87" s="71">
        <f t="shared" si="53"/>
        <v>0</v>
      </c>
      <c r="U87" s="71">
        <f t="shared" si="53"/>
        <v>0</v>
      </c>
      <c r="V87" s="71">
        <f t="shared" si="53"/>
        <v>0</v>
      </c>
      <c r="W87" s="71">
        <f t="shared" si="53"/>
        <v>0</v>
      </c>
      <c r="X87" s="71">
        <f t="shared" si="53"/>
        <v>0</v>
      </c>
      <c r="Y87" s="71">
        <f t="shared" si="53"/>
        <v>0</v>
      </c>
      <c r="Z87" s="71">
        <f t="shared" si="53"/>
        <v>0</v>
      </c>
      <c r="AA87" s="71">
        <f t="shared" si="53"/>
        <v>0</v>
      </c>
      <c r="AB87" s="71">
        <f t="shared" si="53"/>
        <v>0</v>
      </c>
      <c r="AC87" s="71">
        <f t="shared" si="53"/>
        <v>0</v>
      </c>
      <c r="AD87" s="71">
        <f t="shared" si="53"/>
        <v>0</v>
      </c>
      <c r="AE87" s="71">
        <f t="shared" si="53"/>
        <v>0</v>
      </c>
      <c r="AF87" s="71">
        <f t="shared" si="53"/>
        <v>0</v>
      </c>
      <c r="AG87" s="71">
        <f t="shared" si="53"/>
        <v>0</v>
      </c>
      <c r="AH87" s="71">
        <f t="shared" si="53"/>
        <v>0</v>
      </c>
      <c r="AI87" s="71">
        <f t="shared" si="53"/>
        <v>0</v>
      </c>
      <c r="AJ87" s="71">
        <f t="shared" si="53"/>
        <v>0</v>
      </c>
      <c r="AK87" s="71">
        <f t="shared" si="53"/>
        <v>0</v>
      </c>
      <c r="AL87" s="71">
        <f t="shared" si="53"/>
        <v>0</v>
      </c>
      <c r="AM87" s="71">
        <f t="shared" si="53"/>
        <v>0</v>
      </c>
      <c r="AN87" s="71">
        <f t="shared" si="53"/>
        <v>0</v>
      </c>
      <c r="AO87" s="71">
        <f t="shared" si="53"/>
        <v>0</v>
      </c>
      <c r="AP87" s="71" t="s">
        <v>149</v>
      </c>
      <c r="AQ87" s="71" t="s">
        <v>149</v>
      </c>
      <c r="AR87" s="71">
        <f t="shared" si="53"/>
        <v>0</v>
      </c>
      <c r="AS87" s="71">
        <f t="shared" si="53"/>
        <v>0</v>
      </c>
      <c r="AT87" s="71">
        <f t="shared" si="53"/>
        <v>0</v>
      </c>
      <c r="AU87" s="71">
        <f t="shared" si="53"/>
        <v>0</v>
      </c>
      <c r="AV87" s="71">
        <f t="shared" si="53"/>
        <v>0</v>
      </c>
      <c r="AW87" s="71">
        <f t="shared" si="53"/>
        <v>0</v>
      </c>
      <c r="AX87" s="71">
        <f t="shared" si="53"/>
        <v>0</v>
      </c>
      <c r="AY87" s="71">
        <f t="shared" si="53"/>
        <v>0</v>
      </c>
      <c r="AZ87" s="71">
        <f t="shared" si="53"/>
        <v>0</v>
      </c>
      <c r="BA87" s="71">
        <f t="shared" si="53"/>
        <v>0</v>
      </c>
      <c r="BB87" s="71">
        <f t="shared" si="53"/>
        <v>0</v>
      </c>
      <c r="BC87" s="71">
        <f t="shared" si="53"/>
        <v>0</v>
      </c>
      <c r="BD87" s="71">
        <f t="shared" si="53"/>
        <v>0</v>
      </c>
      <c r="BE87" s="71">
        <f t="shared" si="53"/>
        <v>0</v>
      </c>
      <c r="BF87" s="71">
        <f t="shared" si="53"/>
        <v>0</v>
      </c>
      <c r="BG87" s="71">
        <f t="shared" si="53"/>
        <v>0</v>
      </c>
      <c r="BH87" s="71">
        <f t="shared" si="53"/>
        <v>0</v>
      </c>
      <c r="BI87" s="71">
        <f t="shared" si="53"/>
        <v>0</v>
      </c>
      <c r="BJ87" s="71">
        <f t="shared" si="53"/>
        <v>0</v>
      </c>
      <c r="BK87" s="71">
        <f t="shared" si="53"/>
        <v>0</v>
      </c>
      <c r="BL87" s="71">
        <f t="shared" si="53"/>
        <v>0</v>
      </c>
      <c r="BM87" s="71">
        <f t="shared" si="53"/>
        <v>0</v>
      </c>
      <c r="BN87" s="71">
        <f t="shared" si="53"/>
        <v>0</v>
      </c>
      <c r="BO87" s="71">
        <f t="shared" si="53"/>
        <v>0</v>
      </c>
      <c r="BP87" s="71">
        <f t="shared" si="53"/>
        <v>0</v>
      </c>
      <c r="BQ87" s="71">
        <f t="shared" si="53"/>
        <v>0</v>
      </c>
      <c r="BR87" s="71">
        <f t="shared" si="53"/>
        <v>0</v>
      </c>
      <c r="BS87" s="71">
        <f t="shared" si="53"/>
        <v>0</v>
      </c>
      <c r="BT87" s="71" t="s">
        <v>149</v>
      </c>
      <c r="BU87" s="71" t="s">
        <v>149</v>
      </c>
      <c r="BV87" s="71">
        <f t="shared" si="53"/>
        <v>0</v>
      </c>
      <c r="BW87" s="71">
        <f t="shared" si="53"/>
        <v>0</v>
      </c>
      <c r="BX87" s="71">
        <f t="shared" si="53"/>
        <v>0</v>
      </c>
      <c r="BY87" s="71">
        <f t="shared" si="53"/>
        <v>0</v>
      </c>
      <c r="BZ87" s="71">
        <f t="shared" si="53"/>
        <v>0</v>
      </c>
      <c r="CA87" s="71">
        <f t="shared" si="53"/>
        <v>0</v>
      </c>
      <c r="CB87" s="71">
        <f t="shared" si="53"/>
        <v>0</v>
      </c>
      <c r="CC87" s="71">
        <f t="shared" si="53"/>
        <v>0</v>
      </c>
      <c r="CD87" s="71">
        <f t="shared" si="53"/>
        <v>0</v>
      </c>
      <c r="CE87" s="71">
        <f t="shared" si="53"/>
        <v>0</v>
      </c>
      <c r="CF87" s="71">
        <f t="shared" si="53"/>
        <v>0</v>
      </c>
      <c r="CG87" s="71">
        <f t="shared" si="53"/>
        <v>0</v>
      </c>
      <c r="CH87" s="71">
        <f t="shared" si="53"/>
        <v>0</v>
      </c>
      <c r="CI87" s="71">
        <f t="shared" si="53"/>
        <v>0</v>
      </c>
      <c r="CJ87" s="71">
        <f t="shared" si="53"/>
        <v>0</v>
      </c>
      <c r="CK87" s="71">
        <f t="shared" si="53"/>
        <v>0</v>
      </c>
      <c r="CL87" s="71">
        <f t="shared" si="53"/>
        <v>0</v>
      </c>
      <c r="CM87" s="71">
        <f t="shared" si="53"/>
        <v>0</v>
      </c>
      <c r="CN87" s="71">
        <f t="shared" si="53"/>
        <v>0</v>
      </c>
      <c r="CO87" s="71">
        <f t="shared" si="53"/>
        <v>0</v>
      </c>
      <c r="CP87" s="71">
        <f t="shared" si="53"/>
        <v>0</v>
      </c>
      <c r="CQ87" s="71">
        <f t="shared" si="53"/>
        <v>0</v>
      </c>
      <c r="CR87" s="23">
        <f>'[1]Формат ИПР'!$N69</f>
        <v>0</v>
      </c>
      <c r="CS87" s="90">
        <f t="shared" si="6"/>
        <v>145.45999999999998</v>
      </c>
    </row>
    <row r="88" spans="1:97" ht="31.5" x14ac:dyDescent="0.25">
      <c r="A88" s="44" t="str">
        <f>'[1]Формат ИПР'!B70</f>
        <v>1.3.2</v>
      </c>
      <c r="B88" s="44" t="str">
        <f>'[1]Формат ИПР'!C70</f>
        <v xml:space="preserve">Строительство ПС 110/35/10 кВ "Курчалой 110 с заходами ВЛ 110 кВ </v>
      </c>
      <c r="C88" s="44" t="str">
        <f>'[1]Формат ИПР'!D70</f>
        <v>G_Che2</v>
      </c>
      <c r="D88" s="84">
        <v>50</v>
      </c>
      <c r="E88" s="84">
        <f>'[1]Формат ИПР'!$GF70</f>
        <v>50</v>
      </c>
      <c r="F88" s="84">
        <v>0</v>
      </c>
      <c r="G88" s="84">
        <v>0</v>
      </c>
      <c r="H88" s="84">
        <v>0</v>
      </c>
      <c r="I88" s="84">
        <v>0</v>
      </c>
      <c r="J88" s="84">
        <v>0</v>
      </c>
      <c r="K88" s="84">
        <v>0</v>
      </c>
      <c r="L88" s="84">
        <v>0</v>
      </c>
      <c r="M88" s="84">
        <v>0</v>
      </c>
      <c r="N88" s="84">
        <v>0</v>
      </c>
      <c r="O88" s="84">
        <v>0</v>
      </c>
      <c r="P88" s="84">
        <v>96.210999999999999</v>
      </c>
      <c r="Q88" s="84">
        <f>'[1]Формат ИПР'!$GE70</f>
        <v>95.46</v>
      </c>
      <c r="R88" s="84">
        <v>0</v>
      </c>
      <c r="S88" s="84">
        <v>0</v>
      </c>
      <c r="T88" s="84">
        <v>0</v>
      </c>
      <c r="U88" s="84">
        <v>0</v>
      </c>
      <c r="V88" s="84">
        <v>0</v>
      </c>
      <c r="W88" s="84">
        <v>0</v>
      </c>
      <c r="X88" s="84">
        <v>0</v>
      </c>
      <c r="Y88" s="84">
        <v>0</v>
      </c>
      <c r="Z88" s="84">
        <v>0</v>
      </c>
      <c r="AA88" s="84">
        <v>0</v>
      </c>
      <c r="AB88" s="84">
        <v>0</v>
      </c>
      <c r="AC88" s="84">
        <v>0</v>
      </c>
      <c r="AD88" s="84">
        <v>0</v>
      </c>
      <c r="AE88" s="84">
        <v>0</v>
      </c>
      <c r="AF88" s="84">
        <v>0</v>
      </c>
      <c r="AG88" s="84">
        <v>0</v>
      </c>
      <c r="AH88" s="84">
        <v>0</v>
      </c>
      <c r="AI88" s="84">
        <v>0</v>
      </c>
      <c r="AJ88" s="84" t="s">
        <v>149</v>
      </c>
      <c r="AK88" s="84">
        <v>0</v>
      </c>
      <c r="AL88" s="84" t="s">
        <v>149</v>
      </c>
      <c r="AM88" s="84">
        <v>0</v>
      </c>
      <c r="AN88" s="84" t="s">
        <v>149</v>
      </c>
      <c r="AO88" s="84">
        <v>0</v>
      </c>
      <c r="AP88" s="84">
        <v>0.03</v>
      </c>
      <c r="AQ88" s="89" t="s">
        <v>149</v>
      </c>
      <c r="AR88" s="84">
        <v>0</v>
      </c>
      <c r="AS88" s="80">
        <f>IF($E88=0,'[2]Формат ИПР'!$CM70,0)</f>
        <v>0</v>
      </c>
      <c r="AT88" s="84">
        <v>0</v>
      </c>
      <c r="AU88" s="84">
        <v>0</v>
      </c>
      <c r="AV88" s="84">
        <v>0</v>
      </c>
      <c r="AW88" s="84">
        <v>0</v>
      </c>
      <c r="AX88" s="84">
        <v>0</v>
      </c>
      <c r="AY88" s="80">
        <f>IF(Q88=0,'[1]Формат ИПР'!$CL70,0)</f>
        <v>0</v>
      </c>
      <c r="AZ88" s="84">
        <v>0</v>
      </c>
      <c r="BA88" s="84">
        <v>0</v>
      </c>
      <c r="BB88" s="84">
        <v>0</v>
      </c>
      <c r="BC88" s="84">
        <v>0</v>
      </c>
      <c r="BD88" s="84">
        <v>0</v>
      </c>
      <c r="BE88" s="84">
        <v>0</v>
      </c>
      <c r="BF88" s="84">
        <v>0</v>
      </c>
      <c r="BG88" s="84">
        <v>0</v>
      </c>
      <c r="BH88" s="84">
        <v>0</v>
      </c>
      <c r="BI88" s="84">
        <v>0</v>
      </c>
      <c r="BJ88" s="84">
        <v>0</v>
      </c>
      <c r="BK88" s="84">
        <v>0</v>
      </c>
      <c r="BL88" s="84">
        <v>0</v>
      </c>
      <c r="BM88" s="84">
        <v>0</v>
      </c>
      <c r="BN88" s="84">
        <v>0</v>
      </c>
      <c r="BO88" s="84">
        <v>0</v>
      </c>
      <c r="BP88" s="84">
        <v>0</v>
      </c>
      <c r="BQ88" s="84">
        <v>0</v>
      </c>
      <c r="BR88" s="84">
        <v>0</v>
      </c>
      <c r="BS88" s="84">
        <v>0</v>
      </c>
      <c r="BT88" s="84" t="s">
        <v>149</v>
      </c>
      <c r="BU88" s="84" t="s">
        <v>149</v>
      </c>
      <c r="BV88" s="84" t="s">
        <v>149</v>
      </c>
      <c r="BW88" s="84" t="s">
        <v>149</v>
      </c>
      <c r="BX88" s="84" t="s">
        <v>149</v>
      </c>
      <c r="BY88" s="84" t="s">
        <v>149</v>
      </c>
      <c r="BZ88" s="84" t="s">
        <v>149</v>
      </c>
      <c r="CA88" s="84" t="s">
        <v>149</v>
      </c>
      <c r="CB88" s="84" t="s">
        <v>149</v>
      </c>
      <c r="CC88" s="84">
        <v>0</v>
      </c>
      <c r="CD88" s="84" t="s">
        <v>149</v>
      </c>
      <c r="CE88" s="84">
        <v>0</v>
      </c>
      <c r="CF88" s="84">
        <v>0</v>
      </c>
      <c r="CG88" s="84">
        <v>0</v>
      </c>
      <c r="CH88" s="84">
        <v>0</v>
      </c>
      <c r="CI88" s="84">
        <v>0</v>
      </c>
      <c r="CJ88" s="84">
        <v>0</v>
      </c>
      <c r="CK88" s="84">
        <v>0</v>
      </c>
      <c r="CL88" s="84">
        <v>0</v>
      </c>
      <c r="CM88" s="84">
        <v>0</v>
      </c>
      <c r="CN88" s="84">
        <v>0</v>
      </c>
      <c r="CO88" s="84">
        <v>0</v>
      </c>
      <c r="CP88" s="84">
        <v>0</v>
      </c>
      <c r="CQ88" s="84">
        <v>0</v>
      </c>
      <c r="CR88" s="23">
        <f>'[1]Формат ИПР'!$N70</f>
        <v>2017</v>
      </c>
      <c r="CS88" s="90">
        <f t="shared" si="6"/>
        <v>145.45999999999998</v>
      </c>
    </row>
    <row r="89" spans="1:97" ht="31.5" x14ac:dyDescent="0.25">
      <c r="A89" s="73" t="str">
        <f>'[1]Формат ИПР'!B71</f>
        <v>1.4</v>
      </c>
      <c r="B89" s="73" t="str">
        <f>'[1]Формат ИПР'!C71</f>
        <v>Прочее новое строительство объектов электросетевого хозяйства, всего, в том числе:</v>
      </c>
      <c r="C89" s="73" t="str">
        <f>'[1]Формат ИПР'!D71</f>
        <v>Г</v>
      </c>
      <c r="D89" s="71">
        <f t="shared" ref="D89:CQ89" si="54">SUM(D90)</f>
        <v>0</v>
      </c>
      <c r="E89" s="71">
        <f t="shared" si="54"/>
        <v>0</v>
      </c>
      <c r="F89" s="71">
        <f t="shared" si="54"/>
        <v>0</v>
      </c>
      <c r="G89" s="71">
        <f t="shared" si="54"/>
        <v>0</v>
      </c>
      <c r="H89" s="71">
        <f t="shared" si="54"/>
        <v>0</v>
      </c>
      <c r="I89" s="71">
        <f t="shared" si="54"/>
        <v>0</v>
      </c>
      <c r="J89" s="71">
        <f t="shared" si="54"/>
        <v>0</v>
      </c>
      <c r="K89" s="71">
        <f t="shared" si="54"/>
        <v>0</v>
      </c>
      <c r="L89" s="71">
        <f t="shared" si="54"/>
        <v>0</v>
      </c>
      <c r="M89" s="71">
        <f t="shared" si="54"/>
        <v>0</v>
      </c>
      <c r="N89" s="71">
        <f t="shared" si="54"/>
        <v>0</v>
      </c>
      <c r="O89" s="71">
        <f t="shared" si="54"/>
        <v>0</v>
      </c>
      <c r="P89" s="71">
        <f t="shared" si="54"/>
        <v>0</v>
      </c>
      <c r="Q89" s="71">
        <f t="shared" si="54"/>
        <v>0</v>
      </c>
      <c r="R89" s="71">
        <f t="shared" si="54"/>
        <v>0</v>
      </c>
      <c r="S89" s="71">
        <f t="shared" si="54"/>
        <v>0</v>
      </c>
      <c r="T89" s="71">
        <f t="shared" si="54"/>
        <v>0</v>
      </c>
      <c r="U89" s="71">
        <f t="shared" si="54"/>
        <v>0</v>
      </c>
      <c r="V89" s="71">
        <f t="shared" si="54"/>
        <v>0</v>
      </c>
      <c r="W89" s="71">
        <f t="shared" si="54"/>
        <v>0</v>
      </c>
      <c r="X89" s="71">
        <f t="shared" si="54"/>
        <v>0</v>
      </c>
      <c r="Y89" s="71">
        <f t="shared" si="54"/>
        <v>0</v>
      </c>
      <c r="Z89" s="71">
        <f t="shared" si="54"/>
        <v>0</v>
      </c>
      <c r="AA89" s="71">
        <f t="shared" si="54"/>
        <v>0</v>
      </c>
      <c r="AB89" s="71">
        <f t="shared" si="54"/>
        <v>0</v>
      </c>
      <c r="AC89" s="71">
        <f t="shared" si="54"/>
        <v>0</v>
      </c>
      <c r="AD89" s="71">
        <f t="shared" si="54"/>
        <v>0</v>
      </c>
      <c r="AE89" s="71">
        <f t="shared" si="54"/>
        <v>0</v>
      </c>
      <c r="AF89" s="71">
        <f t="shared" si="54"/>
        <v>0</v>
      </c>
      <c r="AG89" s="71">
        <f t="shared" si="54"/>
        <v>0</v>
      </c>
      <c r="AH89" s="71">
        <f t="shared" si="54"/>
        <v>0</v>
      </c>
      <c r="AI89" s="71">
        <f t="shared" si="54"/>
        <v>0</v>
      </c>
      <c r="AJ89" s="71">
        <f t="shared" si="54"/>
        <v>0</v>
      </c>
      <c r="AK89" s="71">
        <f t="shared" si="54"/>
        <v>0</v>
      </c>
      <c r="AL89" s="71">
        <f t="shared" si="54"/>
        <v>0</v>
      </c>
      <c r="AM89" s="71">
        <f t="shared" si="54"/>
        <v>0</v>
      </c>
      <c r="AN89" s="71">
        <f t="shared" si="54"/>
        <v>0</v>
      </c>
      <c r="AO89" s="71">
        <f t="shared" si="54"/>
        <v>0</v>
      </c>
      <c r="AP89" s="71" t="s">
        <v>149</v>
      </c>
      <c r="AQ89" s="71" t="s">
        <v>149</v>
      </c>
      <c r="AR89" s="71">
        <f t="shared" si="54"/>
        <v>0</v>
      </c>
      <c r="AS89" s="71">
        <f t="shared" si="54"/>
        <v>0</v>
      </c>
      <c r="AT89" s="71">
        <f t="shared" si="54"/>
        <v>0</v>
      </c>
      <c r="AU89" s="71">
        <f t="shared" si="54"/>
        <v>0</v>
      </c>
      <c r="AV89" s="71">
        <f t="shared" si="54"/>
        <v>0</v>
      </c>
      <c r="AW89" s="71">
        <f t="shared" si="54"/>
        <v>0</v>
      </c>
      <c r="AX89" s="71">
        <f t="shared" si="54"/>
        <v>0</v>
      </c>
      <c r="AY89" s="71">
        <f t="shared" si="54"/>
        <v>0</v>
      </c>
      <c r="AZ89" s="71">
        <f t="shared" si="54"/>
        <v>0</v>
      </c>
      <c r="BA89" s="71">
        <f t="shared" si="54"/>
        <v>0</v>
      </c>
      <c r="BB89" s="71">
        <f t="shared" si="54"/>
        <v>0</v>
      </c>
      <c r="BC89" s="71">
        <f t="shared" si="54"/>
        <v>0</v>
      </c>
      <c r="BD89" s="71">
        <f t="shared" si="54"/>
        <v>0</v>
      </c>
      <c r="BE89" s="71">
        <f t="shared" si="54"/>
        <v>0</v>
      </c>
      <c r="BF89" s="71">
        <f t="shared" si="54"/>
        <v>0</v>
      </c>
      <c r="BG89" s="71">
        <f t="shared" si="54"/>
        <v>0</v>
      </c>
      <c r="BH89" s="71">
        <f t="shared" si="54"/>
        <v>0</v>
      </c>
      <c r="BI89" s="71">
        <f t="shared" si="54"/>
        <v>0</v>
      </c>
      <c r="BJ89" s="71">
        <f t="shared" si="54"/>
        <v>0</v>
      </c>
      <c r="BK89" s="71">
        <f t="shared" si="54"/>
        <v>0</v>
      </c>
      <c r="BL89" s="71">
        <f t="shared" si="54"/>
        <v>0</v>
      </c>
      <c r="BM89" s="71">
        <f t="shared" si="54"/>
        <v>0</v>
      </c>
      <c r="BN89" s="71">
        <f t="shared" si="54"/>
        <v>0</v>
      </c>
      <c r="BO89" s="71">
        <f t="shared" si="54"/>
        <v>0</v>
      </c>
      <c r="BP89" s="71">
        <f t="shared" si="54"/>
        <v>0</v>
      </c>
      <c r="BQ89" s="71">
        <f t="shared" si="54"/>
        <v>0</v>
      </c>
      <c r="BR89" s="71">
        <f t="shared" si="54"/>
        <v>0</v>
      </c>
      <c r="BS89" s="71">
        <f t="shared" si="54"/>
        <v>0</v>
      </c>
      <c r="BT89" s="71" t="s">
        <v>149</v>
      </c>
      <c r="BU89" s="71" t="s">
        <v>149</v>
      </c>
      <c r="BV89" s="71">
        <f t="shared" si="54"/>
        <v>0</v>
      </c>
      <c r="BW89" s="71">
        <f t="shared" si="54"/>
        <v>0</v>
      </c>
      <c r="BX89" s="71">
        <f t="shared" si="54"/>
        <v>0</v>
      </c>
      <c r="BY89" s="71">
        <f t="shared" si="54"/>
        <v>0</v>
      </c>
      <c r="BZ89" s="71">
        <f t="shared" si="54"/>
        <v>0</v>
      </c>
      <c r="CA89" s="71">
        <f t="shared" si="54"/>
        <v>0</v>
      </c>
      <c r="CB89" s="71">
        <f t="shared" si="54"/>
        <v>0</v>
      </c>
      <c r="CC89" s="71">
        <f t="shared" si="54"/>
        <v>0</v>
      </c>
      <c r="CD89" s="71">
        <f t="shared" si="54"/>
        <v>0</v>
      </c>
      <c r="CE89" s="71">
        <f t="shared" si="54"/>
        <v>0</v>
      </c>
      <c r="CF89" s="71">
        <f t="shared" si="54"/>
        <v>0</v>
      </c>
      <c r="CG89" s="71">
        <f t="shared" si="54"/>
        <v>0</v>
      </c>
      <c r="CH89" s="71">
        <f t="shared" si="54"/>
        <v>0</v>
      </c>
      <c r="CI89" s="71">
        <f t="shared" si="54"/>
        <v>0</v>
      </c>
      <c r="CJ89" s="71">
        <f t="shared" si="54"/>
        <v>0</v>
      </c>
      <c r="CK89" s="71">
        <f t="shared" si="54"/>
        <v>0</v>
      </c>
      <c r="CL89" s="71">
        <f t="shared" si="54"/>
        <v>0</v>
      </c>
      <c r="CM89" s="71">
        <f t="shared" si="54"/>
        <v>0</v>
      </c>
      <c r="CN89" s="71">
        <f t="shared" si="54"/>
        <v>172.73060305999999</v>
      </c>
      <c r="CO89" s="71">
        <f t="shared" si="54"/>
        <v>0</v>
      </c>
      <c r="CP89" s="71">
        <f t="shared" si="54"/>
        <v>0</v>
      </c>
      <c r="CQ89" s="71">
        <f t="shared" si="54"/>
        <v>0</v>
      </c>
      <c r="CR89" s="23">
        <f>'[1]Формат ИПР'!$N71</f>
        <v>0</v>
      </c>
      <c r="CS89" s="90">
        <f t="shared" si="6"/>
        <v>0</v>
      </c>
    </row>
    <row r="90" spans="1:97" ht="94.5" x14ac:dyDescent="0.25">
      <c r="A90" s="44" t="str">
        <f>'[1]Формат ИПР'!B72</f>
        <v>1.4</v>
      </c>
      <c r="B90" s="44" t="str">
        <f>'[1]Формат ИПР'!C72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90" s="44" t="str">
        <f>'[1]Формат ИПР'!D72</f>
        <v>F_prj_109108_5385</v>
      </c>
      <c r="D90" s="84">
        <v>0</v>
      </c>
      <c r="E90" s="84">
        <f>'[1]Формат ИПР'!$GF72</f>
        <v>0</v>
      </c>
      <c r="F90" s="84">
        <v>0</v>
      </c>
      <c r="G90" s="84">
        <v>0</v>
      </c>
      <c r="H90" s="84">
        <v>0</v>
      </c>
      <c r="I90" s="84">
        <v>0</v>
      </c>
      <c r="J90" s="84">
        <v>0</v>
      </c>
      <c r="K90" s="84">
        <v>0</v>
      </c>
      <c r="L90" s="84">
        <v>0</v>
      </c>
      <c r="M90" s="84">
        <v>0</v>
      </c>
      <c r="N90" s="84">
        <v>0</v>
      </c>
      <c r="O90" s="84">
        <v>0</v>
      </c>
      <c r="P90" s="84">
        <v>0</v>
      </c>
      <c r="Q90" s="84">
        <f>'[1]Формат ИПР'!$GE72</f>
        <v>0</v>
      </c>
      <c r="R90" s="84">
        <v>0</v>
      </c>
      <c r="S90" s="84">
        <v>0</v>
      </c>
      <c r="T90" s="84">
        <v>0</v>
      </c>
      <c r="U90" s="84">
        <v>0</v>
      </c>
      <c r="V90" s="84">
        <v>0</v>
      </c>
      <c r="W90" s="84">
        <v>0</v>
      </c>
      <c r="X90" s="84">
        <v>0</v>
      </c>
      <c r="Y90" s="84">
        <v>0</v>
      </c>
      <c r="Z90" s="84">
        <v>0</v>
      </c>
      <c r="AA90" s="84">
        <v>0</v>
      </c>
      <c r="AB90" s="84">
        <v>0</v>
      </c>
      <c r="AC90" s="84">
        <v>0</v>
      </c>
      <c r="AD90" s="84">
        <v>0</v>
      </c>
      <c r="AE90" s="84">
        <v>0</v>
      </c>
      <c r="AF90" s="84">
        <v>0</v>
      </c>
      <c r="AG90" s="84">
        <v>0</v>
      </c>
      <c r="AH90" s="84">
        <v>0</v>
      </c>
      <c r="AI90" s="84">
        <v>0</v>
      </c>
      <c r="AJ90" s="84" t="s">
        <v>149</v>
      </c>
      <c r="AK90" s="84">
        <v>0</v>
      </c>
      <c r="AL90" s="84" t="s">
        <v>149</v>
      </c>
      <c r="AM90" s="84">
        <v>0</v>
      </c>
      <c r="AN90" s="84" t="s">
        <v>149</v>
      </c>
      <c r="AO90" s="84">
        <v>0</v>
      </c>
      <c r="AP90" s="84" t="s">
        <v>149</v>
      </c>
      <c r="AQ90" s="84" t="s">
        <v>149</v>
      </c>
      <c r="AR90" s="84">
        <v>0</v>
      </c>
      <c r="AS90" s="80">
        <f>IF($E90=0,'[2]Формат ИПР'!$CM72,0)</f>
        <v>0</v>
      </c>
      <c r="AT90" s="84">
        <v>0</v>
      </c>
      <c r="AU90" s="84">
        <v>0</v>
      </c>
      <c r="AV90" s="84">
        <v>0</v>
      </c>
      <c r="AW90" s="84">
        <v>0</v>
      </c>
      <c r="AX90" s="84">
        <v>0</v>
      </c>
      <c r="AY90" s="80">
        <f>IF(Q90=0,'[1]Формат ИПР'!$CL72,0)</f>
        <v>0</v>
      </c>
      <c r="AZ90" s="84">
        <v>0</v>
      </c>
      <c r="BA90" s="84">
        <v>0</v>
      </c>
      <c r="BB90" s="84">
        <v>0</v>
      </c>
      <c r="BC90" s="84">
        <v>0</v>
      </c>
      <c r="BD90" s="84">
        <v>0</v>
      </c>
      <c r="BE90" s="84">
        <v>0</v>
      </c>
      <c r="BF90" s="84">
        <v>0</v>
      </c>
      <c r="BG90" s="84">
        <v>0</v>
      </c>
      <c r="BH90" s="84">
        <v>0</v>
      </c>
      <c r="BI90" s="84">
        <v>0</v>
      </c>
      <c r="BJ90" s="84">
        <v>0</v>
      </c>
      <c r="BK90" s="84">
        <v>0</v>
      </c>
      <c r="BL90" s="84">
        <v>0</v>
      </c>
      <c r="BM90" s="84">
        <v>0</v>
      </c>
      <c r="BN90" s="84">
        <v>0</v>
      </c>
      <c r="BO90" s="84">
        <v>0</v>
      </c>
      <c r="BP90" s="84">
        <v>0</v>
      </c>
      <c r="BQ90" s="84">
        <v>0</v>
      </c>
      <c r="BR90" s="84">
        <v>0</v>
      </c>
      <c r="BS90" s="84">
        <v>0</v>
      </c>
      <c r="BT90" s="84" t="s">
        <v>149</v>
      </c>
      <c r="BU90" s="84" t="s">
        <v>149</v>
      </c>
      <c r="BV90" s="84" t="s">
        <v>149</v>
      </c>
      <c r="BW90" s="84" t="s">
        <v>149</v>
      </c>
      <c r="BX90" s="84" t="s">
        <v>149</v>
      </c>
      <c r="BY90" s="84" t="s">
        <v>149</v>
      </c>
      <c r="BZ90" s="84" t="s">
        <v>149</v>
      </c>
      <c r="CA90" s="84" t="s">
        <v>149</v>
      </c>
      <c r="CB90" s="84" t="s">
        <v>149</v>
      </c>
      <c r="CC90" s="84">
        <v>0</v>
      </c>
      <c r="CD90" s="84" t="s">
        <v>149</v>
      </c>
      <c r="CE90" s="84">
        <v>0</v>
      </c>
      <c r="CF90" s="84">
        <v>0</v>
      </c>
      <c r="CG90" s="84">
        <v>0</v>
      </c>
      <c r="CH90" s="84">
        <v>0</v>
      </c>
      <c r="CI90" s="84">
        <v>0</v>
      </c>
      <c r="CJ90" s="84">
        <v>0</v>
      </c>
      <c r="CK90" s="84">
        <v>0</v>
      </c>
      <c r="CL90" s="84">
        <v>0</v>
      </c>
      <c r="CM90" s="84">
        <v>0</v>
      </c>
      <c r="CN90" s="84">
        <v>172.73060305999999</v>
      </c>
      <c r="CO90" s="84">
        <v>0</v>
      </c>
      <c r="CP90" s="84">
        <v>0</v>
      </c>
      <c r="CQ90" s="84">
        <v>0</v>
      </c>
      <c r="CR90" s="23">
        <f>'[1]Формат ИПР'!$N72</f>
        <v>2023</v>
      </c>
      <c r="CS90" s="90">
        <f t="shared" si="6"/>
        <v>0</v>
      </c>
    </row>
    <row r="91" spans="1:97" ht="31.5" x14ac:dyDescent="0.25">
      <c r="A91" s="73" t="str">
        <f>'[1]Формат ИПР'!B73</f>
        <v>1.5</v>
      </c>
      <c r="B91" s="73" t="str">
        <f>'[1]Формат ИПР'!C73</f>
        <v>Покупка земельных участков для целей реализации инвестиционных проектов, всего, в том числе:</v>
      </c>
      <c r="C91" s="73" t="str">
        <f>'[1]Формат ИПР'!D73</f>
        <v>Г</v>
      </c>
      <c r="D91" s="71">
        <v>0</v>
      </c>
      <c r="E91" s="71">
        <v>0</v>
      </c>
      <c r="F91" s="71">
        <v>0</v>
      </c>
      <c r="G91" s="71">
        <v>0</v>
      </c>
      <c r="H91" s="71">
        <v>0</v>
      </c>
      <c r="I91" s="71">
        <v>0</v>
      </c>
      <c r="J91" s="71">
        <v>0</v>
      </c>
      <c r="K91" s="71">
        <v>0</v>
      </c>
      <c r="L91" s="71">
        <v>0</v>
      </c>
      <c r="M91" s="71">
        <v>0</v>
      </c>
      <c r="N91" s="71">
        <v>0</v>
      </c>
      <c r="O91" s="71">
        <v>0</v>
      </c>
      <c r="P91" s="71">
        <v>0</v>
      </c>
      <c r="Q91" s="71">
        <v>0</v>
      </c>
      <c r="R91" s="71">
        <v>0</v>
      </c>
      <c r="S91" s="71">
        <v>0</v>
      </c>
      <c r="T91" s="71">
        <v>0</v>
      </c>
      <c r="U91" s="71">
        <v>0</v>
      </c>
      <c r="V91" s="71">
        <v>0</v>
      </c>
      <c r="W91" s="71">
        <v>0</v>
      </c>
      <c r="X91" s="71">
        <v>0</v>
      </c>
      <c r="Y91" s="71">
        <v>0</v>
      </c>
      <c r="Z91" s="71">
        <v>0</v>
      </c>
      <c r="AA91" s="71">
        <v>0</v>
      </c>
      <c r="AB91" s="71">
        <v>0</v>
      </c>
      <c r="AC91" s="71">
        <v>0</v>
      </c>
      <c r="AD91" s="71">
        <v>0</v>
      </c>
      <c r="AE91" s="71">
        <v>0</v>
      </c>
      <c r="AF91" s="71">
        <v>0</v>
      </c>
      <c r="AG91" s="71">
        <v>0</v>
      </c>
      <c r="AH91" s="71">
        <v>0</v>
      </c>
      <c r="AI91" s="71">
        <v>0</v>
      </c>
      <c r="AJ91" s="71">
        <v>0</v>
      </c>
      <c r="AK91" s="71">
        <v>0</v>
      </c>
      <c r="AL91" s="71">
        <v>0</v>
      </c>
      <c r="AM91" s="71">
        <v>0</v>
      </c>
      <c r="AN91" s="71">
        <v>0</v>
      </c>
      <c r="AO91" s="71">
        <v>0</v>
      </c>
      <c r="AP91" s="71" t="s">
        <v>149</v>
      </c>
      <c r="AQ91" s="71" t="s">
        <v>149</v>
      </c>
      <c r="AR91" s="71">
        <v>0</v>
      </c>
      <c r="AS91" s="71">
        <v>0</v>
      </c>
      <c r="AT91" s="71">
        <v>0</v>
      </c>
      <c r="AU91" s="71">
        <v>0</v>
      </c>
      <c r="AV91" s="71">
        <v>0</v>
      </c>
      <c r="AW91" s="71">
        <v>0</v>
      </c>
      <c r="AX91" s="71">
        <v>0</v>
      </c>
      <c r="AY91" s="71">
        <v>0</v>
      </c>
      <c r="AZ91" s="71">
        <v>0</v>
      </c>
      <c r="BA91" s="71">
        <v>0</v>
      </c>
      <c r="BB91" s="71">
        <v>0</v>
      </c>
      <c r="BC91" s="71">
        <v>0</v>
      </c>
      <c r="BD91" s="71">
        <v>0</v>
      </c>
      <c r="BE91" s="71">
        <v>0</v>
      </c>
      <c r="BF91" s="71">
        <v>0</v>
      </c>
      <c r="BG91" s="71">
        <v>0</v>
      </c>
      <c r="BH91" s="71">
        <v>0</v>
      </c>
      <c r="BI91" s="71">
        <v>0</v>
      </c>
      <c r="BJ91" s="71">
        <v>0</v>
      </c>
      <c r="BK91" s="71">
        <v>0</v>
      </c>
      <c r="BL91" s="71">
        <v>0</v>
      </c>
      <c r="BM91" s="71">
        <v>0</v>
      </c>
      <c r="BN91" s="71">
        <v>0</v>
      </c>
      <c r="BO91" s="71">
        <v>0</v>
      </c>
      <c r="BP91" s="71">
        <v>0</v>
      </c>
      <c r="BQ91" s="71">
        <v>0</v>
      </c>
      <c r="BR91" s="71">
        <v>0</v>
      </c>
      <c r="BS91" s="71">
        <v>0</v>
      </c>
      <c r="BT91" s="71" t="s">
        <v>149</v>
      </c>
      <c r="BU91" s="71" t="s">
        <v>149</v>
      </c>
      <c r="BV91" s="71">
        <v>0</v>
      </c>
      <c r="BW91" s="71">
        <v>0</v>
      </c>
      <c r="BX91" s="71">
        <v>0</v>
      </c>
      <c r="BY91" s="71">
        <v>0</v>
      </c>
      <c r="BZ91" s="71">
        <v>0</v>
      </c>
      <c r="CA91" s="71">
        <v>0</v>
      </c>
      <c r="CB91" s="71">
        <v>0</v>
      </c>
      <c r="CC91" s="71">
        <v>0</v>
      </c>
      <c r="CD91" s="71">
        <v>0</v>
      </c>
      <c r="CE91" s="71">
        <v>0</v>
      </c>
      <c r="CF91" s="71">
        <v>0</v>
      </c>
      <c r="CG91" s="71">
        <v>0</v>
      </c>
      <c r="CH91" s="71">
        <v>0</v>
      </c>
      <c r="CI91" s="71">
        <v>0</v>
      </c>
      <c r="CJ91" s="71">
        <v>0</v>
      </c>
      <c r="CK91" s="71">
        <v>0</v>
      </c>
      <c r="CL91" s="71">
        <v>0</v>
      </c>
      <c r="CM91" s="71">
        <v>0</v>
      </c>
      <c r="CN91" s="71">
        <v>0</v>
      </c>
      <c r="CO91" s="71">
        <v>0</v>
      </c>
      <c r="CP91" s="71">
        <v>0</v>
      </c>
      <c r="CQ91" s="71">
        <v>0</v>
      </c>
      <c r="CR91" s="23">
        <f>'[1]Формат ИПР'!$N73</f>
        <v>0</v>
      </c>
      <c r="CS91" s="90">
        <f t="shared" si="6"/>
        <v>0</v>
      </c>
    </row>
    <row r="92" spans="1:97" ht="15.75" x14ac:dyDescent="0.25">
      <c r="A92" s="73" t="str">
        <f>'[1]Формат ИПР'!B74</f>
        <v>1.6</v>
      </c>
      <c r="B92" s="73" t="str">
        <f>'[1]Формат ИПР'!C74</f>
        <v>Прочие инвестиционные проекты, всего, в том числе:</v>
      </c>
      <c r="C92" s="73" t="str">
        <f>'[1]Формат ИПР'!D74</f>
        <v>Г</v>
      </c>
      <c r="D92" s="71">
        <f t="shared" ref="D92:CQ92" si="55">SUM(D93:D130)</f>
        <v>0</v>
      </c>
      <c r="E92" s="71">
        <f t="shared" si="55"/>
        <v>0</v>
      </c>
      <c r="F92" s="71">
        <f t="shared" si="55"/>
        <v>0</v>
      </c>
      <c r="G92" s="71">
        <f t="shared" si="55"/>
        <v>0</v>
      </c>
      <c r="H92" s="71">
        <f t="shared" si="55"/>
        <v>0</v>
      </c>
      <c r="I92" s="71">
        <f t="shared" si="55"/>
        <v>0</v>
      </c>
      <c r="J92" s="71">
        <f t="shared" si="55"/>
        <v>0</v>
      </c>
      <c r="K92" s="71">
        <f t="shared" si="55"/>
        <v>0</v>
      </c>
      <c r="L92" s="71">
        <f t="shared" si="55"/>
        <v>0</v>
      </c>
      <c r="M92" s="71">
        <f t="shared" si="55"/>
        <v>0</v>
      </c>
      <c r="N92" s="71">
        <f t="shared" si="55"/>
        <v>0</v>
      </c>
      <c r="O92" s="71">
        <f t="shared" si="55"/>
        <v>0</v>
      </c>
      <c r="P92" s="71">
        <f t="shared" si="55"/>
        <v>0</v>
      </c>
      <c r="Q92" s="71">
        <f t="shared" si="55"/>
        <v>0</v>
      </c>
      <c r="R92" s="71">
        <f t="shared" ref="R92:AA92" si="56">SUM(R93:R130)</f>
        <v>0</v>
      </c>
      <c r="S92" s="71">
        <f t="shared" si="56"/>
        <v>0</v>
      </c>
      <c r="T92" s="71">
        <f t="shared" si="56"/>
        <v>0</v>
      </c>
      <c r="U92" s="71">
        <f t="shared" si="56"/>
        <v>0</v>
      </c>
      <c r="V92" s="71">
        <f t="shared" si="56"/>
        <v>0</v>
      </c>
      <c r="W92" s="71">
        <f t="shared" si="56"/>
        <v>0</v>
      </c>
      <c r="X92" s="71">
        <f t="shared" si="56"/>
        <v>0</v>
      </c>
      <c r="Y92" s="71">
        <f t="shared" si="56"/>
        <v>0</v>
      </c>
      <c r="Z92" s="71">
        <f t="shared" si="56"/>
        <v>0</v>
      </c>
      <c r="AA92" s="71">
        <f t="shared" si="56"/>
        <v>0</v>
      </c>
      <c r="AB92" s="71">
        <f t="shared" ref="AB92:AI92" si="57">SUM(AB93:AB130)</f>
        <v>0</v>
      </c>
      <c r="AC92" s="71">
        <f t="shared" si="57"/>
        <v>0</v>
      </c>
      <c r="AD92" s="71">
        <f t="shared" si="57"/>
        <v>0</v>
      </c>
      <c r="AE92" s="71">
        <f t="shared" si="57"/>
        <v>0</v>
      </c>
      <c r="AF92" s="71">
        <f t="shared" si="57"/>
        <v>0</v>
      </c>
      <c r="AG92" s="71">
        <f t="shared" si="57"/>
        <v>0</v>
      </c>
      <c r="AH92" s="71">
        <f t="shared" si="57"/>
        <v>0</v>
      </c>
      <c r="AI92" s="71">
        <f t="shared" si="57"/>
        <v>0</v>
      </c>
      <c r="AJ92" s="71">
        <f t="shared" si="55"/>
        <v>0</v>
      </c>
      <c r="AK92" s="71">
        <f t="shared" si="55"/>
        <v>0</v>
      </c>
      <c r="AL92" s="71">
        <f t="shared" si="55"/>
        <v>0</v>
      </c>
      <c r="AM92" s="71">
        <f t="shared" si="55"/>
        <v>0</v>
      </c>
      <c r="AN92" s="71">
        <f t="shared" si="55"/>
        <v>0</v>
      </c>
      <c r="AO92" s="71">
        <f t="shared" si="55"/>
        <v>0</v>
      </c>
      <c r="AP92" s="71" t="s">
        <v>149</v>
      </c>
      <c r="AQ92" s="71" t="s">
        <v>149</v>
      </c>
      <c r="AR92" s="71">
        <f t="shared" si="55"/>
        <v>0</v>
      </c>
      <c r="AS92" s="71">
        <f t="shared" si="55"/>
        <v>0</v>
      </c>
      <c r="AT92" s="71">
        <f t="shared" si="55"/>
        <v>0</v>
      </c>
      <c r="AU92" s="71">
        <f t="shared" si="55"/>
        <v>0</v>
      </c>
      <c r="AV92" s="71">
        <f t="shared" si="55"/>
        <v>0</v>
      </c>
      <c r="AW92" s="71">
        <f t="shared" si="55"/>
        <v>0</v>
      </c>
      <c r="AX92" s="71">
        <f t="shared" si="55"/>
        <v>0</v>
      </c>
      <c r="AY92" s="71">
        <f t="shared" si="55"/>
        <v>0</v>
      </c>
      <c r="AZ92" s="71">
        <f t="shared" si="55"/>
        <v>0</v>
      </c>
      <c r="BA92" s="71">
        <f t="shared" si="55"/>
        <v>0</v>
      </c>
      <c r="BB92" s="71">
        <f t="shared" si="55"/>
        <v>0</v>
      </c>
      <c r="BC92" s="71">
        <f t="shared" si="55"/>
        <v>0</v>
      </c>
      <c r="BD92" s="71">
        <f t="shared" si="55"/>
        <v>0</v>
      </c>
      <c r="BE92" s="71">
        <f t="shared" si="55"/>
        <v>0</v>
      </c>
      <c r="BF92" s="71">
        <f t="shared" si="55"/>
        <v>0</v>
      </c>
      <c r="BG92" s="71">
        <f t="shared" si="55"/>
        <v>0</v>
      </c>
      <c r="BH92" s="71">
        <f t="shared" si="55"/>
        <v>0</v>
      </c>
      <c r="BI92" s="71">
        <f t="shared" si="55"/>
        <v>0</v>
      </c>
      <c r="BJ92" s="71">
        <f t="shared" si="55"/>
        <v>0</v>
      </c>
      <c r="BK92" s="71">
        <f t="shared" si="55"/>
        <v>0</v>
      </c>
      <c r="BL92" s="71">
        <f t="shared" si="55"/>
        <v>0</v>
      </c>
      <c r="BM92" s="71">
        <f t="shared" si="55"/>
        <v>0</v>
      </c>
      <c r="BN92" s="71">
        <f t="shared" si="55"/>
        <v>0</v>
      </c>
      <c r="BO92" s="71">
        <f t="shared" si="55"/>
        <v>0</v>
      </c>
      <c r="BP92" s="71">
        <f t="shared" si="55"/>
        <v>0</v>
      </c>
      <c r="BQ92" s="71">
        <f t="shared" si="55"/>
        <v>0</v>
      </c>
      <c r="BR92" s="71">
        <f t="shared" si="55"/>
        <v>0</v>
      </c>
      <c r="BS92" s="71">
        <f t="shared" si="55"/>
        <v>0</v>
      </c>
      <c r="BT92" s="71" t="s">
        <v>149</v>
      </c>
      <c r="BU92" s="71" t="s">
        <v>149</v>
      </c>
      <c r="BV92" s="71">
        <f t="shared" si="55"/>
        <v>0</v>
      </c>
      <c r="BW92" s="71">
        <f t="shared" si="55"/>
        <v>0</v>
      </c>
      <c r="BX92" s="71">
        <f t="shared" si="55"/>
        <v>0</v>
      </c>
      <c r="BY92" s="71">
        <f t="shared" si="55"/>
        <v>0</v>
      </c>
      <c r="BZ92" s="71">
        <f t="shared" si="55"/>
        <v>0</v>
      </c>
      <c r="CA92" s="71">
        <f t="shared" si="55"/>
        <v>0</v>
      </c>
      <c r="CB92" s="71">
        <f t="shared" si="55"/>
        <v>0</v>
      </c>
      <c r="CC92" s="71">
        <f t="shared" si="55"/>
        <v>0</v>
      </c>
      <c r="CD92" s="71">
        <f t="shared" si="55"/>
        <v>0</v>
      </c>
      <c r="CE92" s="71">
        <f t="shared" si="55"/>
        <v>0</v>
      </c>
      <c r="CF92" s="71">
        <f t="shared" si="55"/>
        <v>0</v>
      </c>
      <c r="CG92" s="71">
        <f t="shared" si="55"/>
        <v>0</v>
      </c>
      <c r="CH92" s="71">
        <f t="shared" si="55"/>
        <v>0</v>
      </c>
      <c r="CI92" s="71">
        <f t="shared" si="55"/>
        <v>0</v>
      </c>
      <c r="CJ92" s="71">
        <f t="shared" si="55"/>
        <v>0</v>
      </c>
      <c r="CK92" s="71">
        <f t="shared" si="55"/>
        <v>0</v>
      </c>
      <c r="CL92" s="71">
        <f t="shared" si="55"/>
        <v>0</v>
      </c>
      <c r="CM92" s="71">
        <f t="shared" si="55"/>
        <v>0</v>
      </c>
      <c r="CN92" s="71">
        <f t="shared" si="55"/>
        <v>295.00000000000006</v>
      </c>
      <c r="CO92" s="71">
        <f t="shared" si="55"/>
        <v>130.89566844140001</v>
      </c>
      <c r="CP92" s="71">
        <f t="shared" si="55"/>
        <v>0</v>
      </c>
      <c r="CQ92" s="71">
        <f t="shared" si="55"/>
        <v>4.5970203999999999</v>
      </c>
      <c r="CR92" s="23">
        <f>'[1]Формат ИПР'!$N74</f>
        <v>0</v>
      </c>
      <c r="CS92" s="90">
        <f t="shared" si="6"/>
        <v>135.4926888414</v>
      </c>
    </row>
    <row r="93" spans="1:97" ht="31.5" x14ac:dyDescent="0.25">
      <c r="A93" s="44" t="str">
        <f>'[1]Формат ИПР'!B75</f>
        <v>1.6</v>
      </c>
      <c r="B93" s="44" t="str">
        <f>'[1]Формат ИПР'!C75</f>
        <v>Приобретение Автогидроподъемника АГП-20Т на базе ГАЗ-3309-2 ед</v>
      </c>
      <c r="C93" s="44" t="str">
        <f>'[1]Формат ИПР'!D75</f>
        <v>G_Che8</v>
      </c>
      <c r="D93" s="84">
        <v>0</v>
      </c>
      <c r="E93" s="84">
        <f>'[1]Формат ИПР'!$GF75</f>
        <v>0</v>
      </c>
      <c r="F93" s="84">
        <v>0</v>
      </c>
      <c r="G93" s="84">
        <v>0</v>
      </c>
      <c r="H93" s="84">
        <v>0</v>
      </c>
      <c r="I93" s="84">
        <v>0</v>
      </c>
      <c r="J93" s="84">
        <v>0</v>
      </c>
      <c r="K93" s="84">
        <v>0</v>
      </c>
      <c r="L93" s="84">
        <v>0</v>
      </c>
      <c r="M93" s="84">
        <v>0</v>
      </c>
      <c r="N93" s="84">
        <v>0</v>
      </c>
      <c r="O93" s="84">
        <v>0</v>
      </c>
      <c r="P93" s="84">
        <v>0</v>
      </c>
      <c r="Q93" s="84">
        <f>'[1]Формат ИПР'!$GE75</f>
        <v>0</v>
      </c>
      <c r="R93" s="84">
        <v>0</v>
      </c>
      <c r="S93" s="84">
        <v>0</v>
      </c>
      <c r="T93" s="84">
        <v>0</v>
      </c>
      <c r="U93" s="84">
        <v>0</v>
      </c>
      <c r="V93" s="84">
        <v>0</v>
      </c>
      <c r="W93" s="84">
        <v>0</v>
      </c>
      <c r="X93" s="84">
        <v>0</v>
      </c>
      <c r="Y93" s="84">
        <v>0</v>
      </c>
      <c r="Z93" s="84">
        <v>0</v>
      </c>
      <c r="AA93" s="84">
        <v>0</v>
      </c>
      <c r="AB93" s="84">
        <v>0</v>
      </c>
      <c r="AC93" s="84">
        <v>0</v>
      </c>
      <c r="AD93" s="84">
        <v>0</v>
      </c>
      <c r="AE93" s="84">
        <v>0</v>
      </c>
      <c r="AF93" s="84">
        <v>0</v>
      </c>
      <c r="AG93" s="84">
        <v>0</v>
      </c>
      <c r="AH93" s="84">
        <v>0</v>
      </c>
      <c r="AI93" s="84">
        <v>0</v>
      </c>
      <c r="AJ93" s="84" t="s">
        <v>149</v>
      </c>
      <c r="AK93" s="84">
        <v>0</v>
      </c>
      <c r="AL93" s="84" t="s">
        <v>149</v>
      </c>
      <c r="AM93" s="84">
        <v>0</v>
      </c>
      <c r="AN93" s="84" t="s">
        <v>149</v>
      </c>
      <c r="AO93" s="84">
        <v>0</v>
      </c>
      <c r="AP93" s="84" t="s">
        <v>149</v>
      </c>
      <c r="AQ93" s="84" t="s">
        <v>149</v>
      </c>
      <c r="AR93" s="84">
        <v>0</v>
      </c>
      <c r="AS93" s="80">
        <f>IF($E93=0,'[2]Формат ИПР'!$CM75,0)</f>
        <v>0</v>
      </c>
      <c r="AT93" s="84">
        <v>0</v>
      </c>
      <c r="AU93" s="84">
        <v>0</v>
      </c>
      <c r="AV93" s="84">
        <v>0</v>
      </c>
      <c r="AW93" s="84">
        <v>0</v>
      </c>
      <c r="AX93" s="84">
        <v>0</v>
      </c>
      <c r="AY93" s="80">
        <f>IF(Q93=0,'[1]Формат ИПР'!$CL75,0)</f>
        <v>0</v>
      </c>
      <c r="AZ93" s="84">
        <v>0</v>
      </c>
      <c r="BA93" s="84">
        <v>0</v>
      </c>
      <c r="BB93" s="84">
        <v>0</v>
      </c>
      <c r="BC93" s="84">
        <v>0</v>
      </c>
      <c r="BD93" s="84">
        <v>0</v>
      </c>
      <c r="BE93" s="84">
        <v>0</v>
      </c>
      <c r="BF93" s="84">
        <v>0</v>
      </c>
      <c r="BG93" s="84">
        <v>0</v>
      </c>
      <c r="BH93" s="84">
        <v>0</v>
      </c>
      <c r="BI93" s="84">
        <v>0</v>
      </c>
      <c r="BJ93" s="84">
        <v>0</v>
      </c>
      <c r="BK93" s="84">
        <v>0</v>
      </c>
      <c r="BL93" s="84">
        <v>0</v>
      </c>
      <c r="BM93" s="84">
        <v>0</v>
      </c>
      <c r="BN93" s="84">
        <v>0</v>
      </c>
      <c r="BO93" s="84">
        <v>0</v>
      </c>
      <c r="BP93" s="84">
        <v>0</v>
      </c>
      <c r="BQ93" s="84">
        <v>0</v>
      </c>
      <c r="BR93" s="84">
        <v>0</v>
      </c>
      <c r="BS93" s="84">
        <v>0</v>
      </c>
      <c r="BT93" s="84" t="s">
        <v>149</v>
      </c>
      <c r="BU93" s="84" t="s">
        <v>149</v>
      </c>
      <c r="BV93" s="84" t="s">
        <v>149</v>
      </c>
      <c r="BW93" s="84" t="s">
        <v>149</v>
      </c>
      <c r="BX93" s="84" t="s">
        <v>149</v>
      </c>
      <c r="BY93" s="84" t="s">
        <v>149</v>
      </c>
      <c r="BZ93" s="84" t="s">
        <v>149</v>
      </c>
      <c r="CA93" s="84" t="s">
        <v>149</v>
      </c>
      <c r="CB93" s="84" t="s">
        <v>149</v>
      </c>
      <c r="CC93" s="84">
        <v>0</v>
      </c>
      <c r="CD93" s="84" t="s">
        <v>149</v>
      </c>
      <c r="CE93" s="84">
        <v>0</v>
      </c>
      <c r="CF93" s="84">
        <v>0</v>
      </c>
      <c r="CG93" s="84">
        <v>0</v>
      </c>
      <c r="CH93" s="84">
        <v>0</v>
      </c>
      <c r="CI93" s="84">
        <v>0</v>
      </c>
      <c r="CJ93" s="84">
        <v>0</v>
      </c>
      <c r="CK93" s="84">
        <v>0</v>
      </c>
      <c r="CL93" s="84">
        <v>0</v>
      </c>
      <c r="CM93" s="84">
        <v>0</v>
      </c>
      <c r="CN93" s="84">
        <v>0</v>
      </c>
      <c r="CO93" s="84">
        <v>0</v>
      </c>
      <c r="CP93" s="84">
        <v>0</v>
      </c>
      <c r="CQ93" s="84">
        <v>0</v>
      </c>
      <c r="CR93" s="23">
        <f>'[1]Формат ИПР'!$N75</f>
        <v>2018</v>
      </c>
      <c r="CS93" s="90">
        <f t="shared" si="6"/>
        <v>0</v>
      </c>
    </row>
    <row r="94" spans="1:97" ht="31.5" x14ac:dyDescent="0.25">
      <c r="A94" s="44" t="str">
        <f>'[1]Формат ИПР'!B76</f>
        <v>1.6</v>
      </c>
      <c r="B94" s="44" t="str">
        <f>'[1]Формат ИПР'!C76</f>
        <v>Приобретение "Маршрутизатор Сisco 2911 3port-10/100/1000 Mb-Flash 512 Md-DRAM Склад №4"</v>
      </c>
      <c r="C94" s="44" t="str">
        <f>'[1]Формат ИПР'!D76</f>
        <v>H_Che123_17</v>
      </c>
      <c r="D94" s="84" t="s">
        <v>149</v>
      </c>
      <c r="E94" s="84">
        <f>'[1]Формат ИПР'!$GF76</f>
        <v>0</v>
      </c>
      <c r="F94" s="84">
        <v>0</v>
      </c>
      <c r="G94" s="84">
        <v>0</v>
      </c>
      <c r="H94" s="84">
        <v>0</v>
      </c>
      <c r="I94" s="84">
        <v>0</v>
      </c>
      <c r="J94" s="84" t="s">
        <v>149</v>
      </c>
      <c r="K94" s="84">
        <v>0</v>
      </c>
      <c r="L94" s="84">
        <v>0</v>
      </c>
      <c r="M94" s="84">
        <v>0</v>
      </c>
      <c r="N94" s="84">
        <v>0</v>
      </c>
      <c r="O94" s="84">
        <v>0</v>
      </c>
      <c r="P94" s="84" t="s">
        <v>149</v>
      </c>
      <c r="Q94" s="84">
        <f>'[1]Формат ИПР'!$GE76</f>
        <v>0</v>
      </c>
      <c r="R94" s="84">
        <v>0</v>
      </c>
      <c r="S94" s="84">
        <v>0</v>
      </c>
      <c r="T94" s="84">
        <v>0</v>
      </c>
      <c r="U94" s="84">
        <v>0</v>
      </c>
      <c r="V94" s="84">
        <v>0</v>
      </c>
      <c r="W94" s="84">
        <v>0</v>
      </c>
      <c r="X94" s="84">
        <v>0</v>
      </c>
      <c r="Y94" s="84">
        <v>0</v>
      </c>
      <c r="Z94" s="84" t="s">
        <v>149</v>
      </c>
      <c r="AA94" s="84">
        <v>0</v>
      </c>
      <c r="AB94" s="84">
        <v>0</v>
      </c>
      <c r="AC94" s="84">
        <v>0</v>
      </c>
      <c r="AD94" s="84">
        <v>0</v>
      </c>
      <c r="AE94" s="84">
        <v>0</v>
      </c>
      <c r="AF94" s="84">
        <v>0</v>
      </c>
      <c r="AG94" s="84">
        <v>0</v>
      </c>
      <c r="AH94" s="84">
        <v>0</v>
      </c>
      <c r="AI94" s="84">
        <v>0</v>
      </c>
      <c r="AJ94" s="84" t="s">
        <v>149</v>
      </c>
      <c r="AK94" s="84">
        <v>0</v>
      </c>
      <c r="AL94" s="84" t="s">
        <v>149</v>
      </c>
      <c r="AM94" s="84">
        <v>0</v>
      </c>
      <c r="AN94" s="84" t="s">
        <v>149</v>
      </c>
      <c r="AO94" s="84">
        <v>0</v>
      </c>
      <c r="AP94" s="84" t="s">
        <v>149</v>
      </c>
      <c r="AQ94" s="84" t="s">
        <v>149</v>
      </c>
      <c r="AR94" s="84" t="s">
        <v>149</v>
      </c>
      <c r="AS94" s="80">
        <f>IF($E94=0,'[2]Формат ИПР'!$CM76,0)</f>
        <v>0</v>
      </c>
      <c r="AT94" s="84">
        <v>0</v>
      </c>
      <c r="AU94" s="84">
        <v>0</v>
      </c>
      <c r="AV94" s="84">
        <v>0</v>
      </c>
      <c r="AW94" s="84">
        <v>0</v>
      </c>
      <c r="AX94" s="84" t="s">
        <v>149</v>
      </c>
      <c r="AY94" s="80">
        <f>IF(Q94=0,'[1]Формат ИПР'!$CL76,0)</f>
        <v>0</v>
      </c>
      <c r="AZ94" s="84">
        <v>0</v>
      </c>
      <c r="BA94" s="84">
        <v>0</v>
      </c>
      <c r="BB94" s="84">
        <v>0</v>
      </c>
      <c r="BC94" s="84">
        <v>0</v>
      </c>
      <c r="BD94" s="84">
        <v>0</v>
      </c>
      <c r="BE94" s="84">
        <v>0</v>
      </c>
      <c r="BF94" s="84">
        <v>0</v>
      </c>
      <c r="BG94" s="84">
        <v>0</v>
      </c>
      <c r="BH94" s="84" t="s">
        <v>149</v>
      </c>
      <c r="BI94" s="84">
        <v>0</v>
      </c>
      <c r="BJ94" s="84">
        <v>0</v>
      </c>
      <c r="BK94" s="84">
        <v>0</v>
      </c>
      <c r="BL94" s="84">
        <v>0</v>
      </c>
      <c r="BM94" s="84">
        <v>0</v>
      </c>
      <c r="BN94" s="84" t="s">
        <v>149</v>
      </c>
      <c r="BO94" s="84">
        <v>0</v>
      </c>
      <c r="BP94" s="84">
        <v>0</v>
      </c>
      <c r="BQ94" s="84">
        <v>0</v>
      </c>
      <c r="BR94" s="84">
        <v>0</v>
      </c>
      <c r="BS94" s="84">
        <v>0</v>
      </c>
      <c r="BT94" s="84" t="s">
        <v>149</v>
      </c>
      <c r="BU94" s="84" t="s">
        <v>149</v>
      </c>
      <c r="BV94" s="84" t="s">
        <v>149</v>
      </c>
      <c r="BW94" s="84" t="s">
        <v>149</v>
      </c>
      <c r="BX94" s="84" t="s">
        <v>149</v>
      </c>
      <c r="BY94" s="84" t="s">
        <v>149</v>
      </c>
      <c r="BZ94" s="84" t="s">
        <v>149</v>
      </c>
      <c r="CA94" s="84" t="s">
        <v>149</v>
      </c>
      <c r="CB94" s="84" t="s">
        <v>149</v>
      </c>
      <c r="CC94" s="84">
        <v>0</v>
      </c>
      <c r="CD94" s="84" t="s">
        <v>149</v>
      </c>
      <c r="CE94" s="84">
        <v>0</v>
      </c>
      <c r="CF94" s="84" t="s">
        <v>149</v>
      </c>
      <c r="CG94" s="84">
        <v>0</v>
      </c>
      <c r="CH94" s="84" t="s">
        <v>149</v>
      </c>
      <c r="CI94" s="84">
        <v>0</v>
      </c>
      <c r="CJ94" s="84" t="s">
        <v>149</v>
      </c>
      <c r="CK94" s="84">
        <v>0</v>
      </c>
      <c r="CL94" s="84" t="s">
        <v>149</v>
      </c>
      <c r="CM94" s="84">
        <v>0</v>
      </c>
      <c r="CN94" s="84" t="s">
        <v>149</v>
      </c>
      <c r="CO94" s="84">
        <f>'[1]Формат ИПР'!$CP76*1.18</f>
        <v>9.9260000000000015E-2</v>
      </c>
      <c r="CP94" s="84" t="s">
        <v>149</v>
      </c>
      <c r="CQ94" s="84">
        <v>0</v>
      </c>
      <c r="CR94" s="23">
        <f>'[1]Формат ИПР'!$N76</f>
        <v>2017</v>
      </c>
      <c r="CS94" s="90">
        <f t="shared" si="6"/>
        <v>9.9260000000000015E-2</v>
      </c>
    </row>
    <row r="95" spans="1:97" ht="47.25" x14ac:dyDescent="0.25">
      <c r="A95" s="44" t="str">
        <f>'[1]Формат ИПР'!B77</f>
        <v>1.6</v>
      </c>
      <c r="B95" s="44" t="str">
        <f>'[1]Формат ИПР'!C77</f>
        <v>Приобретение"Комплект тепловизора TESTO 885-2 с телеобъективом( /I1(измерение темпиратуры до 1200 С)) Склад №4"</v>
      </c>
      <c r="C95" s="44" t="str">
        <f>'[1]Формат ИПР'!D77</f>
        <v>H_Che124_17</v>
      </c>
      <c r="D95" s="84" t="s">
        <v>149</v>
      </c>
      <c r="E95" s="84">
        <f>'[1]Формат ИПР'!$GF77</f>
        <v>0</v>
      </c>
      <c r="F95" s="84">
        <v>0</v>
      </c>
      <c r="G95" s="84">
        <v>0</v>
      </c>
      <c r="H95" s="84">
        <v>0</v>
      </c>
      <c r="I95" s="84">
        <v>0</v>
      </c>
      <c r="J95" s="84" t="s">
        <v>149</v>
      </c>
      <c r="K95" s="84">
        <v>0</v>
      </c>
      <c r="L95" s="84">
        <v>0</v>
      </c>
      <c r="M95" s="84">
        <v>0</v>
      </c>
      <c r="N95" s="84">
        <v>0</v>
      </c>
      <c r="O95" s="84">
        <v>0</v>
      </c>
      <c r="P95" s="84" t="s">
        <v>149</v>
      </c>
      <c r="Q95" s="84">
        <f>'[1]Формат ИПР'!$GE77</f>
        <v>0</v>
      </c>
      <c r="R95" s="84">
        <v>0</v>
      </c>
      <c r="S95" s="84">
        <v>0</v>
      </c>
      <c r="T95" s="84">
        <v>0</v>
      </c>
      <c r="U95" s="84">
        <v>0</v>
      </c>
      <c r="V95" s="84">
        <v>0</v>
      </c>
      <c r="W95" s="84">
        <v>0</v>
      </c>
      <c r="X95" s="84">
        <v>0</v>
      </c>
      <c r="Y95" s="84">
        <v>0</v>
      </c>
      <c r="Z95" s="84" t="s">
        <v>149</v>
      </c>
      <c r="AA95" s="84">
        <v>0</v>
      </c>
      <c r="AB95" s="84">
        <v>0</v>
      </c>
      <c r="AC95" s="84">
        <v>0</v>
      </c>
      <c r="AD95" s="84">
        <v>0</v>
      </c>
      <c r="AE95" s="84">
        <v>0</v>
      </c>
      <c r="AF95" s="84">
        <v>0</v>
      </c>
      <c r="AG95" s="84">
        <v>0</v>
      </c>
      <c r="AH95" s="84">
        <v>0</v>
      </c>
      <c r="AI95" s="84">
        <v>0</v>
      </c>
      <c r="AJ95" s="84" t="s">
        <v>149</v>
      </c>
      <c r="AK95" s="84">
        <v>0</v>
      </c>
      <c r="AL95" s="84" t="s">
        <v>149</v>
      </c>
      <c r="AM95" s="84">
        <v>0</v>
      </c>
      <c r="AN95" s="84" t="s">
        <v>149</v>
      </c>
      <c r="AO95" s="84">
        <v>0</v>
      </c>
      <c r="AP95" s="84" t="s">
        <v>149</v>
      </c>
      <c r="AQ95" s="84" t="s">
        <v>149</v>
      </c>
      <c r="AR95" s="84" t="s">
        <v>149</v>
      </c>
      <c r="AS95" s="80">
        <f>IF($E95=0,'[2]Формат ИПР'!$CM77,0)</f>
        <v>0</v>
      </c>
      <c r="AT95" s="84">
        <v>0</v>
      </c>
      <c r="AU95" s="84">
        <v>0</v>
      </c>
      <c r="AV95" s="84">
        <v>0</v>
      </c>
      <c r="AW95" s="84">
        <v>0</v>
      </c>
      <c r="AX95" s="84" t="s">
        <v>149</v>
      </c>
      <c r="AY95" s="80">
        <f>IF(Q95=0,'[1]Формат ИПР'!$CL77,0)</f>
        <v>0</v>
      </c>
      <c r="AZ95" s="84">
        <v>0</v>
      </c>
      <c r="BA95" s="84">
        <v>0</v>
      </c>
      <c r="BB95" s="84">
        <v>0</v>
      </c>
      <c r="BC95" s="84">
        <v>0</v>
      </c>
      <c r="BD95" s="84">
        <v>0</v>
      </c>
      <c r="BE95" s="84">
        <v>0</v>
      </c>
      <c r="BF95" s="84">
        <v>0</v>
      </c>
      <c r="BG95" s="84">
        <v>0</v>
      </c>
      <c r="BH95" s="84" t="s">
        <v>149</v>
      </c>
      <c r="BI95" s="84">
        <v>0</v>
      </c>
      <c r="BJ95" s="84">
        <v>0</v>
      </c>
      <c r="BK95" s="84">
        <v>0</v>
      </c>
      <c r="BL95" s="84">
        <v>0</v>
      </c>
      <c r="BM95" s="84">
        <v>0</v>
      </c>
      <c r="BN95" s="84" t="s">
        <v>149</v>
      </c>
      <c r="BO95" s="84">
        <v>0</v>
      </c>
      <c r="BP95" s="84">
        <v>0</v>
      </c>
      <c r="BQ95" s="84">
        <v>0</v>
      </c>
      <c r="BR95" s="84">
        <v>0</v>
      </c>
      <c r="BS95" s="84">
        <v>0</v>
      </c>
      <c r="BT95" s="84" t="s">
        <v>149</v>
      </c>
      <c r="BU95" s="84" t="s">
        <v>149</v>
      </c>
      <c r="BV95" s="84" t="s">
        <v>149</v>
      </c>
      <c r="BW95" s="84" t="s">
        <v>149</v>
      </c>
      <c r="BX95" s="84" t="s">
        <v>149</v>
      </c>
      <c r="BY95" s="84" t="s">
        <v>149</v>
      </c>
      <c r="BZ95" s="84" t="s">
        <v>149</v>
      </c>
      <c r="CA95" s="84" t="s">
        <v>149</v>
      </c>
      <c r="CB95" s="84" t="s">
        <v>149</v>
      </c>
      <c r="CC95" s="84">
        <v>0</v>
      </c>
      <c r="CD95" s="84" t="s">
        <v>149</v>
      </c>
      <c r="CE95" s="84">
        <v>0</v>
      </c>
      <c r="CF95" s="84" t="s">
        <v>149</v>
      </c>
      <c r="CG95" s="84">
        <v>0</v>
      </c>
      <c r="CH95" s="84" t="s">
        <v>149</v>
      </c>
      <c r="CI95" s="84">
        <v>0</v>
      </c>
      <c r="CJ95" s="84" t="s">
        <v>149</v>
      </c>
      <c r="CK95" s="84">
        <v>0</v>
      </c>
      <c r="CL95" s="84" t="s">
        <v>149</v>
      </c>
      <c r="CM95" s="84">
        <v>0</v>
      </c>
      <c r="CN95" s="84" t="s">
        <v>149</v>
      </c>
      <c r="CO95" s="84">
        <f>'[1]Формат ИПР'!$CP77*1.18</f>
        <v>1.4778700000000002</v>
      </c>
      <c r="CP95" s="84" t="s">
        <v>149</v>
      </c>
      <c r="CQ95" s="84">
        <v>0</v>
      </c>
      <c r="CR95" s="23">
        <f>'[1]Формат ИПР'!$N77</f>
        <v>2017</v>
      </c>
      <c r="CS95" s="90">
        <f t="shared" ref="CS95:CS130" si="58">CQ95+CO95+CM95+CK95+CI95+CG95+CE95+CC95+BO95+BI95+AY95+AS95+AO95+AM95+AK95+AA95+Q95+K95+E95</f>
        <v>1.4778700000000002</v>
      </c>
    </row>
    <row r="96" spans="1:97" ht="31.5" x14ac:dyDescent="0.25">
      <c r="A96" s="44" t="str">
        <f>'[1]Формат ИПР'!B78</f>
        <v>1.6</v>
      </c>
      <c r="B96" s="44" t="str">
        <f>'[1]Формат ИПР'!C78</f>
        <v>Приобретение оборудования, требующего монтажа для обслуживания сетей, прочее оборудование</v>
      </c>
      <c r="C96" s="44" t="str">
        <f>'[1]Формат ИПР'!D78</f>
        <v>G_Che2_16</v>
      </c>
      <c r="D96" s="84" t="s">
        <v>149</v>
      </c>
      <c r="E96" s="84">
        <f>'[1]Формат ИПР'!$GF78</f>
        <v>0</v>
      </c>
      <c r="F96" s="84">
        <v>0</v>
      </c>
      <c r="G96" s="84">
        <v>0</v>
      </c>
      <c r="H96" s="84">
        <v>0</v>
      </c>
      <c r="I96" s="84">
        <v>0</v>
      </c>
      <c r="J96" s="84" t="s">
        <v>149</v>
      </c>
      <c r="K96" s="84">
        <v>0</v>
      </c>
      <c r="L96" s="84">
        <v>0</v>
      </c>
      <c r="M96" s="84">
        <v>0</v>
      </c>
      <c r="N96" s="84">
        <v>0</v>
      </c>
      <c r="O96" s="84">
        <v>0</v>
      </c>
      <c r="P96" s="84" t="s">
        <v>149</v>
      </c>
      <c r="Q96" s="84">
        <f>'[1]Формат ИПР'!$GE78</f>
        <v>0</v>
      </c>
      <c r="R96" s="84">
        <v>0</v>
      </c>
      <c r="S96" s="84">
        <v>0</v>
      </c>
      <c r="T96" s="84">
        <v>0</v>
      </c>
      <c r="U96" s="84">
        <v>0</v>
      </c>
      <c r="V96" s="84">
        <v>0</v>
      </c>
      <c r="W96" s="84">
        <v>0</v>
      </c>
      <c r="X96" s="84">
        <v>0</v>
      </c>
      <c r="Y96" s="84">
        <v>0</v>
      </c>
      <c r="Z96" s="84" t="s">
        <v>149</v>
      </c>
      <c r="AA96" s="84">
        <v>0</v>
      </c>
      <c r="AB96" s="84">
        <v>0</v>
      </c>
      <c r="AC96" s="84">
        <v>0</v>
      </c>
      <c r="AD96" s="84">
        <v>0</v>
      </c>
      <c r="AE96" s="84">
        <v>0</v>
      </c>
      <c r="AF96" s="84">
        <v>0</v>
      </c>
      <c r="AG96" s="84">
        <v>0</v>
      </c>
      <c r="AH96" s="84">
        <v>0</v>
      </c>
      <c r="AI96" s="84">
        <v>0</v>
      </c>
      <c r="AJ96" s="84" t="s">
        <v>149</v>
      </c>
      <c r="AK96" s="84">
        <v>0</v>
      </c>
      <c r="AL96" s="84" t="s">
        <v>149</v>
      </c>
      <c r="AM96" s="84">
        <v>0</v>
      </c>
      <c r="AN96" s="84" t="s">
        <v>149</v>
      </c>
      <c r="AO96" s="84">
        <v>0</v>
      </c>
      <c r="AP96" s="84" t="s">
        <v>149</v>
      </c>
      <c r="AQ96" s="84" t="s">
        <v>149</v>
      </c>
      <c r="AR96" s="84" t="s">
        <v>149</v>
      </c>
      <c r="AS96" s="80">
        <f>IF($E96=0,'[2]Формат ИПР'!$CM78,0)</f>
        <v>0</v>
      </c>
      <c r="AT96" s="84">
        <v>0</v>
      </c>
      <c r="AU96" s="84">
        <v>0</v>
      </c>
      <c r="AV96" s="84">
        <v>0</v>
      </c>
      <c r="AW96" s="84">
        <v>0</v>
      </c>
      <c r="AX96" s="84" t="s">
        <v>149</v>
      </c>
      <c r="AY96" s="80">
        <f>IF(Q96=0,'[1]Формат ИПР'!$CL78,0)</f>
        <v>0</v>
      </c>
      <c r="AZ96" s="84">
        <v>0</v>
      </c>
      <c r="BA96" s="84">
        <v>0</v>
      </c>
      <c r="BB96" s="84">
        <v>0</v>
      </c>
      <c r="BC96" s="84">
        <v>0</v>
      </c>
      <c r="BD96" s="84">
        <v>0</v>
      </c>
      <c r="BE96" s="84">
        <v>0</v>
      </c>
      <c r="BF96" s="84">
        <v>0</v>
      </c>
      <c r="BG96" s="84">
        <v>0</v>
      </c>
      <c r="BH96" s="84" t="s">
        <v>149</v>
      </c>
      <c r="BI96" s="84">
        <v>0</v>
      </c>
      <c r="BJ96" s="84">
        <v>0</v>
      </c>
      <c r="BK96" s="84">
        <v>0</v>
      </c>
      <c r="BL96" s="84">
        <v>0</v>
      </c>
      <c r="BM96" s="84">
        <v>0</v>
      </c>
      <c r="BN96" s="84" t="s">
        <v>149</v>
      </c>
      <c r="BO96" s="84">
        <v>0</v>
      </c>
      <c r="BP96" s="84">
        <v>0</v>
      </c>
      <c r="BQ96" s="84">
        <v>0</v>
      </c>
      <c r="BR96" s="84">
        <v>0</v>
      </c>
      <c r="BS96" s="84">
        <v>0</v>
      </c>
      <c r="BT96" s="84" t="s">
        <v>149</v>
      </c>
      <c r="BU96" s="84" t="s">
        <v>149</v>
      </c>
      <c r="BV96" s="84" t="s">
        <v>149</v>
      </c>
      <c r="BW96" s="84" t="s">
        <v>149</v>
      </c>
      <c r="BX96" s="84" t="s">
        <v>149</v>
      </c>
      <c r="BY96" s="84" t="s">
        <v>149</v>
      </c>
      <c r="BZ96" s="84" t="s">
        <v>149</v>
      </c>
      <c r="CA96" s="84" t="s">
        <v>149</v>
      </c>
      <c r="CB96" s="84" t="s">
        <v>149</v>
      </c>
      <c r="CC96" s="84">
        <v>0</v>
      </c>
      <c r="CD96" s="84" t="s">
        <v>149</v>
      </c>
      <c r="CE96" s="84">
        <v>0</v>
      </c>
      <c r="CF96" s="84" t="s">
        <v>149</v>
      </c>
      <c r="CG96" s="84">
        <v>0</v>
      </c>
      <c r="CH96" s="84" t="s">
        <v>149</v>
      </c>
      <c r="CI96" s="84">
        <v>0</v>
      </c>
      <c r="CJ96" s="84" t="s">
        <v>149</v>
      </c>
      <c r="CK96" s="84">
        <v>0</v>
      </c>
      <c r="CL96" s="84" t="s">
        <v>149</v>
      </c>
      <c r="CM96" s="84">
        <v>0</v>
      </c>
      <c r="CN96" s="84" t="s">
        <v>149</v>
      </c>
      <c r="CO96" s="84">
        <f>'[1]Формат ИПР'!$CP78*1.18</f>
        <v>30.465242359999998</v>
      </c>
      <c r="CP96" s="84" t="s">
        <v>149</v>
      </c>
      <c r="CQ96" s="84">
        <v>0</v>
      </c>
      <c r="CR96" s="23">
        <f>'[1]Формат ИПР'!$N78</f>
        <v>2017</v>
      </c>
      <c r="CS96" s="90">
        <f t="shared" si="58"/>
        <v>30.465242359999998</v>
      </c>
    </row>
    <row r="97" spans="1:97" ht="78.75" x14ac:dyDescent="0.25">
      <c r="A97" s="44" t="str">
        <f>'[1]Формат ИПР'!B79</f>
        <v>1.6</v>
      </c>
      <c r="B97" s="44" t="str">
        <f>'[1]Формат ИПР'!C79</f>
        <v>Проектно-изыскательские работы в рамках осуществления технологического присоединения энергетических установок ООО «ГЭХ Инжиниринг» (Грозненская ТЭС) к электрическим сетям АО «Чеченэнерго» для обеспечения выдачи мощности Грозненской ТЭС</v>
      </c>
      <c r="C97" s="44" t="str">
        <f>'[1]Формат ИПР'!D79</f>
        <v>G_Che19</v>
      </c>
      <c r="D97" s="84">
        <v>0</v>
      </c>
      <c r="E97" s="84">
        <f>'[1]Формат ИПР'!$GF79</f>
        <v>0</v>
      </c>
      <c r="F97" s="84">
        <v>0</v>
      </c>
      <c r="G97" s="84">
        <v>0</v>
      </c>
      <c r="H97" s="84">
        <v>0</v>
      </c>
      <c r="I97" s="84">
        <v>0</v>
      </c>
      <c r="J97" s="84">
        <v>0</v>
      </c>
      <c r="K97" s="84">
        <v>0</v>
      </c>
      <c r="L97" s="84">
        <v>0</v>
      </c>
      <c r="M97" s="84">
        <v>0</v>
      </c>
      <c r="N97" s="84">
        <v>0</v>
      </c>
      <c r="O97" s="84">
        <v>0</v>
      </c>
      <c r="P97" s="84">
        <v>0</v>
      </c>
      <c r="Q97" s="84">
        <f>'[1]Формат ИПР'!$GE79</f>
        <v>0</v>
      </c>
      <c r="R97" s="84">
        <v>0</v>
      </c>
      <c r="S97" s="84">
        <v>0</v>
      </c>
      <c r="T97" s="84">
        <v>0</v>
      </c>
      <c r="U97" s="84">
        <v>0</v>
      </c>
      <c r="V97" s="84">
        <v>0</v>
      </c>
      <c r="W97" s="84">
        <v>0</v>
      </c>
      <c r="X97" s="84">
        <v>0</v>
      </c>
      <c r="Y97" s="84">
        <v>0</v>
      </c>
      <c r="Z97" s="84">
        <v>0</v>
      </c>
      <c r="AA97" s="84">
        <v>0</v>
      </c>
      <c r="AB97" s="84">
        <v>0</v>
      </c>
      <c r="AC97" s="84">
        <v>0</v>
      </c>
      <c r="AD97" s="84">
        <v>0</v>
      </c>
      <c r="AE97" s="84">
        <v>0</v>
      </c>
      <c r="AF97" s="84">
        <v>0</v>
      </c>
      <c r="AG97" s="84">
        <v>0</v>
      </c>
      <c r="AH97" s="84">
        <v>0</v>
      </c>
      <c r="AI97" s="84">
        <v>0</v>
      </c>
      <c r="AJ97" s="84" t="s">
        <v>149</v>
      </c>
      <c r="AK97" s="84">
        <v>0</v>
      </c>
      <c r="AL97" s="84" t="s">
        <v>149</v>
      </c>
      <c r="AM97" s="84">
        <v>0</v>
      </c>
      <c r="AN97" s="84" t="s">
        <v>149</v>
      </c>
      <c r="AO97" s="84">
        <v>0</v>
      </c>
      <c r="AP97" s="84">
        <v>0.43</v>
      </c>
      <c r="AQ97" s="89" t="s">
        <v>149</v>
      </c>
      <c r="AR97" s="84">
        <v>0</v>
      </c>
      <c r="AS97" s="80">
        <f>IF($E97=0,'[2]Формат ИПР'!$CM79,0)</f>
        <v>0</v>
      </c>
      <c r="AT97" s="84">
        <v>0</v>
      </c>
      <c r="AU97" s="84">
        <v>0</v>
      </c>
      <c r="AV97" s="84">
        <v>0</v>
      </c>
      <c r="AW97" s="84">
        <v>0</v>
      </c>
      <c r="AX97" s="84">
        <v>0</v>
      </c>
      <c r="AY97" s="80">
        <f>IF(Q97=0,'[1]Формат ИПР'!$CL79,0)</f>
        <v>0</v>
      </c>
      <c r="AZ97" s="84">
        <v>0</v>
      </c>
      <c r="BA97" s="84">
        <v>0</v>
      </c>
      <c r="BB97" s="84">
        <v>0</v>
      </c>
      <c r="BC97" s="84">
        <v>0</v>
      </c>
      <c r="BD97" s="84">
        <v>0</v>
      </c>
      <c r="BE97" s="84">
        <v>0</v>
      </c>
      <c r="BF97" s="84">
        <v>0</v>
      </c>
      <c r="BG97" s="84">
        <v>0</v>
      </c>
      <c r="BH97" s="84">
        <v>0</v>
      </c>
      <c r="BI97" s="84">
        <v>0</v>
      </c>
      <c r="BJ97" s="84">
        <v>0</v>
      </c>
      <c r="BK97" s="84">
        <v>0</v>
      </c>
      <c r="BL97" s="84">
        <v>0</v>
      </c>
      <c r="BM97" s="84">
        <v>0</v>
      </c>
      <c r="BN97" s="84">
        <v>0</v>
      </c>
      <c r="BO97" s="84">
        <v>0</v>
      </c>
      <c r="BP97" s="84">
        <v>0</v>
      </c>
      <c r="BQ97" s="84">
        <v>0</v>
      </c>
      <c r="BR97" s="84">
        <v>0</v>
      </c>
      <c r="BS97" s="84">
        <v>0</v>
      </c>
      <c r="BT97" s="84" t="s">
        <v>149</v>
      </c>
      <c r="BU97" s="84" t="s">
        <v>149</v>
      </c>
      <c r="BV97" s="84" t="s">
        <v>149</v>
      </c>
      <c r="BW97" s="84" t="s">
        <v>149</v>
      </c>
      <c r="BX97" s="84" t="s">
        <v>149</v>
      </c>
      <c r="BY97" s="84" t="s">
        <v>149</v>
      </c>
      <c r="BZ97" s="84" t="s">
        <v>149</v>
      </c>
      <c r="CA97" s="84" t="s">
        <v>149</v>
      </c>
      <c r="CB97" s="84" t="s">
        <v>149</v>
      </c>
      <c r="CC97" s="84">
        <v>0</v>
      </c>
      <c r="CD97" s="84" t="s">
        <v>149</v>
      </c>
      <c r="CE97" s="84">
        <v>0</v>
      </c>
      <c r="CF97" s="84">
        <v>0</v>
      </c>
      <c r="CG97" s="84">
        <v>0</v>
      </c>
      <c r="CH97" s="84">
        <v>0</v>
      </c>
      <c r="CI97" s="84">
        <v>0</v>
      </c>
      <c r="CJ97" s="84">
        <v>0</v>
      </c>
      <c r="CK97" s="84">
        <v>0</v>
      </c>
      <c r="CL97" s="84">
        <v>0</v>
      </c>
      <c r="CM97" s="84">
        <v>0</v>
      </c>
      <c r="CN97" s="84">
        <v>0</v>
      </c>
      <c r="CO97" s="84">
        <v>0</v>
      </c>
      <c r="CP97" s="84">
        <v>0</v>
      </c>
      <c r="CQ97" s="84">
        <v>0</v>
      </c>
      <c r="CR97" s="23">
        <f>'[1]Формат ИПР'!$N79</f>
        <v>2023</v>
      </c>
      <c r="CS97" s="90">
        <f t="shared" si="58"/>
        <v>0</v>
      </c>
    </row>
    <row r="98" spans="1:97" ht="31.5" x14ac:dyDescent="0.25">
      <c r="A98" s="44" t="str">
        <f>'[1]Формат ИПР'!B80</f>
        <v>1.6</v>
      </c>
      <c r="B98" s="44" t="str">
        <f>'[1]Формат ИПР'!C80</f>
        <v>Приобретение полноприводного автомобиля с двухрядной кабиной и бортовым кузовом-20 ед.</v>
      </c>
      <c r="C98" s="44" t="str">
        <f>'[1]Формат ИПР'!D80</f>
        <v>H_Che90</v>
      </c>
      <c r="D98" s="84">
        <v>0</v>
      </c>
      <c r="E98" s="84">
        <f>'[1]Формат ИПР'!$GF80</f>
        <v>0</v>
      </c>
      <c r="F98" s="84">
        <v>0</v>
      </c>
      <c r="G98" s="84">
        <v>0</v>
      </c>
      <c r="H98" s="84">
        <v>0</v>
      </c>
      <c r="I98" s="84">
        <v>0</v>
      </c>
      <c r="J98" s="84">
        <v>0</v>
      </c>
      <c r="K98" s="84">
        <v>0</v>
      </c>
      <c r="L98" s="84">
        <v>0</v>
      </c>
      <c r="M98" s="84">
        <v>0</v>
      </c>
      <c r="N98" s="84">
        <v>0</v>
      </c>
      <c r="O98" s="84">
        <v>0</v>
      </c>
      <c r="P98" s="84">
        <v>0</v>
      </c>
      <c r="Q98" s="84">
        <f>'[1]Формат ИПР'!$GE80</f>
        <v>0</v>
      </c>
      <c r="R98" s="84">
        <v>0</v>
      </c>
      <c r="S98" s="84">
        <v>0</v>
      </c>
      <c r="T98" s="84">
        <v>0</v>
      </c>
      <c r="U98" s="84">
        <v>0</v>
      </c>
      <c r="V98" s="84">
        <v>0</v>
      </c>
      <c r="W98" s="84">
        <v>0</v>
      </c>
      <c r="X98" s="84">
        <v>0</v>
      </c>
      <c r="Y98" s="84">
        <v>0</v>
      </c>
      <c r="Z98" s="84">
        <v>0</v>
      </c>
      <c r="AA98" s="84">
        <v>0</v>
      </c>
      <c r="AB98" s="84">
        <v>0</v>
      </c>
      <c r="AC98" s="84">
        <v>0</v>
      </c>
      <c r="AD98" s="84">
        <v>0</v>
      </c>
      <c r="AE98" s="84">
        <v>0</v>
      </c>
      <c r="AF98" s="84">
        <v>0</v>
      </c>
      <c r="AG98" s="84">
        <v>0</v>
      </c>
      <c r="AH98" s="84">
        <v>0</v>
      </c>
      <c r="AI98" s="84">
        <v>0</v>
      </c>
      <c r="AJ98" s="84" t="s">
        <v>149</v>
      </c>
      <c r="AK98" s="84">
        <v>0</v>
      </c>
      <c r="AL98" s="84" t="s">
        <v>149</v>
      </c>
      <c r="AM98" s="84">
        <v>0</v>
      </c>
      <c r="AN98" s="84" t="s">
        <v>149</v>
      </c>
      <c r="AO98" s="84">
        <v>0</v>
      </c>
      <c r="AP98" s="84" t="s">
        <v>149</v>
      </c>
      <c r="AQ98" s="84" t="s">
        <v>149</v>
      </c>
      <c r="AR98" s="84">
        <v>0</v>
      </c>
      <c r="AS98" s="80">
        <f>IF($E98=0,'[2]Формат ИПР'!$CM80,0)</f>
        <v>0</v>
      </c>
      <c r="AT98" s="84">
        <v>0</v>
      </c>
      <c r="AU98" s="84">
        <v>0</v>
      </c>
      <c r="AV98" s="84">
        <v>0</v>
      </c>
      <c r="AW98" s="84">
        <v>0</v>
      </c>
      <c r="AX98" s="84">
        <v>0</v>
      </c>
      <c r="AY98" s="80">
        <f>IF(Q98=0,'[1]Формат ИПР'!$CL80,0)</f>
        <v>0</v>
      </c>
      <c r="AZ98" s="84">
        <v>0</v>
      </c>
      <c r="BA98" s="84">
        <v>0</v>
      </c>
      <c r="BB98" s="84">
        <v>0</v>
      </c>
      <c r="BC98" s="84">
        <v>0</v>
      </c>
      <c r="BD98" s="84">
        <v>0</v>
      </c>
      <c r="BE98" s="84">
        <v>0</v>
      </c>
      <c r="BF98" s="84">
        <v>0</v>
      </c>
      <c r="BG98" s="84">
        <v>0</v>
      </c>
      <c r="BH98" s="84">
        <v>0</v>
      </c>
      <c r="BI98" s="84">
        <v>0</v>
      </c>
      <c r="BJ98" s="84">
        <v>0</v>
      </c>
      <c r="BK98" s="84">
        <v>0</v>
      </c>
      <c r="BL98" s="84">
        <v>0</v>
      </c>
      <c r="BM98" s="84">
        <v>0</v>
      </c>
      <c r="BN98" s="84">
        <v>0</v>
      </c>
      <c r="BO98" s="84">
        <v>0</v>
      </c>
      <c r="BP98" s="84">
        <v>0</v>
      </c>
      <c r="BQ98" s="84">
        <v>0</v>
      </c>
      <c r="BR98" s="84">
        <v>0</v>
      </c>
      <c r="BS98" s="84">
        <v>0</v>
      </c>
      <c r="BT98" s="84" t="s">
        <v>149</v>
      </c>
      <c r="BU98" s="84" t="s">
        <v>149</v>
      </c>
      <c r="BV98" s="84" t="s">
        <v>149</v>
      </c>
      <c r="BW98" s="84" t="s">
        <v>149</v>
      </c>
      <c r="BX98" s="84" t="s">
        <v>149</v>
      </c>
      <c r="BY98" s="84" t="s">
        <v>149</v>
      </c>
      <c r="BZ98" s="84" t="s">
        <v>149</v>
      </c>
      <c r="CA98" s="84" t="s">
        <v>149</v>
      </c>
      <c r="CB98" s="84" t="s">
        <v>149</v>
      </c>
      <c r="CC98" s="84">
        <v>0</v>
      </c>
      <c r="CD98" s="84" t="s">
        <v>149</v>
      </c>
      <c r="CE98" s="84">
        <v>0</v>
      </c>
      <c r="CF98" s="84">
        <v>0</v>
      </c>
      <c r="CG98" s="84">
        <v>0</v>
      </c>
      <c r="CH98" s="84">
        <v>0</v>
      </c>
      <c r="CI98" s="84">
        <v>0</v>
      </c>
      <c r="CJ98" s="84">
        <v>0</v>
      </c>
      <c r="CK98" s="84">
        <v>0</v>
      </c>
      <c r="CL98" s="84">
        <v>0</v>
      </c>
      <c r="CM98" s="84">
        <v>0</v>
      </c>
      <c r="CN98" s="84">
        <v>14.4</v>
      </c>
      <c r="CO98" s="84">
        <f>'[1]Формат ИПР'!$CP80*1.18</f>
        <v>12.777300071999999</v>
      </c>
      <c r="CP98" s="84">
        <v>0</v>
      </c>
      <c r="CQ98" s="84">
        <v>0</v>
      </c>
      <c r="CR98" s="23">
        <f>'[1]Формат ИПР'!$N80</f>
        <v>2017</v>
      </c>
      <c r="CS98" s="90">
        <f t="shared" si="58"/>
        <v>12.777300071999999</v>
      </c>
    </row>
    <row r="99" spans="1:97" ht="31.5" x14ac:dyDescent="0.25">
      <c r="A99" s="44" t="str">
        <f>'[1]Формат ИПР'!B81</f>
        <v>1.6</v>
      </c>
      <c r="B99" s="44" t="str">
        <f>'[1]Формат ИПР'!C81</f>
        <v>Приобретение полноприводного фургона с двухрядной кабиной-20 ед.</v>
      </c>
      <c r="C99" s="44" t="str">
        <f>'[1]Формат ИПР'!D81</f>
        <v>H_Che92</v>
      </c>
      <c r="D99" s="84">
        <v>0</v>
      </c>
      <c r="E99" s="84">
        <f>'[1]Формат ИПР'!$GF81</f>
        <v>0</v>
      </c>
      <c r="F99" s="84">
        <v>0</v>
      </c>
      <c r="G99" s="84">
        <v>0</v>
      </c>
      <c r="H99" s="84">
        <v>0</v>
      </c>
      <c r="I99" s="84">
        <v>0</v>
      </c>
      <c r="J99" s="84">
        <v>0</v>
      </c>
      <c r="K99" s="84">
        <v>0</v>
      </c>
      <c r="L99" s="84">
        <v>0</v>
      </c>
      <c r="M99" s="84">
        <v>0</v>
      </c>
      <c r="N99" s="84">
        <v>0</v>
      </c>
      <c r="O99" s="84">
        <v>0</v>
      </c>
      <c r="P99" s="84">
        <v>0</v>
      </c>
      <c r="Q99" s="84">
        <f>'[1]Формат ИПР'!$GE81</f>
        <v>0</v>
      </c>
      <c r="R99" s="84">
        <v>0</v>
      </c>
      <c r="S99" s="84">
        <v>0</v>
      </c>
      <c r="T99" s="84">
        <v>0</v>
      </c>
      <c r="U99" s="84">
        <v>0</v>
      </c>
      <c r="V99" s="84">
        <v>0</v>
      </c>
      <c r="W99" s="84">
        <v>0</v>
      </c>
      <c r="X99" s="84">
        <v>0</v>
      </c>
      <c r="Y99" s="84">
        <v>0</v>
      </c>
      <c r="Z99" s="84">
        <v>0</v>
      </c>
      <c r="AA99" s="84">
        <v>0</v>
      </c>
      <c r="AB99" s="84">
        <v>0</v>
      </c>
      <c r="AC99" s="84">
        <v>0</v>
      </c>
      <c r="AD99" s="84">
        <v>0</v>
      </c>
      <c r="AE99" s="84">
        <v>0</v>
      </c>
      <c r="AF99" s="84">
        <v>0</v>
      </c>
      <c r="AG99" s="84">
        <v>0</v>
      </c>
      <c r="AH99" s="84">
        <v>0</v>
      </c>
      <c r="AI99" s="84">
        <v>0</v>
      </c>
      <c r="AJ99" s="84" t="s">
        <v>149</v>
      </c>
      <c r="AK99" s="84">
        <v>0</v>
      </c>
      <c r="AL99" s="84" t="s">
        <v>149</v>
      </c>
      <c r="AM99" s="84">
        <v>0</v>
      </c>
      <c r="AN99" s="84" t="s">
        <v>149</v>
      </c>
      <c r="AO99" s="84">
        <v>0</v>
      </c>
      <c r="AP99" s="84" t="s">
        <v>149</v>
      </c>
      <c r="AQ99" s="84" t="s">
        <v>149</v>
      </c>
      <c r="AR99" s="84">
        <v>0</v>
      </c>
      <c r="AS99" s="80">
        <f>IF($E99=0,'[2]Формат ИПР'!$CM81,0)</f>
        <v>0</v>
      </c>
      <c r="AT99" s="84">
        <v>0</v>
      </c>
      <c r="AU99" s="84">
        <v>0</v>
      </c>
      <c r="AV99" s="84">
        <v>0</v>
      </c>
      <c r="AW99" s="84">
        <v>0</v>
      </c>
      <c r="AX99" s="84">
        <v>0</v>
      </c>
      <c r="AY99" s="80">
        <f>IF(Q99=0,'[1]Формат ИПР'!$CL81,0)</f>
        <v>0</v>
      </c>
      <c r="AZ99" s="84">
        <v>0</v>
      </c>
      <c r="BA99" s="84">
        <v>0</v>
      </c>
      <c r="BB99" s="84">
        <v>0</v>
      </c>
      <c r="BC99" s="84">
        <v>0</v>
      </c>
      <c r="BD99" s="84">
        <v>0</v>
      </c>
      <c r="BE99" s="84">
        <v>0</v>
      </c>
      <c r="BF99" s="84">
        <v>0</v>
      </c>
      <c r="BG99" s="84">
        <v>0</v>
      </c>
      <c r="BH99" s="84">
        <v>0</v>
      </c>
      <c r="BI99" s="84">
        <v>0</v>
      </c>
      <c r="BJ99" s="84">
        <v>0</v>
      </c>
      <c r="BK99" s="84">
        <v>0</v>
      </c>
      <c r="BL99" s="84">
        <v>0</v>
      </c>
      <c r="BM99" s="84">
        <v>0</v>
      </c>
      <c r="BN99" s="84">
        <v>0</v>
      </c>
      <c r="BO99" s="84">
        <v>0</v>
      </c>
      <c r="BP99" s="84">
        <v>0</v>
      </c>
      <c r="BQ99" s="84">
        <v>0</v>
      </c>
      <c r="BR99" s="84">
        <v>0</v>
      </c>
      <c r="BS99" s="84">
        <v>0</v>
      </c>
      <c r="BT99" s="84" t="s">
        <v>149</v>
      </c>
      <c r="BU99" s="84" t="s">
        <v>149</v>
      </c>
      <c r="BV99" s="84" t="s">
        <v>149</v>
      </c>
      <c r="BW99" s="84" t="s">
        <v>149</v>
      </c>
      <c r="BX99" s="84" t="s">
        <v>149</v>
      </c>
      <c r="BY99" s="84" t="s">
        <v>149</v>
      </c>
      <c r="BZ99" s="84" t="s">
        <v>149</v>
      </c>
      <c r="CA99" s="84" t="s">
        <v>149</v>
      </c>
      <c r="CB99" s="84" t="s">
        <v>149</v>
      </c>
      <c r="CC99" s="84">
        <v>0</v>
      </c>
      <c r="CD99" s="84" t="s">
        <v>149</v>
      </c>
      <c r="CE99" s="84">
        <v>0</v>
      </c>
      <c r="CF99" s="84">
        <v>0</v>
      </c>
      <c r="CG99" s="84">
        <v>0</v>
      </c>
      <c r="CH99" s="84">
        <v>0</v>
      </c>
      <c r="CI99" s="84">
        <v>0</v>
      </c>
      <c r="CJ99" s="84">
        <v>0</v>
      </c>
      <c r="CK99" s="84">
        <v>0</v>
      </c>
      <c r="CL99" s="84">
        <v>0</v>
      </c>
      <c r="CM99" s="84">
        <v>0</v>
      </c>
      <c r="CN99" s="84">
        <v>14.26</v>
      </c>
      <c r="CO99" s="84">
        <f>'[1]Формат ИПР'!$CP81*1.18</f>
        <v>13.347300016</v>
      </c>
      <c r="CP99" s="84">
        <v>0</v>
      </c>
      <c r="CQ99" s="84">
        <v>0</v>
      </c>
      <c r="CR99" s="23">
        <f>'[1]Формат ИПР'!$N81</f>
        <v>2017</v>
      </c>
      <c r="CS99" s="90">
        <f t="shared" si="58"/>
        <v>13.347300016</v>
      </c>
    </row>
    <row r="100" spans="1:97" ht="15.75" x14ac:dyDescent="0.25">
      <c r="A100" s="44" t="str">
        <f>'[1]Формат ИПР'!B82</f>
        <v>1.6</v>
      </c>
      <c r="B100" s="44" t="str">
        <f>'[1]Формат ИПР'!C82</f>
        <v>Приобретение фургона с двухрядной кабиной-3 ед.</v>
      </c>
      <c r="C100" s="44" t="str">
        <f>'[1]Формат ИПР'!D82</f>
        <v>H_Che93</v>
      </c>
      <c r="D100" s="84">
        <v>0</v>
      </c>
      <c r="E100" s="84">
        <f>'[1]Формат ИПР'!$GF82</f>
        <v>0</v>
      </c>
      <c r="F100" s="84">
        <v>0</v>
      </c>
      <c r="G100" s="84">
        <v>0</v>
      </c>
      <c r="H100" s="84">
        <v>0</v>
      </c>
      <c r="I100" s="84">
        <v>0</v>
      </c>
      <c r="J100" s="84">
        <v>0</v>
      </c>
      <c r="K100" s="84">
        <v>0</v>
      </c>
      <c r="L100" s="84">
        <v>0</v>
      </c>
      <c r="M100" s="84">
        <v>0</v>
      </c>
      <c r="N100" s="84">
        <v>0</v>
      </c>
      <c r="O100" s="84">
        <v>0</v>
      </c>
      <c r="P100" s="84">
        <v>0</v>
      </c>
      <c r="Q100" s="84">
        <f>'[1]Формат ИПР'!$GE82</f>
        <v>0</v>
      </c>
      <c r="R100" s="84">
        <v>0</v>
      </c>
      <c r="S100" s="84">
        <v>0</v>
      </c>
      <c r="T100" s="84">
        <v>0</v>
      </c>
      <c r="U100" s="84">
        <v>0</v>
      </c>
      <c r="V100" s="84">
        <v>0</v>
      </c>
      <c r="W100" s="84">
        <v>0</v>
      </c>
      <c r="X100" s="84">
        <v>0</v>
      </c>
      <c r="Y100" s="84">
        <v>0</v>
      </c>
      <c r="Z100" s="84">
        <v>0</v>
      </c>
      <c r="AA100" s="84">
        <v>0</v>
      </c>
      <c r="AB100" s="84">
        <v>0</v>
      </c>
      <c r="AC100" s="84">
        <v>0</v>
      </c>
      <c r="AD100" s="84">
        <v>0</v>
      </c>
      <c r="AE100" s="84">
        <v>0</v>
      </c>
      <c r="AF100" s="84">
        <v>0</v>
      </c>
      <c r="AG100" s="84">
        <v>0</v>
      </c>
      <c r="AH100" s="84">
        <v>0</v>
      </c>
      <c r="AI100" s="84">
        <v>0</v>
      </c>
      <c r="AJ100" s="84" t="s">
        <v>149</v>
      </c>
      <c r="AK100" s="84">
        <v>0</v>
      </c>
      <c r="AL100" s="84" t="s">
        <v>149</v>
      </c>
      <c r="AM100" s="84">
        <v>0</v>
      </c>
      <c r="AN100" s="84" t="s">
        <v>149</v>
      </c>
      <c r="AO100" s="84">
        <v>0</v>
      </c>
      <c r="AP100" s="84" t="s">
        <v>149</v>
      </c>
      <c r="AQ100" s="84" t="s">
        <v>149</v>
      </c>
      <c r="AR100" s="84">
        <v>0</v>
      </c>
      <c r="AS100" s="80">
        <f>IF($E100=0,'[2]Формат ИПР'!$CM82,0)</f>
        <v>0</v>
      </c>
      <c r="AT100" s="84">
        <v>0</v>
      </c>
      <c r="AU100" s="84">
        <v>0</v>
      </c>
      <c r="AV100" s="84">
        <v>0</v>
      </c>
      <c r="AW100" s="84">
        <v>0</v>
      </c>
      <c r="AX100" s="84">
        <v>0</v>
      </c>
      <c r="AY100" s="80">
        <f>IF(Q100=0,'[1]Формат ИПР'!$CL82,0)</f>
        <v>0</v>
      </c>
      <c r="AZ100" s="84">
        <v>0</v>
      </c>
      <c r="BA100" s="84">
        <v>0</v>
      </c>
      <c r="BB100" s="84">
        <v>0</v>
      </c>
      <c r="BC100" s="84">
        <v>0</v>
      </c>
      <c r="BD100" s="84">
        <v>0</v>
      </c>
      <c r="BE100" s="84">
        <v>0</v>
      </c>
      <c r="BF100" s="84">
        <v>0</v>
      </c>
      <c r="BG100" s="84">
        <v>0</v>
      </c>
      <c r="BH100" s="84">
        <v>0</v>
      </c>
      <c r="BI100" s="84">
        <v>0</v>
      </c>
      <c r="BJ100" s="84">
        <v>0</v>
      </c>
      <c r="BK100" s="84">
        <v>0</v>
      </c>
      <c r="BL100" s="84">
        <v>0</v>
      </c>
      <c r="BM100" s="84">
        <v>0</v>
      </c>
      <c r="BN100" s="84">
        <v>0</v>
      </c>
      <c r="BO100" s="84">
        <v>0</v>
      </c>
      <c r="BP100" s="84">
        <v>0</v>
      </c>
      <c r="BQ100" s="84">
        <v>0</v>
      </c>
      <c r="BR100" s="84">
        <v>0</v>
      </c>
      <c r="BS100" s="84">
        <v>0</v>
      </c>
      <c r="BT100" s="84" t="s">
        <v>149</v>
      </c>
      <c r="BU100" s="84" t="s">
        <v>149</v>
      </c>
      <c r="BV100" s="84" t="s">
        <v>149</v>
      </c>
      <c r="BW100" s="84" t="s">
        <v>149</v>
      </c>
      <c r="BX100" s="84" t="s">
        <v>149</v>
      </c>
      <c r="BY100" s="84" t="s">
        <v>149</v>
      </c>
      <c r="BZ100" s="84" t="s">
        <v>149</v>
      </c>
      <c r="CA100" s="84" t="s">
        <v>149</v>
      </c>
      <c r="CB100" s="84" t="s">
        <v>149</v>
      </c>
      <c r="CC100" s="84">
        <v>0</v>
      </c>
      <c r="CD100" s="84" t="s">
        <v>149</v>
      </c>
      <c r="CE100" s="84">
        <v>0</v>
      </c>
      <c r="CF100" s="84">
        <v>0</v>
      </c>
      <c r="CG100" s="84">
        <v>0</v>
      </c>
      <c r="CH100" s="84">
        <v>0</v>
      </c>
      <c r="CI100" s="84">
        <v>0</v>
      </c>
      <c r="CJ100" s="84">
        <v>0</v>
      </c>
      <c r="CK100" s="84">
        <v>0</v>
      </c>
      <c r="CL100" s="84">
        <v>0</v>
      </c>
      <c r="CM100" s="84">
        <v>0</v>
      </c>
      <c r="CN100" s="84">
        <v>3.79</v>
      </c>
      <c r="CO100" s="84">
        <f>'[1]Формат ИПР'!$CP82*1.18</f>
        <v>3.6321000029999997</v>
      </c>
      <c r="CP100" s="84">
        <v>0</v>
      </c>
      <c r="CQ100" s="84">
        <v>0</v>
      </c>
      <c r="CR100" s="23">
        <f>'[1]Формат ИПР'!$N82</f>
        <v>2017</v>
      </c>
      <c r="CS100" s="90">
        <f t="shared" si="58"/>
        <v>3.6321000029999997</v>
      </c>
    </row>
    <row r="101" spans="1:97" ht="15.75" x14ac:dyDescent="0.25">
      <c r="A101" s="44" t="str">
        <f>'[1]Формат ИПР'!B83</f>
        <v>1.6</v>
      </c>
      <c r="B101" s="44" t="str">
        <f>'[1]Формат ИПР'!C83</f>
        <v>Приобретение микроавтобуса пассажирского-5 ед.</v>
      </c>
      <c r="C101" s="44" t="str">
        <f>'[1]Формат ИПР'!D83</f>
        <v>H_Che94</v>
      </c>
      <c r="D101" s="84">
        <v>0</v>
      </c>
      <c r="E101" s="84">
        <f>'[1]Формат ИПР'!$GF83</f>
        <v>0</v>
      </c>
      <c r="F101" s="84">
        <v>0</v>
      </c>
      <c r="G101" s="84">
        <v>0</v>
      </c>
      <c r="H101" s="84">
        <v>0</v>
      </c>
      <c r="I101" s="84">
        <v>0</v>
      </c>
      <c r="J101" s="84">
        <v>0</v>
      </c>
      <c r="K101" s="84">
        <v>0</v>
      </c>
      <c r="L101" s="84">
        <v>0</v>
      </c>
      <c r="M101" s="84">
        <v>0</v>
      </c>
      <c r="N101" s="84">
        <v>0</v>
      </c>
      <c r="O101" s="84">
        <v>0</v>
      </c>
      <c r="P101" s="84">
        <v>0</v>
      </c>
      <c r="Q101" s="84">
        <f>'[1]Формат ИПР'!$GE83</f>
        <v>0</v>
      </c>
      <c r="R101" s="84">
        <v>0</v>
      </c>
      <c r="S101" s="84">
        <v>0</v>
      </c>
      <c r="T101" s="84">
        <v>0</v>
      </c>
      <c r="U101" s="84">
        <v>0</v>
      </c>
      <c r="V101" s="84">
        <v>0</v>
      </c>
      <c r="W101" s="84">
        <v>0</v>
      </c>
      <c r="X101" s="84">
        <v>0</v>
      </c>
      <c r="Y101" s="84">
        <v>0</v>
      </c>
      <c r="Z101" s="84">
        <v>0</v>
      </c>
      <c r="AA101" s="84">
        <v>0</v>
      </c>
      <c r="AB101" s="84">
        <v>0</v>
      </c>
      <c r="AC101" s="84">
        <v>0</v>
      </c>
      <c r="AD101" s="84">
        <v>0</v>
      </c>
      <c r="AE101" s="84">
        <v>0</v>
      </c>
      <c r="AF101" s="84">
        <v>0</v>
      </c>
      <c r="AG101" s="84">
        <v>0</v>
      </c>
      <c r="AH101" s="84">
        <v>0</v>
      </c>
      <c r="AI101" s="84">
        <v>0</v>
      </c>
      <c r="AJ101" s="84" t="s">
        <v>149</v>
      </c>
      <c r="AK101" s="84">
        <v>0</v>
      </c>
      <c r="AL101" s="84" t="s">
        <v>149</v>
      </c>
      <c r="AM101" s="84">
        <v>0</v>
      </c>
      <c r="AN101" s="84" t="s">
        <v>149</v>
      </c>
      <c r="AO101" s="84">
        <v>0</v>
      </c>
      <c r="AP101" s="84" t="s">
        <v>149</v>
      </c>
      <c r="AQ101" s="84" t="s">
        <v>149</v>
      </c>
      <c r="AR101" s="84">
        <v>0</v>
      </c>
      <c r="AS101" s="80">
        <f>IF($E101=0,'[2]Формат ИПР'!$CM83,0)</f>
        <v>0</v>
      </c>
      <c r="AT101" s="84">
        <v>0</v>
      </c>
      <c r="AU101" s="84">
        <v>0</v>
      </c>
      <c r="AV101" s="84">
        <v>0</v>
      </c>
      <c r="AW101" s="84">
        <v>0</v>
      </c>
      <c r="AX101" s="84">
        <v>0</v>
      </c>
      <c r="AY101" s="80">
        <f>IF(Q101=0,'[1]Формат ИПР'!$CL83,0)</f>
        <v>0</v>
      </c>
      <c r="AZ101" s="84">
        <v>0</v>
      </c>
      <c r="BA101" s="84">
        <v>0</v>
      </c>
      <c r="BB101" s="84">
        <v>0</v>
      </c>
      <c r="BC101" s="84">
        <v>0</v>
      </c>
      <c r="BD101" s="84">
        <v>0</v>
      </c>
      <c r="BE101" s="84">
        <v>0</v>
      </c>
      <c r="BF101" s="84">
        <v>0</v>
      </c>
      <c r="BG101" s="84">
        <v>0</v>
      </c>
      <c r="BH101" s="84">
        <v>0</v>
      </c>
      <c r="BI101" s="84">
        <v>0</v>
      </c>
      <c r="BJ101" s="84">
        <v>0</v>
      </c>
      <c r="BK101" s="84">
        <v>0</v>
      </c>
      <c r="BL101" s="84">
        <v>0</v>
      </c>
      <c r="BM101" s="84">
        <v>0</v>
      </c>
      <c r="BN101" s="84">
        <v>0</v>
      </c>
      <c r="BO101" s="84">
        <v>0</v>
      </c>
      <c r="BP101" s="84">
        <v>0</v>
      </c>
      <c r="BQ101" s="84">
        <v>0</v>
      </c>
      <c r="BR101" s="84">
        <v>0</v>
      </c>
      <c r="BS101" s="84">
        <v>0</v>
      </c>
      <c r="BT101" s="84" t="s">
        <v>149</v>
      </c>
      <c r="BU101" s="84" t="s">
        <v>149</v>
      </c>
      <c r="BV101" s="84" t="s">
        <v>149</v>
      </c>
      <c r="BW101" s="84" t="s">
        <v>149</v>
      </c>
      <c r="BX101" s="84" t="s">
        <v>149</v>
      </c>
      <c r="BY101" s="84" t="s">
        <v>149</v>
      </c>
      <c r="BZ101" s="84" t="s">
        <v>149</v>
      </c>
      <c r="CA101" s="84" t="s">
        <v>149</v>
      </c>
      <c r="CB101" s="84" t="s">
        <v>149</v>
      </c>
      <c r="CC101" s="84">
        <v>0</v>
      </c>
      <c r="CD101" s="84" t="s">
        <v>149</v>
      </c>
      <c r="CE101" s="84">
        <v>0</v>
      </c>
      <c r="CF101" s="84">
        <v>0</v>
      </c>
      <c r="CG101" s="84">
        <v>0</v>
      </c>
      <c r="CH101" s="84">
        <v>0</v>
      </c>
      <c r="CI101" s="84">
        <v>0</v>
      </c>
      <c r="CJ101" s="84">
        <v>0</v>
      </c>
      <c r="CK101" s="84">
        <v>0</v>
      </c>
      <c r="CL101" s="84">
        <v>0</v>
      </c>
      <c r="CM101" s="84">
        <v>0</v>
      </c>
      <c r="CN101" s="84">
        <v>7.4000000000000012</v>
      </c>
      <c r="CO101" s="84">
        <f>'[1]Формат ИПР'!$CP83*1.18</f>
        <v>7.2178999919999995</v>
      </c>
      <c r="CP101" s="84">
        <v>0</v>
      </c>
      <c r="CQ101" s="84">
        <v>0</v>
      </c>
      <c r="CR101" s="23">
        <f>'[1]Формат ИПР'!$N83</f>
        <v>2017</v>
      </c>
      <c r="CS101" s="90">
        <f t="shared" si="58"/>
        <v>7.2178999919999995</v>
      </c>
    </row>
    <row r="102" spans="1:97" ht="15.75" x14ac:dyDescent="0.25">
      <c r="A102" s="44" t="str">
        <f>'[1]Формат ИПР'!B84</f>
        <v>1.6</v>
      </c>
      <c r="B102" s="44" t="str">
        <f>'[1]Формат ИПР'!C84</f>
        <v>Приобретение крана стрелового автомобильного 50т-1 ед.</v>
      </c>
      <c r="C102" s="44" t="str">
        <f>'[1]Формат ИПР'!D84</f>
        <v>H_Che95</v>
      </c>
      <c r="D102" s="84">
        <v>0</v>
      </c>
      <c r="E102" s="84">
        <f>'[1]Формат ИПР'!$GF84</f>
        <v>0</v>
      </c>
      <c r="F102" s="84">
        <v>0</v>
      </c>
      <c r="G102" s="84">
        <v>0</v>
      </c>
      <c r="H102" s="84">
        <v>0</v>
      </c>
      <c r="I102" s="84">
        <v>0</v>
      </c>
      <c r="J102" s="84">
        <v>0</v>
      </c>
      <c r="K102" s="84">
        <v>0</v>
      </c>
      <c r="L102" s="84">
        <v>0</v>
      </c>
      <c r="M102" s="84">
        <v>0</v>
      </c>
      <c r="N102" s="84">
        <v>0</v>
      </c>
      <c r="O102" s="84">
        <v>0</v>
      </c>
      <c r="P102" s="84">
        <v>0</v>
      </c>
      <c r="Q102" s="84">
        <f>'[1]Формат ИПР'!$GE84</f>
        <v>0</v>
      </c>
      <c r="R102" s="84">
        <v>0</v>
      </c>
      <c r="S102" s="84">
        <v>0</v>
      </c>
      <c r="T102" s="84">
        <v>0</v>
      </c>
      <c r="U102" s="84">
        <v>0</v>
      </c>
      <c r="V102" s="84">
        <v>0</v>
      </c>
      <c r="W102" s="84">
        <v>0</v>
      </c>
      <c r="X102" s="84">
        <v>0</v>
      </c>
      <c r="Y102" s="84">
        <v>0</v>
      </c>
      <c r="Z102" s="84">
        <v>0</v>
      </c>
      <c r="AA102" s="84">
        <v>0</v>
      </c>
      <c r="AB102" s="84">
        <v>0</v>
      </c>
      <c r="AC102" s="84">
        <v>0</v>
      </c>
      <c r="AD102" s="84">
        <v>0</v>
      </c>
      <c r="AE102" s="84">
        <v>0</v>
      </c>
      <c r="AF102" s="84">
        <v>0</v>
      </c>
      <c r="AG102" s="84">
        <v>0</v>
      </c>
      <c r="AH102" s="84">
        <v>0</v>
      </c>
      <c r="AI102" s="84">
        <v>0</v>
      </c>
      <c r="AJ102" s="84" t="s">
        <v>149</v>
      </c>
      <c r="AK102" s="84">
        <v>0</v>
      </c>
      <c r="AL102" s="84" t="s">
        <v>149</v>
      </c>
      <c r="AM102" s="84">
        <v>0</v>
      </c>
      <c r="AN102" s="84" t="s">
        <v>149</v>
      </c>
      <c r="AO102" s="84">
        <v>0</v>
      </c>
      <c r="AP102" s="84" t="s">
        <v>149</v>
      </c>
      <c r="AQ102" s="84" t="s">
        <v>149</v>
      </c>
      <c r="AR102" s="84">
        <v>0</v>
      </c>
      <c r="AS102" s="80">
        <f>IF($E102=0,'[2]Формат ИПР'!$CM84,0)</f>
        <v>0</v>
      </c>
      <c r="AT102" s="84">
        <v>0</v>
      </c>
      <c r="AU102" s="84">
        <v>0</v>
      </c>
      <c r="AV102" s="84">
        <v>0</v>
      </c>
      <c r="AW102" s="84">
        <v>0</v>
      </c>
      <c r="AX102" s="84">
        <v>0</v>
      </c>
      <c r="AY102" s="80">
        <f>IF(Q102=0,'[1]Формат ИПР'!$CL84,0)</f>
        <v>0</v>
      </c>
      <c r="AZ102" s="84">
        <v>0</v>
      </c>
      <c r="BA102" s="84">
        <v>0</v>
      </c>
      <c r="BB102" s="84">
        <v>0</v>
      </c>
      <c r="BC102" s="84">
        <v>0</v>
      </c>
      <c r="BD102" s="84">
        <v>0</v>
      </c>
      <c r="BE102" s="84">
        <v>0</v>
      </c>
      <c r="BF102" s="84">
        <v>0</v>
      </c>
      <c r="BG102" s="84">
        <v>0</v>
      </c>
      <c r="BH102" s="84">
        <v>0</v>
      </c>
      <c r="BI102" s="84">
        <v>0</v>
      </c>
      <c r="BJ102" s="84">
        <v>0</v>
      </c>
      <c r="BK102" s="84">
        <v>0</v>
      </c>
      <c r="BL102" s="84">
        <v>0</v>
      </c>
      <c r="BM102" s="84">
        <v>0</v>
      </c>
      <c r="BN102" s="84">
        <v>0</v>
      </c>
      <c r="BO102" s="84">
        <v>0</v>
      </c>
      <c r="BP102" s="84">
        <v>0</v>
      </c>
      <c r="BQ102" s="84">
        <v>0</v>
      </c>
      <c r="BR102" s="84">
        <v>0</v>
      </c>
      <c r="BS102" s="84">
        <v>0</v>
      </c>
      <c r="BT102" s="84" t="s">
        <v>149</v>
      </c>
      <c r="BU102" s="84" t="s">
        <v>149</v>
      </c>
      <c r="BV102" s="84" t="s">
        <v>149</v>
      </c>
      <c r="BW102" s="84" t="s">
        <v>149</v>
      </c>
      <c r="BX102" s="84" t="s">
        <v>149</v>
      </c>
      <c r="BY102" s="84" t="s">
        <v>149</v>
      </c>
      <c r="BZ102" s="84" t="s">
        <v>149</v>
      </c>
      <c r="CA102" s="84" t="s">
        <v>149</v>
      </c>
      <c r="CB102" s="84" t="s">
        <v>149</v>
      </c>
      <c r="CC102" s="84">
        <v>0</v>
      </c>
      <c r="CD102" s="84" t="s">
        <v>149</v>
      </c>
      <c r="CE102" s="84">
        <v>0</v>
      </c>
      <c r="CF102" s="84">
        <v>0</v>
      </c>
      <c r="CG102" s="84">
        <v>0</v>
      </c>
      <c r="CH102" s="84">
        <v>0</v>
      </c>
      <c r="CI102" s="84">
        <v>0</v>
      </c>
      <c r="CJ102" s="84">
        <v>0</v>
      </c>
      <c r="CK102" s="84">
        <v>0</v>
      </c>
      <c r="CL102" s="84">
        <v>0</v>
      </c>
      <c r="CM102" s="84">
        <v>0</v>
      </c>
      <c r="CN102" s="84">
        <v>24.176449999999999</v>
      </c>
      <c r="CO102" s="84">
        <v>0</v>
      </c>
      <c r="CP102" s="84">
        <v>0</v>
      </c>
      <c r="CQ102" s="84">
        <v>0</v>
      </c>
      <c r="CR102" s="23">
        <f>'[1]Формат ИПР'!$N84</f>
        <v>2018</v>
      </c>
      <c r="CS102" s="90">
        <f t="shared" si="58"/>
        <v>0</v>
      </c>
    </row>
    <row r="103" spans="1:97" ht="15.75" x14ac:dyDescent="0.25">
      <c r="A103" s="44" t="str">
        <f>'[1]Формат ИПР'!B85</f>
        <v>1.6</v>
      </c>
      <c r="B103" s="44" t="str">
        <f>'[1]Формат ИПР'!C85</f>
        <v>Приобретение крана стрелового автомобильного 25т-2 ед.</v>
      </c>
      <c r="C103" s="44" t="str">
        <f>'[1]Формат ИПР'!D85</f>
        <v>H_Che96</v>
      </c>
      <c r="D103" s="84">
        <v>0</v>
      </c>
      <c r="E103" s="84">
        <f>'[1]Формат ИПР'!$GF85</f>
        <v>0</v>
      </c>
      <c r="F103" s="84">
        <v>0</v>
      </c>
      <c r="G103" s="84">
        <v>0</v>
      </c>
      <c r="H103" s="84">
        <v>0</v>
      </c>
      <c r="I103" s="84">
        <v>0</v>
      </c>
      <c r="J103" s="84">
        <v>0</v>
      </c>
      <c r="K103" s="84">
        <v>0</v>
      </c>
      <c r="L103" s="84">
        <v>0</v>
      </c>
      <c r="M103" s="84">
        <v>0</v>
      </c>
      <c r="N103" s="84">
        <v>0</v>
      </c>
      <c r="O103" s="84">
        <v>0</v>
      </c>
      <c r="P103" s="84">
        <v>0</v>
      </c>
      <c r="Q103" s="84">
        <f>'[1]Формат ИПР'!$GE85</f>
        <v>0</v>
      </c>
      <c r="R103" s="84">
        <v>0</v>
      </c>
      <c r="S103" s="84">
        <v>0</v>
      </c>
      <c r="T103" s="84">
        <v>0</v>
      </c>
      <c r="U103" s="84">
        <v>0</v>
      </c>
      <c r="V103" s="84">
        <v>0</v>
      </c>
      <c r="W103" s="84">
        <v>0</v>
      </c>
      <c r="X103" s="84">
        <v>0</v>
      </c>
      <c r="Y103" s="84">
        <v>0</v>
      </c>
      <c r="Z103" s="84">
        <v>0</v>
      </c>
      <c r="AA103" s="84">
        <v>0</v>
      </c>
      <c r="AB103" s="84">
        <v>0</v>
      </c>
      <c r="AC103" s="84">
        <v>0</v>
      </c>
      <c r="AD103" s="84">
        <v>0</v>
      </c>
      <c r="AE103" s="84">
        <v>0</v>
      </c>
      <c r="AF103" s="84">
        <v>0</v>
      </c>
      <c r="AG103" s="84">
        <v>0</v>
      </c>
      <c r="AH103" s="84">
        <v>0</v>
      </c>
      <c r="AI103" s="84">
        <v>0</v>
      </c>
      <c r="AJ103" s="84" t="s">
        <v>149</v>
      </c>
      <c r="AK103" s="84">
        <v>0</v>
      </c>
      <c r="AL103" s="84" t="s">
        <v>149</v>
      </c>
      <c r="AM103" s="84">
        <v>0</v>
      </c>
      <c r="AN103" s="84" t="s">
        <v>149</v>
      </c>
      <c r="AO103" s="84">
        <v>0</v>
      </c>
      <c r="AP103" s="84" t="s">
        <v>149</v>
      </c>
      <c r="AQ103" s="84" t="s">
        <v>149</v>
      </c>
      <c r="AR103" s="84">
        <v>0</v>
      </c>
      <c r="AS103" s="80">
        <f>IF($E103=0,'[2]Формат ИПР'!$CM85,0)</f>
        <v>0</v>
      </c>
      <c r="AT103" s="84">
        <v>0</v>
      </c>
      <c r="AU103" s="84">
        <v>0</v>
      </c>
      <c r="AV103" s="84">
        <v>0</v>
      </c>
      <c r="AW103" s="84">
        <v>0</v>
      </c>
      <c r="AX103" s="84">
        <v>0</v>
      </c>
      <c r="AY103" s="80">
        <f>IF(Q103=0,'[1]Формат ИПР'!$CL85,0)</f>
        <v>0</v>
      </c>
      <c r="AZ103" s="84">
        <v>0</v>
      </c>
      <c r="BA103" s="84">
        <v>0</v>
      </c>
      <c r="BB103" s="84">
        <v>0</v>
      </c>
      <c r="BC103" s="84">
        <v>0</v>
      </c>
      <c r="BD103" s="84">
        <v>0</v>
      </c>
      <c r="BE103" s="84">
        <v>0</v>
      </c>
      <c r="BF103" s="84">
        <v>0</v>
      </c>
      <c r="BG103" s="84">
        <v>0</v>
      </c>
      <c r="BH103" s="84">
        <v>0</v>
      </c>
      <c r="BI103" s="84">
        <v>0</v>
      </c>
      <c r="BJ103" s="84">
        <v>0</v>
      </c>
      <c r="BK103" s="84">
        <v>0</v>
      </c>
      <c r="BL103" s="84">
        <v>0</v>
      </c>
      <c r="BM103" s="84">
        <v>0</v>
      </c>
      <c r="BN103" s="84">
        <v>0</v>
      </c>
      <c r="BO103" s="84">
        <v>0</v>
      </c>
      <c r="BP103" s="84">
        <v>0</v>
      </c>
      <c r="BQ103" s="84">
        <v>0</v>
      </c>
      <c r="BR103" s="84">
        <v>0</v>
      </c>
      <c r="BS103" s="84">
        <v>0</v>
      </c>
      <c r="BT103" s="84" t="s">
        <v>149</v>
      </c>
      <c r="BU103" s="84" t="s">
        <v>149</v>
      </c>
      <c r="BV103" s="84" t="s">
        <v>149</v>
      </c>
      <c r="BW103" s="84" t="s">
        <v>149</v>
      </c>
      <c r="BX103" s="84" t="s">
        <v>149</v>
      </c>
      <c r="BY103" s="84" t="s">
        <v>149</v>
      </c>
      <c r="BZ103" s="84" t="s">
        <v>149</v>
      </c>
      <c r="CA103" s="84" t="s">
        <v>149</v>
      </c>
      <c r="CB103" s="84" t="s">
        <v>149</v>
      </c>
      <c r="CC103" s="84">
        <v>0</v>
      </c>
      <c r="CD103" s="84" t="s">
        <v>149</v>
      </c>
      <c r="CE103" s="84">
        <v>0</v>
      </c>
      <c r="CF103" s="84">
        <v>0</v>
      </c>
      <c r="CG103" s="84">
        <v>0</v>
      </c>
      <c r="CH103" s="84">
        <v>0</v>
      </c>
      <c r="CI103" s="84">
        <v>0</v>
      </c>
      <c r="CJ103" s="84">
        <v>0</v>
      </c>
      <c r="CK103" s="84">
        <v>0</v>
      </c>
      <c r="CL103" s="84">
        <v>0</v>
      </c>
      <c r="CM103" s="84">
        <v>0</v>
      </c>
      <c r="CN103" s="84">
        <v>18.651333333333334</v>
      </c>
      <c r="CO103" s="84">
        <f>'[1]Формат ИПР'!$CP85*1.18</f>
        <v>17.498720001399999</v>
      </c>
      <c r="CP103" s="84">
        <v>0</v>
      </c>
      <c r="CQ103" s="84">
        <v>0</v>
      </c>
      <c r="CR103" s="23">
        <f>'[1]Формат ИПР'!$N85</f>
        <v>2017</v>
      </c>
      <c r="CS103" s="90">
        <f t="shared" si="58"/>
        <v>17.498720001399999</v>
      </c>
    </row>
    <row r="104" spans="1:97" ht="31.5" x14ac:dyDescent="0.25">
      <c r="A104" s="44" t="str">
        <f>'[1]Формат ИПР'!B86</f>
        <v>1.6</v>
      </c>
      <c r="B104" s="44" t="str">
        <f>'[1]Формат ИПР'!C86</f>
        <v>Приобретение автомобиля с буро-крановой установки-4 ед.</v>
      </c>
      <c r="C104" s="44" t="str">
        <f>'[1]Формат ИПР'!D86</f>
        <v>H_Che97</v>
      </c>
      <c r="D104" s="84">
        <v>0</v>
      </c>
      <c r="E104" s="84">
        <f>'[1]Формат ИПР'!$GF86</f>
        <v>0</v>
      </c>
      <c r="F104" s="84">
        <v>0</v>
      </c>
      <c r="G104" s="84">
        <v>0</v>
      </c>
      <c r="H104" s="84">
        <v>0</v>
      </c>
      <c r="I104" s="84">
        <v>0</v>
      </c>
      <c r="J104" s="84">
        <v>0</v>
      </c>
      <c r="K104" s="84">
        <v>0</v>
      </c>
      <c r="L104" s="84">
        <v>0</v>
      </c>
      <c r="M104" s="84">
        <v>0</v>
      </c>
      <c r="N104" s="84">
        <v>0</v>
      </c>
      <c r="O104" s="84">
        <v>0</v>
      </c>
      <c r="P104" s="84">
        <v>0</v>
      </c>
      <c r="Q104" s="84">
        <f>'[1]Формат ИПР'!$GE86</f>
        <v>0</v>
      </c>
      <c r="R104" s="84">
        <v>0</v>
      </c>
      <c r="S104" s="84">
        <v>0</v>
      </c>
      <c r="T104" s="84">
        <v>0</v>
      </c>
      <c r="U104" s="84">
        <v>0</v>
      </c>
      <c r="V104" s="84">
        <v>0</v>
      </c>
      <c r="W104" s="84">
        <v>0</v>
      </c>
      <c r="X104" s="84">
        <v>0</v>
      </c>
      <c r="Y104" s="84">
        <v>0</v>
      </c>
      <c r="Z104" s="84">
        <v>0</v>
      </c>
      <c r="AA104" s="84">
        <v>0</v>
      </c>
      <c r="AB104" s="84">
        <v>0</v>
      </c>
      <c r="AC104" s="84">
        <v>0</v>
      </c>
      <c r="AD104" s="84">
        <v>0</v>
      </c>
      <c r="AE104" s="84">
        <v>0</v>
      </c>
      <c r="AF104" s="84">
        <v>0</v>
      </c>
      <c r="AG104" s="84">
        <v>0</v>
      </c>
      <c r="AH104" s="84">
        <v>0</v>
      </c>
      <c r="AI104" s="84">
        <v>0</v>
      </c>
      <c r="AJ104" s="84" t="s">
        <v>149</v>
      </c>
      <c r="AK104" s="84">
        <v>0</v>
      </c>
      <c r="AL104" s="84" t="s">
        <v>149</v>
      </c>
      <c r="AM104" s="84">
        <v>0</v>
      </c>
      <c r="AN104" s="84" t="s">
        <v>149</v>
      </c>
      <c r="AO104" s="84">
        <v>0</v>
      </c>
      <c r="AP104" s="84" t="s">
        <v>149</v>
      </c>
      <c r="AQ104" s="84" t="s">
        <v>149</v>
      </c>
      <c r="AR104" s="84">
        <v>0</v>
      </c>
      <c r="AS104" s="80">
        <f>IF($E104=0,'[2]Формат ИПР'!$CM86,0)</f>
        <v>0</v>
      </c>
      <c r="AT104" s="84">
        <v>0</v>
      </c>
      <c r="AU104" s="84">
        <v>0</v>
      </c>
      <c r="AV104" s="84">
        <v>0</v>
      </c>
      <c r="AW104" s="84">
        <v>0</v>
      </c>
      <c r="AX104" s="84">
        <v>0</v>
      </c>
      <c r="AY104" s="80">
        <f>IF(Q104=0,'[1]Формат ИПР'!$CL86,0)</f>
        <v>0</v>
      </c>
      <c r="AZ104" s="84">
        <v>0</v>
      </c>
      <c r="BA104" s="84">
        <v>0</v>
      </c>
      <c r="BB104" s="84">
        <v>0</v>
      </c>
      <c r="BC104" s="84">
        <v>0</v>
      </c>
      <c r="BD104" s="84">
        <v>0</v>
      </c>
      <c r="BE104" s="84">
        <v>0</v>
      </c>
      <c r="BF104" s="84">
        <v>0</v>
      </c>
      <c r="BG104" s="84">
        <v>0</v>
      </c>
      <c r="BH104" s="84">
        <v>0</v>
      </c>
      <c r="BI104" s="84">
        <v>0</v>
      </c>
      <c r="BJ104" s="84">
        <v>0</v>
      </c>
      <c r="BK104" s="84">
        <v>0</v>
      </c>
      <c r="BL104" s="84">
        <v>0</v>
      </c>
      <c r="BM104" s="84">
        <v>0</v>
      </c>
      <c r="BN104" s="84">
        <v>0</v>
      </c>
      <c r="BO104" s="84">
        <v>0</v>
      </c>
      <c r="BP104" s="84">
        <v>0</v>
      </c>
      <c r="BQ104" s="84">
        <v>0</v>
      </c>
      <c r="BR104" s="84">
        <v>0</v>
      </c>
      <c r="BS104" s="84">
        <v>0</v>
      </c>
      <c r="BT104" s="84" t="s">
        <v>149</v>
      </c>
      <c r="BU104" s="84" t="s">
        <v>149</v>
      </c>
      <c r="BV104" s="84" t="s">
        <v>149</v>
      </c>
      <c r="BW104" s="84" t="s">
        <v>149</v>
      </c>
      <c r="BX104" s="84" t="s">
        <v>149</v>
      </c>
      <c r="BY104" s="84" t="s">
        <v>149</v>
      </c>
      <c r="BZ104" s="84" t="s">
        <v>149</v>
      </c>
      <c r="CA104" s="84" t="s">
        <v>149</v>
      </c>
      <c r="CB104" s="84" t="s">
        <v>149</v>
      </c>
      <c r="CC104" s="84">
        <v>0</v>
      </c>
      <c r="CD104" s="84" t="s">
        <v>149</v>
      </c>
      <c r="CE104" s="84">
        <v>0</v>
      </c>
      <c r="CF104" s="84">
        <v>0</v>
      </c>
      <c r="CG104" s="84">
        <v>0</v>
      </c>
      <c r="CH104" s="84">
        <v>0</v>
      </c>
      <c r="CI104" s="84">
        <v>0</v>
      </c>
      <c r="CJ104" s="84">
        <v>0</v>
      </c>
      <c r="CK104" s="84">
        <v>0</v>
      </c>
      <c r="CL104" s="84">
        <v>0</v>
      </c>
      <c r="CM104" s="84">
        <v>0</v>
      </c>
      <c r="CN104" s="84">
        <v>19.973333333333333</v>
      </c>
      <c r="CO104" s="84">
        <v>0</v>
      </c>
      <c r="CP104" s="84">
        <v>0</v>
      </c>
      <c r="CQ104" s="84">
        <v>0</v>
      </c>
      <c r="CR104" s="23">
        <f>'[1]Формат ИПР'!$N86</f>
        <v>2018</v>
      </c>
      <c r="CS104" s="90">
        <f t="shared" si="58"/>
        <v>0</v>
      </c>
    </row>
    <row r="105" spans="1:97" ht="15.75" x14ac:dyDescent="0.25">
      <c r="A105" s="44" t="str">
        <f>'[1]Формат ИПР'!B87</f>
        <v>1.6</v>
      </c>
      <c r="B105" s="44" t="str">
        <f>'[1]Формат ИПР'!C87</f>
        <v>Приобретение цепного траншейного экскаватора-2 ед.</v>
      </c>
      <c r="C105" s="44" t="str">
        <f>'[1]Формат ИПР'!D87</f>
        <v>H_Che98</v>
      </c>
      <c r="D105" s="84">
        <v>0</v>
      </c>
      <c r="E105" s="84">
        <f>'[1]Формат ИПР'!$GF87</f>
        <v>0</v>
      </c>
      <c r="F105" s="84">
        <v>0</v>
      </c>
      <c r="G105" s="84">
        <v>0</v>
      </c>
      <c r="H105" s="84">
        <v>0</v>
      </c>
      <c r="I105" s="84">
        <v>0</v>
      </c>
      <c r="J105" s="84">
        <v>0</v>
      </c>
      <c r="K105" s="84">
        <v>0</v>
      </c>
      <c r="L105" s="84">
        <v>0</v>
      </c>
      <c r="M105" s="84">
        <v>0</v>
      </c>
      <c r="N105" s="84">
        <v>0</v>
      </c>
      <c r="O105" s="84">
        <v>0</v>
      </c>
      <c r="P105" s="84">
        <v>0</v>
      </c>
      <c r="Q105" s="84">
        <f>'[1]Формат ИПР'!$GE87</f>
        <v>0</v>
      </c>
      <c r="R105" s="84">
        <v>0</v>
      </c>
      <c r="S105" s="84">
        <v>0</v>
      </c>
      <c r="T105" s="84">
        <v>0</v>
      </c>
      <c r="U105" s="84">
        <v>0</v>
      </c>
      <c r="V105" s="84">
        <v>0</v>
      </c>
      <c r="W105" s="84">
        <v>0</v>
      </c>
      <c r="X105" s="84">
        <v>0</v>
      </c>
      <c r="Y105" s="84">
        <v>0</v>
      </c>
      <c r="Z105" s="84">
        <v>0</v>
      </c>
      <c r="AA105" s="84">
        <v>0</v>
      </c>
      <c r="AB105" s="84">
        <v>0</v>
      </c>
      <c r="AC105" s="84">
        <v>0</v>
      </c>
      <c r="AD105" s="84">
        <v>0</v>
      </c>
      <c r="AE105" s="84">
        <v>0</v>
      </c>
      <c r="AF105" s="84">
        <v>0</v>
      </c>
      <c r="AG105" s="84">
        <v>0</v>
      </c>
      <c r="AH105" s="84">
        <v>0</v>
      </c>
      <c r="AI105" s="84">
        <v>0</v>
      </c>
      <c r="AJ105" s="84" t="s">
        <v>149</v>
      </c>
      <c r="AK105" s="84">
        <v>0</v>
      </c>
      <c r="AL105" s="84" t="s">
        <v>149</v>
      </c>
      <c r="AM105" s="84">
        <v>0</v>
      </c>
      <c r="AN105" s="84" t="s">
        <v>149</v>
      </c>
      <c r="AO105" s="84">
        <v>0</v>
      </c>
      <c r="AP105" s="84" t="s">
        <v>149</v>
      </c>
      <c r="AQ105" s="84" t="s">
        <v>149</v>
      </c>
      <c r="AR105" s="84">
        <v>0</v>
      </c>
      <c r="AS105" s="80">
        <f>IF($E105=0,'[2]Формат ИПР'!$CM87,0)</f>
        <v>0</v>
      </c>
      <c r="AT105" s="84">
        <v>0</v>
      </c>
      <c r="AU105" s="84">
        <v>0</v>
      </c>
      <c r="AV105" s="84">
        <v>0</v>
      </c>
      <c r="AW105" s="84">
        <v>0</v>
      </c>
      <c r="AX105" s="84">
        <v>0</v>
      </c>
      <c r="AY105" s="80">
        <f>IF(Q105=0,'[1]Формат ИПР'!$CL87,0)</f>
        <v>0</v>
      </c>
      <c r="AZ105" s="84">
        <v>0</v>
      </c>
      <c r="BA105" s="84">
        <v>0</v>
      </c>
      <c r="BB105" s="84">
        <v>0</v>
      </c>
      <c r="BC105" s="84">
        <v>0</v>
      </c>
      <c r="BD105" s="84">
        <v>0</v>
      </c>
      <c r="BE105" s="84">
        <v>0</v>
      </c>
      <c r="BF105" s="84">
        <v>0</v>
      </c>
      <c r="BG105" s="84">
        <v>0</v>
      </c>
      <c r="BH105" s="84">
        <v>0</v>
      </c>
      <c r="BI105" s="84">
        <v>0</v>
      </c>
      <c r="BJ105" s="84">
        <v>0</v>
      </c>
      <c r="BK105" s="84">
        <v>0</v>
      </c>
      <c r="BL105" s="84">
        <v>0</v>
      </c>
      <c r="BM105" s="84">
        <v>0</v>
      </c>
      <c r="BN105" s="84">
        <v>0</v>
      </c>
      <c r="BO105" s="84">
        <v>0</v>
      </c>
      <c r="BP105" s="84">
        <v>0</v>
      </c>
      <c r="BQ105" s="84">
        <v>0</v>
      </c>
      <c r="BR105" s="84">
        <v>0</v>
      </c>
      <c r="BS105" s="84">
        <v>0</v>
      </c>
      <c r="BT105" s="84" t="s">
        <v>149</v>
      </c>
      <c r="BU105" s="84" t="s">
        <v>149</v>
      </c>
      <c r="BV105" s="84" t="s">
        <v>149</v>
      </c>
      <c r="BW105" s="84" t="s">
        <v>149</v>
      </c>
      <c r="BX105" s="84" t="s">
        <v>149</v>
      </c>
      <c r="BY105" s="84" t="s">
        <v>149</v>
      </c>
      <c r="BZ105" s="84" t="s">
        <v>149</v>
      </c>
      <c r="CA105" s="84" t="s">
        <v>149</v>
      </c>
      <c r="CB105" s="84" t="s">
        <v>149</v>
      </c>
      <c r="CC105" s="84">
        <v>0</v>
      </c>
      <c r="CD105" s="84" t="s">
        <v>149</v>
      </c>
      <c r="CE105" s="84">
        <v>0</v>
      </c>
      <c r="CF105" s="84">
        <v>0</v>
      </c>
      <c r="CG105" s="84">
        <v>0</v>
      </c>
      <c r="CH105" s="84">
        <v>0</v>
      </c>
      <c r="CI105" s="84">
        <v>0</v>
      </c>
      <c r="CJ105" s="84">
        <v>0</v>
      </c>
      <c r="CK105" s="84">
        <v>0</v>
      </c>
      <c r="CL105" s="84">
        <v>0</v>
      </c>
      <c r="CM105" s="84">
        <v>0</v>
      </c>
      <c r="CN105" s="84">
        <v>9.3066666666666666</v>
      </c>
      <c r="CO105" s="84">
        <f>'[1]Формат ИПР'!$CP87*1.18</f>
        <v>9.3219999999999992</v>
      </c>
      <c r="CP105" s="84">
        <v>0</v>
      </c>
      <c r="CQ105" s="84">
        <v>0</v>
      </c>
      <c r="CR105" s="23">
        <f>'[1]Формат ИПР'!$N87</f>
        <v>2017</v>
      </c>
      <c r="CS105" s="90">
        <f t="shared" si="58"/>
        <v>9.3219999999999992</v>
      </c>
    </row>
    <row r="106" spans="1:97" ht="15.75" x14ac:dyDescent="0.25">
      <c r="A106" s="44" t="str">
        <f>'[1]Формат ИПР'!B88</f>
        <v>1.6</v>
      </c>
      <c r="B106" s="44" t="str">
        <f>'[1]Формат ИПР'!C88</f>
        <v>Приобретение бурильной машины-4 ед.</v>
      </c>
      <c r="C106" s="44" t="str">
        <f>'[1]Формат ИПР'!D88</f>
        <v>H_Che99</v>
      </c>
      <c r="D106" s="84">
        <v>0</v>
      </c>
      <c r="E106" s="84">
        <f>'[1]Формат ИПР'!$GF88</f>
        <v>0</v>
      </c>
      <c r="F106" s="84">
        <v>0</v>
      </c>
      <c r="G106" s="84">
        <v>0</v>
      </c>
      <c r="H106" s="84">
        <v>0</v>
      </c>
      <c r="I106" s="84">
        <v>0</v>
      </c>
      <c r="J106" s="84">
        <v>0</v>
      </c>
      <c r="K106" s="84">
        <v>0</v>
      </c>
      <c r="L106" s="84">
        <v>0</v>
      </c>
      <c r="M106" s="84">
        <v>0</v>
      </c>
      <c r="N106" s="84">
        <v>0</v>
      </c>
      <c r="O106" s="84">
        <v>0</v>
      </c>
      <c r="P106" s="84">
        <v>0</v>
      </c>
      <c r="Q106" s="84">
        <f>'[1]Формат ИПР'!$GE88</f>
        <v>0</v>
      </c>
      <c r="R106" s="84">
        <v>0</v>
      </c>
      <c r="S106" s="84">
        <v>0</v>
      </c>
      <c r="T106" s="84">
        <v>0</v>
      </c>
      <c r="U106" s="84">
        <v>0</v>
      </c>
      <c r="V106" s="84">
        <v>0</v>
      </c>
      <c r="W106" s="84">
        <v>0</v>
      </c>
      <c r="X106" s="84">
        <v>0</v>
      </c>
      <c r="Y106" s="84">
        <v>0</v>
      </c>
      <c r="Z106" s="84">
        <v>0</v>
      </c>
      <c r="AA106" s="84">
        <v>0</v>
      </c>
      <c r="AB106" s="84">
        <v>0</v>
      </c>
      <c r="AC106" s="84">
        <v>0</v>
      </c>
      <c r="AD106" s="84">
        <v>0</v>
      </c>
      <c r="AE106" s="84">
        <v>0</v>
      </c>
      <c r="AF106" s="84">
        <v>0</v>
      </c>
      <c r="AG106" s="84">
        <v>0</v>
      </c>
      <c r="AH106" s="84">
        <v>0</v>
      </c>
      <c r="AI106" s="84">
        <v>0</v>
      </c>
      <c r="AJ106" s="84" t="s">
        <v>149</v>
      </c>
      <c r="AK106" s="84">
        <v>0</v>
      </c>
      <c r="AL106" s="84" t="s">
        <v>149</v>
      </c>
      <c r="AM106" s="84">
        <v>0</v>
      </c>
      <c r="AN106" s="84" t="s">
        <v>149</v>
      </c>
      <c r="AO106" s="84">
        <v>0</v>
      </c>
      <c r="AP106" s="84" t="s">
        <v>149</v>
      </c>
      <c r="AQ106" s="84" t="s">
        <v>149</v>
      </c>
      <c r="AR106" s="84">
        <v>0</v>
      </c>
      <c r="AS106" s="80">
        <f>IF($E106=0,'[2]Формат ИПР'!$CM88,0)</f>
        <v>0</v>
      </c>
      <c r="AT106" s="84">
        <v>0</v>
      </c>
      <c r="AU106" s="84">
        <v>0</v>
      </c>
      <c r="AV106" s="84">
        <v>0</v>
      </c>
      <c r="AW106" s="84">
        <v>0</v>
      </c>
      <c r="AX106" s="84">
        <v>0</v>
      </c>
      <c r="AY106" s="80">
        <f>IF(Q106=0,'[1]Формат ИПР'!$CL88,0)</f>
        <v>0</v>
      </c>
      <c r="AZ106" s="84">
        <v>0</v>
      </c>
      <c r="BA106" s="84">
        <v>0</v>
      </c>
      <c r="BB106" s="84">
        <v>0</v>
      </c>
      <c r="BC106" s="84">
        <v>0</v>
      </c>
      <c r="BD106" s="84">
        <v>0</v>
      </c>
      <c r="BE106" s="84">
        <v>0</v>
      </c>
      <c r="BF106" s="84">
        <v>0</v>
      </c>
      <c r="BG106" s="84">
        <v>0</v>
      </c>
      <c r="BH106" s="84">
        <v>0</v>
      </c>
      <c r="BI106" s="84">
        <v>0</v>
      </c>
      <c r="BJ106" s="84">
        <v>0</v>
      </c>
      <c r="BK106" s="84">
        <v>0</v>
      </c>
      <c r="BL106" s="84">
        <v>0</v>
      </c>
      <c r="BM106" s="84">
        <v>0</v>
      </c>
      <c r="BN106" s="84">
        <v>0</v>
      </c>
      <c r="BO106" s="84">
        <v>0</v>
      </c>
      <c r="BP106" s="84">
        <v>0</v>
      </c>
      <c r="BQ106" s="84">
        <v>0</v>
      </c>
      <c r="BR106" s="84">
        <v>0</v>
      </c>
      <c r="BS106" s="84">
        <v>0</v>
      </c>
      <c r="BT106" s="84" t="s">
        <v>149</v>
      </c>
      <c r="BU106" s="84" t="s">
        <v>149</v>
      </c>
      <c r="BV106" s="84" t="s">
        <v>149</v>
      </c>
      <c r="BW106" s="84" t="s">
        <v>149</v>
      </c>
      <c r="BX106" s="84" t="s">
        <v>149</v>
      </c>
      <c r="BY106" s="84" t="s">
        <v>149</v>
      </c>
      <c r="BZ106" s="84" t="s">
        <v>149</v>
      </c>
      <c r="CA106" s="84" t="s">
        <v>149</v>
      </c>
      <c r="CB106" s="84" t="s">
        <v>149</v>
      </c>
      <c r="CC106" s="84">
        <v>0</v>
      </c>
      <c r="CD106" s="84" t="s">
        <v>149</v>
      </c>
      <c r="CE106" s="84">
        <v>0</v>
      </c>
      <c r="CF106" s="84">
        <v>0</v>
      </c>
      <c r="CG106" s="84">
        <v>0</v>
      </c>
      <c r="CH106" s="84">
        <v>0</v>
      </c>
      <c r="CI106" s="84">
        <v>0</v>
      </c>
      <c r="CJ106" s="84">
        <v>0</v>
      </c>
      <c r="CK106" s="84">
        <v>0</v>
      </c>
      <c r="CL106" s="84">
        <v>0</v>
      </c>
      <c r="CM106" s="84">
        <v>0</v>
      </c>
      <c r="CN106" s="84">
        <v>19.813333333333333</v>
      </c>
      <c r="CO106" s="84">
        <v>0</v>
      </c>
      <c r="CP106" s="84">
        <v>0</v>
      </c>
      <c r="CQ106" s="84">
        <v>0</v>
      </c>
      <c r="CR106" s="23">
        <f>'[1]Формат ИПР'!$N88</f>
        <v>2018</v>
      </c>
      <c r="CS106" s="90">
        <f t="shared" si="58"/>
        <v>0</v>
      </c>
    </row>
    <row r="107" spans="1:97" ht="31.5" x14ac:dyDescent="0.25">
      <c r="A107" s="44" t="str">
        <f>'[1]Формат ИПР'!B89</f>
        <v>1.6</v>
      </c>
      <c r="B107" s="44" t="str">
        <f>'[1]Формат ИПР'!C89</f>
        <v>Приобретение гусеничной бурильно-крановой машины-1 ед.</v>
      </c>
      <c r="C107" s="44" t="str">
        <f>'[1]Формат ИПР'!D89</f>
        <v>H_Che100</v>
      </c>
      <c r="D107" s="84">
        <v>0</v>
      </c>
      <c r="E107" s="84">
        <f>'[1]Формат ИПР'!$GF89</f>
        <v>0</v>
      </c>
      <c r="F107" s="84">
        <v>0</v>
      </c>
      <c r="G107" s="84">
        <v>0</v>
      </c>
      <c r="H107" s="84">
        <v>0</v>
      </c>
      <c r="I107" s="84">
        <v>0</v>
      </c>
      <c r="J107" s="84">
        <v>0</v>
      </c>
      <c r="K107" s="84">
        <v>0</v>
      </c>
      <c r="L107" s="84">
        <v>0</v>
      </c>
      <c r="M107" s="84">
        <v>0</v>
      </c>
      <c r="N107" s="84">
        <v>0</v>
      </c>
      <c r="O107" s="84">
        <v>0</v>
      </c>
      <c r="P107" s="84">
        <v>0</v>
      </c>
      <c r="Q107" s="84">
        <f>'[1]Формат ИПР'!$GE89</f>
        <v>0</v>
      </c>
      <c r="R107" s="84">
        <v>0</v>
      </c>
      <c r="S107" s="84">
        <v>0</v>
      </c>
      <c r="T107" s="84">
        <v>0</v>
      </c>
      <c r="U107" s="84">
        <v>0</v>
      </c>
      <c r="V107" s="84">
        <v>0</v>
      </c>
      <c r="W107" s="84">
        <v>0</v>
      </c>
      <c r="X107" s="84">
        <v>0</v>
      </c>
      <c r="Y107" s="84">
        <v>0</v>
      </c>
      <c r="Z107" s="84">
        <v>0</v>
      </c>
      <c r="AA107" s="84">
        <v>0</v>
      </c>
      <c r="AB107" s="84">
        <v>0</v>
      </c>
      <c r="AC107" s="84">
        <v>0</v>
      </c>
      <c r="AD107" s="84">
        <v>0</v>
      </c>
      <c r="AE107" s="84">
        <v>0</v>
      </c>
      <c r="AF107" s="84">
        <v>0</v>
      </c>
      <c r="AG107" s="84">
        <v>0</v>
      </c>
      <c r="AH107" s="84">
        <v>0</v>
      </c>
      <c r="AI107" s="84">
        <v>0</v>
      </c>
      <c r="AJ107" s="84" t="s">
        <v>149</v>
      </c>
      <c r="AK107" s="84">
        <v>0</v>
      </c>
      <c r="AL107" s="84" t="s">
        <v>149</v>
      </c>
      <c r="AM107" s="84">
        <v>0</v>
      </c>
      <c r="AN107" s="84" t="s">
        <v>149</v>
      </c>
      <c r="AO107" s="84">
        <v>0</v>
      </c>
      <c r="AP107" s="84" t="s">
        <v>149</v>
      </c>
      <c r="AQ107" s="84" t="s">
        <v>149</v>
      </c>
      <c r="AR107" s="84">
        <v>0</v>
      </c>
      <c r="AS107" s="80">
        <f>IF($E107=0,'[2]Формат ИПР'!$CM89,0)</f>
        <v>0</v>
      </c>
      <c r="AT107" s="84">
        <v>0</v>
      </c>
      <c r="AU107" s="84">
        <v>0</v>
      </c>
      <c r="AV107" s="84">
        <v>0</v>
      </c>
      <c r="AW107" s="84">
        <v>0</v>
      </c>
      <c r="AX107" s="84">
        <v>0</v>
      </c>
      <c r="AY107" s="80">
        <f>IF(Q107=0,'[1]Формат ИПР'!$CL89,0)</f>
        <v>0</v>
      </c>
      <c r="AZ107" s="84">
        <v>0</v>
      </c>
      <c r="BA107" s="84">
        <v>0</v>
      </c>
      <c r="BB107" s="84">
        <v>0</v>
      </c>
      <c r="BC107" s="84">
        <v>0</v>
      </c>
      <c r="BD107" s="84">
        <v>0</v>
      </c>
      <c r="BE107" s="84">
        <v>0</v>
      </c>
      <c r="BF107" s="84">
        <v>0</v>
      </c>
      <c r="BG107" s="84">
        <v>0</v>
      </c>
      <c r="BH107" s="84">
        <v>0</v>
      </c>
      <c r="BI107" s="84">
        <v>0</v>
      </c>
      <c r="BJ107" s="84">
        <v>0</v>
      </c>
      <c r="BK107" s="84">
        <v>0</v>
      </c>
      <c r="BL107" s="84">
        <v>0</v>
      </c>
      <c r="BM107" s="84">
        <v>0</v>
      </c>
      <c r="BN107" s="84">
        <v>0</v>
      </c>
      <c r="BO107" s="84">
        <v>0</v>
      </c>
      <c r="BP107" s="84">
        <v>0</v>
      </c>
      <c r="BQ107" s="84">
        <v>0</v>
      </c>
      <c r="BR107" s="84">
        <v>0</v>
      </c>
      <c r="BS107" s="84">
        <v>0</v>
      </c>
      <c r="BT107" s="84" t="s">
        <v>149</v>
      </c>
      <c r="BU107" s="84" t="s">
        <v>149</v>
      </c>
      <c r="BV107" s="84" t="s">
        <v>149</v>
      </c>
      <c r="BW107" s="84" t="s">
        <v>149</v>
      </c>
      <c r="BX107" s="84" t="s">
        <v>149</v>
      </c>
      <c r="BY107" s="84" t="s">
        <v>149</v>
      </c>
      <c r="BZ107" s="84" t="s">
        <v>149</v>
      </c>
      <c r="CA107" s="84" t="s">
        <v>149</v>
      </c>
      <c r="CB107" s="84" t="s">
        <v>149</v>
      </c>
      <c r="CC107" s="84">
        <v>0</v>
      </c>
      <c r="CD107" s="84" t="s">
        <v>149</v>
      </c>
      <c r="CE107" s="84">
        <v>0</v>
      </c>
      <c r="CF107" s="84">
        <v>0</v>
      </c>
      <c r="CG107" s="84">
        <v>0</v>
      </c>
      <c r="CH107" s="84">
        <v>0</v>
      </c>
      <c r="CI107" s="84">
        <v>0</v>
      </c>
      <c r="CJ107" s="84">
        <v>0</v>
      </c>
      <c r="CK107" s="84">
        <v>0</v>
      </c>
      <c r="CL107" s="84">
        <v>0</v>
      </c>
      <c r="CM107" s="84">
        <v>0</v>
      </c>
      <c r="CN107" s="84">
        <v>8.5333333333333332</v>
      </c>
      <c r="CO107" s="84">
        <v>0</v>
      </c>
      <c r="CP107" s="84">
        <v>0</v>
      </c>
      <c r="CQ107" s="84">
        <v>0</v>
      </c>
      <c r="CR107" s="23">
        <f>'[1]Формат ИПР'!$N89</f>
        <v>2018</v>
      </c>
      <c r="CS107" s="90">
        <f t="shared" si="58"/>
        <v>0</v>
      </c>
    </row>
    <row r="108" spans="1:97" ht="15.75" x14ac:dyDescent="0.25">
      <c r="A108" s="44" t="str">
        <f>'[1]Формат ИПР'!B90</f>
        <v>1.6</v>
      </c>
      <c r="B108" s="44" t="str">
        <f>'[1]Формат ИПР'!C90</f>
        <v>Приобретение автогидроподъемника 14 м-2 ед.</v>
      </c>
      <c r="C108" s="44" t="str">
        <f>'[1]Формат ИПР'!D90</f>
        <v>H_Che101</v>
      </c>
      <c r="D108" s="84">
        <v>0</v>
      </c>
      <c r="E108" s="84">
        <f>'[1]Формат ИПР'!$GF90</f>
        <v>0</v>
      </c>
      <c r="F108" s="84">
        <v>0</v>
      </c>
      <c r="G108" s="84">
        <v>0</v>
      </c>
      <c r="H108" s="84">
        <v>0</v>
      </c>
      <c r="I108" s="84">
        <v>0</v>
      </c>
      <c r="J108" s="84">
        <v>0</v>
      </c>
      <c r="K108" s="84">
        <v>0</v>
      </c>
      <c r="L108" s="84">
        <v>0</v>
      </c>
      <c r="M108" s="84">
        <v>0</v>
      </c>
      <c r="N108" s="84">
        <v>0</v>
      </c>
      <c r="O108" s="84">
        <v>0</v>
      </c>
      <c r="P108" s="84">
        <v>0</v>
      </c>
      <c r="Q108" s="84">
        <f>'[1]Формат ИПР'!$GE90</f>
        <v>0</v>
      </c>
      <c r="R108" s="84">
        <v>0</v>
      </c>
      <c r="S108" s="84">
        <v>0</v>
      </c>
      <c r="T108" s="84">
        <v>0</v>
      </c>
      <c r="U108" s="84">
        <v>0</v>
      </c>
      <c r="V108" s="84">
        <v>0</v>
      </c>
      <c r="W108" s="84">
        <v>0</v>
      </c>
      <c r="X108" s="84">
        <v>0</v>
      </c>
      <c r="Y108" s="84">
        <v>0</v>
      </c>
      <c r="Z108" s="84">
        <v>0</v>
      </c>
      <c r="AA108" s="84">
        <v>0</v>
      </c>
      <c r="AB108" s="84">
        <v>0</v>
      </c>
      <c r="AC108" s="84">
        <v>0</v>
      </c>
      <c r="AD108" s="84">
        <v>0</v>
      </c>
      <c r="AE108" s="84">
        <v>0</v>
      </c>
      <c r="AF108" s="84">
        <v>0</v>
      </c>
      <c r="AG108" s="84">
        <v>0</v>
      </c>
      <c r="AH108" s="84">
        <v>0</v>
      </c>
      <c r="AI108" s="84">
        <v>0</v>
      </c>
      <c r="AJ108" s="84" t="s">
        <v>149</v>
      </c>
      <c r="AK108" s="84">
        <v>0</v>
      </c>
      <c r="AL108" s="84" t="s">
        <v>149</v>
      </c>
      <c r="AM108" s="84">
        <v>0</v>
      </c>
      <c r="AN108" s="84" t="s">
        <v>149</v>
      </c>
      <c r="AO108" s="84">
        <v>0</v>
      </c>
      <c r="AP108" s="84" t="s">
        <v>149</v>
      </c>
      <c r="AQ108" s="84" t="s">
        <v>149</v>
      </c>
      <c r="AR108" s="84">
        <v>0</v>
      </c>
      <c r="AS108" s="80">
        <f>IF($E108=0,'[2]Формат ИПР'!$CM90,0)</f>
        <v>0</v>
      </c>
      <c r="AT108" s="84">
        <v>0</v>
      </c>
      <c r="AU108" s="84">
        <v>0</v>
      </c>
      <c r="AV108" s="84">
        <v>0</v>
      </c>
      <c r="AW108" s="84">
        <v>0</v>
      </c>
      <c r="AX108" s="84">
        <v>0</v>
      </c>
      <c r="AY108" s="80">
        <f>IF(Q108=0,'[1]Формат ИПР'!$CL90,0)</f>
        <v>0</v>
      </c>
      <c r="AZ108" s="84">
        <v>0</v>
      </c>
      <c r="BA108" s="84">
        <v>0</v>
      </c>
      <c r="BB108" s="84">
        <v>0</v>
      </c>
      <c r="BC108" s="84">
        <v>0</v>
      </c>
      <c r="BD108" s="84">
        <v>0</v>
      </c>
      <c r="BE108" s="84">
        <v>0</v>
      </c>
      <c r="BF108" s="84">
        <v>0</v>
      </c>
      <c r="BG108" s="84">
        <v>0</v>
      </c>
      <c r="BH108" s="84">
        <v>0</v>
      </c>
      <c r="BI108" s="84">
        <v>0</v>
      </c>
      <c r="BJ108" s="84">
        <v>0</v>
      </c>
      <c r="BK108" s="84">
        <v>0</v>
      </c>
      <c r="BL108" s="84">
        <v>0</v>
      </c>
      <c r="BM108" s="84">
        <v>0</v>
      </c>
      <c r="BN108" s="84">
        <v>0</v>
      </c>
      <c r="BO108" s="84">
        <v>0</v>
      </c>
      <c r="BP108" s="84">
        <v>0</v>
      </c>
      <c r="BQ108" s="84">
        <v>0</v>
      </c>
      <c r="BR108" s="84">
        <v>0</v>
      </c>
      <c r="BS108" s="84">
        <v>0</v>
      </c>
      <c r="BT108" s="84" t="s">
        <v>149</v>
      </c>
      <c r="BU108" s="84" t="s">
        <v>149</v>
      </c>
      <c r="BV108" s="84" t="s">
        <v>149</v>
      </c>
      <c r="BW108" s="84" t="s">
        <v>149</v>
      </c>
      <c r="BX108" s="84" t="s">
        <v>149</v>
      </c>
      <c r="BY108" s="84" t="s">
        <v>149</v>
      </c>
      <c r="BZ108" s="84" t="s">
        <v>149</v>
      </c>
      <c r="CA108" s="84" t="s">
        <v>149</v>
      </c>
      <c r="CB108" s="84" t="s">
        <v>149</v>
      </c>
      <c r="CC108" s="84">
        <v>0</v>
      </c>
      <c r="CD108" s="84" t="s">
        <v>149</v>
      </c>
      <c r="CE108" s="84">
        <v>0</v>
      </c>
      <c r="CF108" s="84">
        <v>0</v>
      </c>
      <c r="CG108" s="84">
        <v>0</v>
      </c>
      <c r="CH108" s="84">
        <v>0</v>
      </c>
      <c r="CI108" s="84">
        <v>0</v>
      </c>
      <c r="CJ108" s="84">
        <v>0</v>
      </c>
      <c r="CK108" s="84">
        <v>0</v>
      </c>
      <c r="CL108" s="84">
        <v>0</v>
      </c>
      <c r="CM108" s="84">
        <v>0</v>
      </c>
      <c r="CN108" s="84">
        <v>10.373333333333333</v>
      </c>
      <c r="CO108" s="84">
        <v>0</v>
      </c>
      <c r="CP108" s="84">
        <v>0</v>
      </c>
      <c r="CQ108" s="84">
        <v>0</v>
      </c>
      <c r="CR108" s="23">
        <f>'[1]Формат ИПР'!$N90</f>
        <v>2018</v>
      </c>
      <c r="CS108" s="90">
        <f t="shared" si="58"/>
        <v>0</v>
      </c>
    </row>
    <row r="109" spans="1:97" ht="31.5" x14ac:dyDescent="0.25">
      <c r="A109" s="44" t="str">
        <f>'[1]Формат ИПР'!B91</f>
        <v>1.6</v>
      </c>
      <c r="B109" s="44" t="str">
        <f>'[1]Формат ИПР'!C91</f>
        <v>Приобретение автогидроподъемника 20 м с 2-х рядной кабиной-3 ед.</v>
      </c>
      <c r="C109" s="44" t="str">
        <f>'[1]Формат ИПР'!D91</f>
        <v>H_Che102</v>
      </c>
      <c r="D109" s="84">
        <v>0</v>
      </c>
      <c r="E109" s="84">
        <f>'[1]Формат ИПР'!$GF91</f>
        <v>0</v>
      </c>
      <c r="F109" s="84">
        <v>0</v>
      </c>
      <c r="G109" s="84">
        <v>0</v>
      </c>
      <c r="H109" s="84">
        <v>0</v>
      </c>
      <c r="I109" s="84">
        <v>0</v>
      </c>
      <c r="J109" s="84">
        <v>0</v>
      </c>
      <c r="K109" s="84">
        <v>0</v>
      </c>
      <c r="L109" s="84">
        <v>0</v>
      </c>
      <c r="M109" s="84">
        <v>0</v>
      </c>
      <c r="N109" s="84">
        <v>0</v>
      </c>
      <c r="O109" s="84">
        <v>0</v>
      </c>
      <c r="P109" s="84">
        <v>0</v>
      </c>
      <c r="Q109" s="84">
        <f>'[1]Формат ИПР'!$GE91</f>
        <v>0</v>
      </c>
      <c r="R109" s="84">
        <v>0</v>
      </c>
      <c r="S109" s="84">
        <v>0</v>
      </c>
      <c r="T109" s="84">
        <v>0</v>
      </c>
      <c r="U109" s="84">
        <v>0</v>
      </c>
      <c r="V109" s="84">
        <v>0</v>
      </c>
      <c r="W109" s="84">
        <v>0</v>
      </c>
      <c r="X109" s="84">
        <v>0</v>
      </c>
      <c r="Y109" s="84">
        <v>0</v>
      </c>
      <c r="Z109" s="84">
        <v>0</v>
      </c>
      <c r="AA109" s="84">
        <v>0</v>
      </c>
      <c r="AB109" s="84">
        <v>0</v>
      </c>
      <c r="AC109" s="84">
        <v>0</v>
      </c>
      <c r="AD109" s="84">
        <v>0</v>
      </c>
      <c r="AE109" s="84">
        <v>0</v>
      </c>
      <c r="AF109" s="84">
        <v>0</v>
      </c>
      <c r="AG109" s="84">
        <v>0</v>
      </c>
      <c r="AH109" s="84">
        <v>0</v>
      </c>
      <c r="AI109" s="84">
        <v>0</v>
      </c>
      <c r="AJ109" s="84" t="s">
        <v>149</v>
      </c>
      <c r="AK109" s="84">
        <v>0</v>
      </c>
      <c r="AL109" s="84" t="s">
        <v>149</v>
      </c>
      <c r="AM109" s="84">
        <v>0</v>
      </c>
      <c r="AN109" s="84" t="s">
        <v>149</v>
      </c>
      <c r="AO109" s="84">
        <v>0</v>
      </c>
      <c r="AP109" s="84" t="s">
        <v>149</v>
      </c>
      <c r="AQ109" s="84" t="s">
        <v>149</v>
      </c>
      <c r="AR109" s="84">
        <v>0</v>
      </c>
      <c r="AS109" s="80">
        <f>IF($E109=0,'[2]Формат ИПР'!$CM91,0)</f>
        <v>0</v>
      </c>
      <c r="AT109" s="84">
        <v>0</v>
      </c>
      <c r="AU109" s="84">
        <v>0</v>
      </c>
      <c r="AV109" s="84">
        <v>0</v>
      </c>
      <c r="AW109" s="84">
        <v>0</v>
      </c>
      <c r="AX109" s="84">
        <v>0</v>
      </c>
      <c r="AY109" s="80">
        <f>IF(Q109=0,'[1]Формат ИПР'!$CL91,0)</f>
        <v>0</v>
      </c>
      <c r="AZ109" s="84">
        <v>0</v>
      </c>
      <c r="BA109" s="84">
        <v>0</v>
      </c>
      <c r="BB109" s="84">
        <v>0</v>
      </c>
      <c r="BC109" s="84">
        <v>0</v>
      </c>
      <c r="BD109" s="84">
        <v>0</v>
      </c>
      <c r="BE109" s="84">
        <v>0</v>
      </c>
      <c r="BF109" s="84">
        <v>0</v>
      </c>
      <c r="BG109" s="84">
        <v>0</v>
      </c>
      <c r="BH109" s="84">
        <v>0</v>
      </c>
      <c r="BI109" s="84">
        <v>0</v>
      </c>
      <c r="BJ109" s="84">
        <v>0</v>
      </c>
      <c r="BK109" s="84">
        <v>0</v>
      </c>
      <c r="BL109" s="84">
        <v>0</v>
      </c>
      <c r="BM109" s="84">
        <v>0</v>
      </c>
      <c r="BN109" s="84">
        <v>0</v>
      </c>
      <c r="BO109" s="84">
        <v>0</v>
      </c>
      <c r="BP109" s="84">
        <v>0</v>
      </c>
      <c r="BQ109" s="84">
        <v>0</v>
      </c>
      <c r="BR109" s="84">
        <v>0</v>
      </c>
      <c r="BS109" s="84">
        <v>0</v>
      </c>
      <c r="BT109" s="84" t="s">
        <v>149</v>
      </c>
      <c r="BU109" s="84" t="s">
        <v>149</v>
      </c>
      <c r="BV109" s="84" t="s">
        <v>149</v>
      </c>
      <c r="BW109" s="84" t="s">
        <v>149</v>
      </c>
      <c r="BX109" s="84" t="s">
        <v>149</v>
      </c>
      <c r="BY109" s="84" t="s">
        <v>149</v>
      </c>
      <c r="BZ109" s="84" t="s">
        <v>149</v>
      </c>
      <c r="CA109" s="84" t="s">
        <v>149</v>
      </c>
      <c r="CB109" s="84" t="s">
        <v>149</v>
      </c>
      <c r="CC109" s="84">
        <v>0</v>
      </c>
      <c r="CD109" s="84" t="s">
        <v>149</v>
      </c>
      <c r="CE109" s="84">
        <v>0</v>
      </c>
      <c r="CF109" s="84">
        <v>0</v>
      </c>
      <c r="CG109" s="84">
        <v>0</v>
      </c>
      <c r="CH109" s="84">
        <v>0</v>
      </c>
      <c r="CI109" s="84">
        <v>0</v>
      </c>
      <c r="CJ109" s="84">
        <v>0</v>
      </c>
      <c r="CK109" s="84">
        <v>0</v>
      </c>
      <c r="CL109" s="84">
        <v>0</v>
      </c>
      <c r="CM109" s="84">
        <v>0</v>
      </c>
      <c r="CN109" s="84">
        <v>17.98</v>
      </c>
      <c r="CO109" s="84">
        <v>0</v>
      </c>
      <c r="CP109" s="84">
        <v>0</v>
      </c>
      <c r="CQ109" s="84">
        <v>0</v>
      </c>
      <c r="CR109" s="23">
        <f>'[1]Формат ИПР'!$N91</f>
        <v>2018</v>
      </c>
      <c r="CS109" s="90">
        <f t="shared" si="58"/>
        <v>0</v>
      </c>
    </row>
    <row r="110" spans="1:97" ht="15.75" x14ac:dyDescent="0.25">
      <c r="A110" s="44" t="str">
        <f>'[1]Формат ИПР'!B92</f>
        <v>1.6</v>
      </c>
      <c r="B110" s="44" t="str">
        <f>'[1]Формат ИПР'!C92</f>
        <v>Приобретение автогидроподъемника 20 м-2 ед.</v>
      </c>
      <c r="C110" s="44" t="str">
        <f>'[1]Формат ИПР'!D92</f>
        <v>H_Che103</v>
      </c>
      <c r="D110" s="84">
        <v>0</v>
      </c>
      <c r="E110" s="84">
        <f>'[1]Формат ИПР'!$GF92</f>
        <v>0</v>
      </c>
      <c r="F110" s="84">
        <v>0</v>
      </c>
      <c r="G110" s="84">
        <v>0</v>
      </c>
      <c r="H110" s="84">
        <v>0</v>
      </c>
      <c r="I110" s="84">
        <v>0</v>
      </c>
      <c r="J110" s="84">
        <v>0</v>
      </c>
      <c r="K110" s="84">
        <v>0</v>
      </c>
      <c r="L110" s="84">
        <v>0</v>
      </c>
      <c r="M110" s="84">
        <v>0</v>
      </c>
      <c r="N110" s="84">
        <v>0</v>
      </c>
      <c r="O110" s="84">
        <v>0</v>
      </c>
      <c r="P110" s="84">
        <v>0</v>
      </c>
      <c r="Q110" s="84">
        <f>'[1]Формат ИПР'!$GE92</f>
        <v>0</v>
      </c>
      <c r="R110" s="84">
        <v>0</v>
      </c>
      <c r="S110" s="84">
        <v>0</v>
      </c>
      <c r="T110" s="84">
        <v>0</v>
      </c>
      <c r="U110" s="84">
        <v>0</v>
      </c>
      <c r="V110" s="84">
        <v>0</v>
      </c>
      <c r="W110" s="84">
        <v>0</v>
      </c>
      <c r="X110" s="84">
        <v>0</v>
      </c>
      <c r="Y110" s="84">
        <v>0</v>
      </c>
      <c r="Z110" s="84">
        <v>0</v>
      </c>
      <c r="AA110" s="84">
        <v>0</v>
      </c>
      <c r="AB110" s="84">
        <v>0</v>
      </c>
      <c r="AC110" s="84">
        <v>0</v>
      </c>
      <c r="AD110" s="84">
        <v>0</v>
      </c>
      <c r="AE110" s="84">
        <v>0</v>
      </c>
      <c r="AF110" s="84">
        <v>0</v>
      </c>
      <c r="AG110" s="84">
        <v>0</v>
      </c>
      <c r="AH110" s="84">
        <v>0</v>
      </c>
      <c r="AI110" s="84">
        <v>0</v>
      </c>
      <c r="AJ110" s="84" t="s">
        <v>149</v>
      </c>
      <c r="AK110" s="84">
        <v>0</v>
      </c>
      <c r="AL110" s="84" t="s">
        <v>149</v>
      </c>
      <c r="AM110" s="84">
        <v>0</v>
      </c>
      <c r="AN110" s="84" t="s">
        <v>149</v>
      </c>
      <c r="AO110" s="84">
        <v>0</v>
      </c>
      <c r="AP110" s="84" t="s">
        <v>149</v>
      </c>
      <c r="AQ110" s="84" t="s">
        <v>149</v>
      </c>
      <c r="AR110" s="84">
        <v>0</v>
      </c>
      <c r="AS110" s="80">
        <f>IF($E110=0,'[2]Формат ИПР'!$CM92,0)</f>
        <v>0</v>
      </c>
      <c r="AT110" s="84">
        <v>0</v>
      </c>
      <c r="AU110" s="84">
        <v>0</v>
      </c>
      <c r="AV110" s="84">
        <v>0</v>
      </c>
      <c r="AW110" s="84">
        <v>0</v>
      </c>
      <c r="AX110" s="84">
        <v>0</v>
      </c>
      <c r="AY110" s="80">
        <f>IF(Q110=0,'[1]Формат ИПР'!$CL92,0)</f>
        <v>0</v>
      </c>
      <c r="AZ110" s="84">
        <v>0</v>
      </c>
      <c r="BA110" s="84">
        <v>0</v>
      </c>
      <c r="BB110" s="84">
        <v>0</v>
      </c>
      <c r="BC110" s="84">
        <v>0</v>
      </c>
      <c r="BD110" s="84">
        <v>0</v>
      </c>
      <c r="BE110" s="84">
        <v>0</v>
      </c>
      <c r="BF110" s="84">
        <v>0</v>
      </c>
      <c r="BG110" s="84">
        <v>0</v>
      </c>
      <c r="BH110" s="84">
        <v>0</v>
      </c>
      <c r="BI110" s="84">
        <v>0</v>
      </c>
      <c r="BJ110" s="84">
        <v>0</v>
      </c>
      <c r="BK110" s="84">
        <v>0</v>
      </c>
      <c r="BL110" s="84">
        <v>0</v>
      </c>
      <c r="BM110" s="84">
        <v>0</v>
      </c>
      <c r="BN110" s="84">
        <v>0</v>
      </c>
      <c r="BO110" s="84">
        <v>0</v>
      </c>
      <c r="BP110" s="84">
        <v>0</v>
      </c>
      <c r="BQ110" s="84">
        <v>0</v>
      </c>
      <c r="BR110" s="84">
        <v>0</v>
      </c>
      <c r="BS110" s="84">
        <v>0</v>
      </c>
      <c r="BT110" s="84" t="s">
        <v>149</v>
      </c>
      <c r="BU110" s="84" t="s">
        <v>149</v>
      </c>
      <c r="BV110" s="84" t="s">
        <v>149</v>
      </c>
      <c r="BW110" s="84" t="s">
        <v>149</v>
      </c>
      <c r="BX110" s="84" t="s">
        <v>149</v>
      </c>
      <c r="BY110" s="84" t="s">
        <v>149</v>
      </c>
      <c r="BZ110" s="84" t="s">
        <v>149</v>
      </c>
      <c r="CA110" s="84" t="s">
        <v>149</v>
      </c>
      <c r="CB110" s="84" t="s">
        <v>149</v>
      </c>
      <c r="CC110" s="84">
        <v>0</v>
      </c>
      <c r="CD110" s="84" t="s">
        <v>149</v>
      </c>
      <c r="CE110" s="84">
        <v>0</v>
      </c>
      <c r="CF110" s="84">
        <v>0</v>
      </c>
      <c r="CG110" s="84">
        <v>0</v>
      </c>
      <c r="CH110" s="84">
        <v>0</v>
      </c>
      <c r="CI110" s="84">
        <v>0</v>
      </c>
      <c r="CJ110" s="84">
        <v>0</v>
      </c>
      <c r="CK110" s="84">
        <v>0</v>
      </c>
      <c r="CL110" s="84">
        <v>0</v>
      </c>
      <c r="CM110" s="84">
        <v>0</v>
      </c>
      <c r="CN110" s="84">
        <v>13.942666666666666</v>
      </c>
      <c r="CO110" s="84">
        <v>0</v>
      </c>
      <c r="CP110" s="84">
        <v>0</v>
      </c>
      <c r="CQ110" s="84">
        <v>0</v>
      </c>
      <c r="CR110" s="23">
        <f>'[1]Формат ИПР'!$N92</f>
        <v>2018</v>
      </c>
      <c r="CS110" s="90">
        <f t="shared" si="58"/>
        <v>0</v>
      </c>
    </row>
    <row r="111" spans="1:97" ht="31.5" x14ac:dyDescent="0.25">
      <c r="A111" s="44" t="str">
        <f>'[1]Формат ИПР'!B93</f>
        <v>1.6</v>
      </c>
      <c r="B111" s="44" t="str">
        <f>'[1]Формат ИПР'!C93</f>
        <v>Приобретение электротехнической лаборатории 10 кВ на базе ГАЗ-3309-1 ед.</v>
      </c>
      <c r="C111" s="44" t="str">
        <f>'[1]Формат ИПР'!D93</f>
        <v>H_Che104</v>
      </c>
      <c r="D111" s="84">
        <v>0</v>
      </c>
      <c r="E111" s="84">
        <f>'[1]Формат ИПР'!$GF93</f>
        <v>0</v>
      </c>
      <c r="F111" s="84">
        <v>0</v>
      </c>
      <c r="G111" s="84">
        <v>0</v>
      </c>
      <c r="H111" s="84">
        <v>0</v>
      </c>
      <c r="I111" s="84">
        <v>0</v>
      </c>
      <c r="J111" s="84">
        <v>0</v>
      </c>
      <c r="K111" s="84">
        <v>0</v>
      </c>
      <c r="L111" s="84">
        <v>0</v>
      </c>
      <c r="M111" s="84">
        <v>0</v>
      </c>
      <c r="N111" s="84">
        <v>0</v>
      </c>
      <c r="O111" s="84">
        <v>0</v>
      </c>
      <c r="P111" s="84">
        <v>0</v>
      </c>
      <c r="Q111" s="84">
        <f>'[1]Формат ИПР'!$GE93</f>
        <v>0</v>
      </c>
      <c r="R111" s="84">
        <v>0</v>
      </c>
      <c r="S111" s="84">
        <v>0</v>
      </c>
      <c r="T111" s="84">
        <v>0</v>
      </c>
      <c r="U111" s="84">
        <v>0</v>
      </c>
      <c r="V111" s="84">
        <v>0</v>
      </c>
      <c r="W111" s="84">
        <v>0</v>
      </c>
      <c r="X111" s="84">
        <v>0</v>
      </c>
      <c r="Y111" s="84">
        <v>0</v>
      </c>
      <c r="Z111" s="84">
        <v>0</v>
      </c>
      <c r="AA111" s="84">
        <v>0</v>
      </c>
      <c r="AB111" s="84">
        <v>0</v>
      </c>
      <c r="AC111" s="84">
        <v>0</v>
      </c>
      <c r="AD111" s="84">
        <v>0</v>
      </c>
      <c r="AE111" s="84">
        <v>0</v>
      </c>
      <c r="AF111" s="84">
        <v>0</v>
      </c>
      <c r="AG111" s="84">
        <v>0</v>
      </c>
      <c r="AH111" s="84">
        <v>0</v>
      </c>
      <c r="AI111" s="84">
        <v>0</v>
      </c>
      <c r="AJ111" s="84" t="s">
        <v>149</v>
      </c>
      <c r="AK111" s="84">
        <v>0</v>
      </c>
      <c r="AL111" s="84" t="s">
        <v>149</v>
      </c>
      <c r="AM111" s="84">
        <v>0</v>
      </c>
      <c r="AN111" s="84" t="s">
        <v>149</v>
      </c>
      <c r="AO111" s="84">
        <v>0</v>
      </c>
      <c r="AP111" s="84" t="s">
        <v>149</v>
      </c>
      <c r="AQ111" s="84" t="s">
        <v>149</v>
      </c>
      <c r="AR111" s="84">
        <v>0</v>
      </c>
      <c r="AS111" s="80">
        <f>IF($E111=0,'[2]Формат ИПР'!$CM93,0)</f>
        <v>0</v>
      </c>
      <c r="AT111" s="84">
        <v>0</v>
      </c>
      <c r="AU111" s="84">
        <v>0</v>
      </c>
      <c r="AV111" s="84">
        <v>0</v>
      </c>
      <c r="AW111" s="84">
        <v>0</v>
      </c>
      <c r="AX111" s="84">
        <v>0</v>
      </c>
      <c r="AY111" s="80">
        <f>IF(Q111=0,'[1]Формат ИПР'!$CL93,0)</f>
        <v>0</v>
      </c>
      <c r="AZ111" s="84">
        <v>0</v>
      </c>
      <c r="BA111" s="84">
        <v>0</v>
      </c>
      <c r="BB111" s="84">
        <v>0</v>
      </c>
      <c r="BC111" s="84">
        <v>0</v>
      </c>
      <c r="BD111" s="84">
        <v>0</v>
      </c>
      <c r="BE111" s="84">
        <v>0</v>
      </c>
      <c r="BF111" s="84">
        <v>0</v>
      </c>
      <c r="BG111" s="84">
        <v>0</v>
      </c>
      <c r="BH111" s="84">
        <v>0</v>
      </c>
      <c r="BI111" s="84">
        <v>0</v>
      </c>
      <c r="BJ111" s="84">
        <v>0</v>
      </c>
      <c r="BK111" s="84">
        <v>0</v>
      </c>
      <c r="BL111" s="84">
        <v>0</v>
      </c>
      <c r="BM111" s="84">
        <v>0</v>
      </c>
      <c r="BN111" s="84">
        <v>0</v>
      </c>
      <c r="BO111" s="84">
        <v>0</v>
      </c>
      <c r="BP111" s="84">
        <v>0</v>
      </c>
      <c r="BQ111" s="84">
        <v>0</v>
      </c>
      <c r="BR111" s="84">
        <v>0</v>
      </c>
      <c r="BS111" s="84">
        <v>0</v>
      </c>
      <c r="BT111" s="84" t="s">
        <v>149</v>
      </c>
      <c r="BU111" s="84" t="s">
        <v>149</v>
      </c>
      <c r="BV111" s="84" t="s">
        <v>149</v>
      </c>
      <c r="BW111" s="84" t="s">
        <v>149</v>
      </c>
      <c r="BX111" s="84" t="s">
        <v>149</v>
      </c>
      <c r="BY111" s="84" t="s">
        <v>149</v>
      </c>
      <c r="BZ111" s="84" t="s">
        <v>149</v>
      </c>
      <c r="CA111" s="84" t="s">
        <v>149</v>
      </c>
      <c r="CB111" s="84" t="s">
        <v>149</v>
      </c>
      <c r="CC111" s="84">
        <v>0</v>
      </c>
      <c r="CD111" s="84" t="s">
        <v>149</v>
      </c>
      <c r="CE111" s="84">
        <v>0</v>
      </c>
      <c r="CF111" s="84">
        <v>0</v>
      </c>
      <c r="CG111" s="84">
        <v>0</v>
      </c>
      <c r="CH111" s="84">
        <v>0</v>
      </c>
      <c r="CI111" s="84">
        <v>0</v>
      </c>
      <c r="CJ111" s="84">
        <v>0</v>
      </c>
      <c r="CK111" s="84">
        <v>0</v>
      </c>
      <c r="CL111" s="84">
        <v>0</v>
      </c>
      <c r="CM111" s="84">
        <v>0</v>
      </c>
      <c r="CN111" s="84">
        <v>4.6766666666666667</v>
      </c>
      <c r="CO111" s="84">
        <v>0</v>
      </c>
      <c r="CP111" s="84">
        <v>0</v>
      </c>
      <c r="CQ111" s="84">
        <v>0</v>
      </c>
      <c r="CR111" s="23">
        <f>'[1]Формат ИПР'!$N93</f>
        <v>2018</v>
      </c>
      <c r="CS111" s="90">
        <f t="shared" si="58"/>
        <v>0</v>
      </c>
    </row>
    <row r="112" spans="1:97" ht="31.5" x14ac:dyDescent="0.25">
      <c r="A112" s="44" t="str">
        <f>'[1]Формат ИПР'!B94</f>
        <v>1.6</v>
      </c>
      <c r="B112" s="44" t="str">
        <f>'[1]Формат ИПР'!C94</f>
        <v>Приобретение электротехнической лаборатории 10 кВ на базе ГАЗ-33023-1 ед.</v>
      </c>
      <c r="C112" s="44" t="str">
        <f>'[1]Формат ИПР'!D94</f>
        <v>H_Che105</v>
      </c>
      <c r="D112" s="84">
        <v>0</v>
      </c>
      <c r="E112" s="84">
        <f>'[1]Формат ИПР'!$GF94</f>
        <v>0</v>
      </c>
      <c r="F112" s="84">
        <v>0</v>
      </c>
      <c r="G112" s="84">
        <v>0</v>
      </c>
      <c r="H112" s="84">
        <v>0</v>
      </c>
      <c r="I112" s="84">
        <v>0</v>
      </c>
      <c r="J112" s="84">
        <v>0</v>
      </c>
      <c r="K112" s="84">
        <v>0</v>
      </c>
      <c r="L112" s="84">
        <v>0</v>
      </c>
      <c r="M112" s="84">
        <v>0</v>
      </c>
      <c r="N112" s="84">
        <v>0</v>
      </c>
      <c r="O112" s="84">
        <v>0</v>
      </c>
      <c r="P112" s="84">
        <v>0</v>
      </c>
      <c r="Q112" s="84">
        <f>'[1]Формат ИПР'!$GE94</f>
        <v>0</v>
      </c>
      <c r="R112" s="84">
        <v>0</v>
      </c>
      <c r="S112" s="84">
        <v>0</v>
      </c>
      <c r="T112" s="84">
        <v>0</v>
      </c>
      <c r="U112" s="84">
        <v>0</v>
      </c>
      <c r="V112" s="84">
        <v>0</v>
      </c>
      <c r="W112" s="84">
        <v>0</v>
      </c>
      <c r="X112" s="84">
        <v>0</v>
      </c>
      <c r="Y112" s="84">
        <v>0</v>
      </c>
      <c r="Z112" s="84">
        <v>0</v>
      </c>
      <c r="AA112" s="84">
        <v>0</v>
      </c>
      <c r="AB112" s="84">
        <v>0</v>
      </c>
      <c r="AC112" s="84">
        <v>0</v>
      </c>
      <c r="AD112" s="84">
        <v>0</v>
      </c>
      <c r="AE112" s="84">
        <v>0</v>
      </c>
      <c r="AF112" s="84">
        <v>0</v>
      </c>
      <c r="AG112" s="84">
        <v>0</v>
      </c>
      <c r="AH112" s="84">
        <v>0</v>
      </c>
      <c r="AI112" s="84">
        <v>0</v>
      </c>
      <c r="AJ112" s="84" t="s">
        <v>149</v>
      </c>
      <c r="AK112" s="84">
        <v>0</v>
      </c>
      <c r="AL112" s="84" t="s">
        <v>149</v>
      </c>
      <c r="AM112" s="84">
        <v>0</v>
      </c>
      <c r="AN112" s="84" t="s">
        <v>149</v>
      </c>
      <c r="AO112" s="84">
        <v>0</v>
      </c>
      <c r="AP112" s="84" t="s">
        <v>149</v>
      </c>
      <c r="AQ112" s="84" t="s">
        <v>149</v>
      </c>
      <c r="AR112" s="84">
        <v>0</v>
      </c>
      <c r="AS112" s="80">
        <f>IF($E112=0,'[2]Формат ИПР'!$CM94,0)</f>
        <v>0</v>
      </c>
      <c r="AT112" s="84">
        <v>0</v>
      </c>
      <c r="AU112" s="84">
        <v>0</v>
      </c>
      <c r="AV112" s="84">
        <v>0</v>
      </c>
      <c r="AW112" s="84">
        <v>0</v>
      </c>
      <c r="AX112" s="84">
        <v>0</v>
      </c>
      <c r="AY112" s="80">
        <f>IF(Q112=0,'[1]Формат ИПР'!$CL94,0)</f>
        <v>0</v>
      </c>
      <c r="AZ112" s="84">
        <v>0</v>
      </c>
      <c r="BA112" s="84">
        <v>0</v>
      </c>
      <c r="BB112" s="84">
        <v>0</v>
      </c>
      <c r="BC112" s="84">
        <v>0</v>
      </c>
      <c r="BD112" s="84">
        <v>0</v>
      </c>
      <c r="BE112" s="84">
        <v>0</v>
      </c>
      <c r="BF112" s="84">
        <v>0</v>
      </c>
      <c r="BG112" s="84">
        <v>0</v>
      </c>
      <c r="BH112" s="84">
        <v>0</v>
      </c>
      <c r="BI112" s="84">
        <v>0</v>
      </c>
      <c r="BJ112" s="84">
        <v>0</v>
      </c>
      <c r="BK112" s="84">
        <v>0</v>
      </c>
      <c r="BL112" s="84">
        <v>0</v>
      </c>
      <c r="BM112" s="84">
        <v>0</v>
      </c>
      <c r="BN112" s="84">
        <v>0</v>
      </c>
      <c r="BO112" s="84">
        <v>0</v>
      </c>
      <c r="BP112" s="84">
        <v>0</v>
      </c>
      <c r="BQ112" s="84">
        <v>0</v>
      </c>
      <c r="BR112" s="84">
        <v>0</v>
      </c>
      <c r="BS112" s="84">
        <v>0</v>
      </c>
      <c r="BT112" s="84" t="s">
        <v>149</v>
      </c>
      <c r="BU112" s="84" t="s">
        <v>149</v>
      </c>
      <c r="BV112" s="84" t="s">
        <v>149</v>
      </c>
      <c r="BW112" s="84" t="s">
        <v>149</v>
      </c>
      <c r="BX112" s="84" t="s">
        <v>149</v>
      </c>
      <c r="BY112" s="84" t="s">
        <v>149</v>
      </c>
      <c r="BZ112" s="84" t="s">
        <v>149</v>
      </c>
      <c r="CA112" s="84" t="s">
        <v>149</v>
      </c>
      <c r="CB112" s="84" t="s">
        <v>149</v>
      </c>
      <c r="CC112" s="84">
        <v>0</v>
      </c>
      <c r="CD112" s="84" t="s">
        <v>149</v>
      </c>
      <c r="CE112" s="84">
        <v>0</v>
      </c>
      <c r="CF112" s="84">
        <v>0</v>
      </c>
      <c r="CG112" s="84">
        <v>0</v>
      </c>
      <c r="CH112" s="84">
        <v>0</v>
      </c>
      <c r="CI112" s="84">
        <v>0</v>
      </c>
      <c r="CJ112" s="84">
        <v>0</v>
      </c>
      <c r="CK112" s="84">
        <v>0</v>
      </c>
      <c r="CL112" s="84">
        <v>0</v>
      </c>
      <c r="CM112" s="84">
        <v>0</v>
      </c>
      <c r="CN112" s="84">
        <v>4.6900000000000004</v>
      </c>
      <c r="CO112" s="84">
        <v>0</v>
      </c>
      <c r="CP112" s="84">
        <v>0</v>
      </c>
      <c r="CQ112" s="84">
        <v>0</v>
      </c>
      <c r="CR112" s="23">
        <f>'[1]Формат ИПР'!$N94</f>
        <v>2018</v>
      </c>
      <c r="CS112" s="90">
        <f t="shared" si="58"/>
        <v>0</v>
      </c>
    </row>
    <row r="113" spans="1:97" ht="31.5" x14ac:dyDescent="0.25">
      <c r="A113" s="44" t="str">
        <f>'[1]Формат ИПР'!B95</f>
        <v>1.6</v>
      </c>
      <c r="B113" s="44" t="str">
        <f>'[1]Формат ИПР'!C95</f>
        <v>Приобретение электротехнической лаборатории 35 кВ на базе ГАЗ-3309-1 ед.</v>
      </c>
      <c r="C113" s="44" t="str">
        <f>'[1]Формат ИПР'!D95</f>
        <v>H_Che106</v>
      </c>
      <c r="D113" s="84">
        <v>0</v>
      </c>
      <c r="E113" s="84">
        <f>'[1]Формат ИПР'!$GF95</f>
        <v>0</v>
      </c>
      <c r="F113" s="84">
        <v>0</v>
      </c>
      <c r="G113" s="84">
        <v>0</v>
      </c>
      <c r="H113" s="84">
        <v>0</v>
      </c>
      <c r="I113" s="84">
        <v>0</v>
      </c>
      <c r="J113" s="84">
        <v>0</v>
      </c>
      <c r="K113" s="84">
        <v>0</v>
      </c>
      <c r="L113" s="84">
        <v>0</v>
      </c>
      <c r="M113" s="84">
        <v>0</v>
      </c>
      <c r="N113" s="84">
        <v>0</v>
      </c>
      <c r="O113" s="84">
        <v>0</v>
      </c>
      <c r="P113" s="84">
        <v>0</v>
      </c>
      <c r="Q113" s="84">
        <f>'[1]Формат ИПР'!$GE95</f>
        <v>0</v>
      </c>
      <c r="R113" s="84">
        <v>0</v>
      </c>
      <c r="S113" s="84">
        <v>0</v>
      </c>
      <c r="T113" s="84">
        <v>0</v>
      </c>
      <c r="U113" s="84">
        <v>0</v>
      </c>
      <c r="V113" s="84">
        <v>0</v>
      </c>
      <c r="W113" s="84">
        <v>0</v>
      </c>
      <c r="X113" s="84">
        <v>0</v>
      </c>
      <c r="Y113" s="84">
        <v>0</v>
      </c>
      <c r="Z113" s="84">
        <v>0</v>
      </c>
      <c r="AA113" s="84">
        <v>0</v>
      </c>
      <c r="AB113" s="84">
        <v>0</v>
      </c>
      <c r="AC113" s="84">
        <v>0</v>
      </c>
      <c r="AD113" s="84">
        <v>0</v>
      </c>
      <c r="AE113" s="84">
        <v>0</v>
      </c>
      <c r="AF113" s="84">
        <v>0</v>
      </c>
      <c r="AG113" s="84">
        <v>0</v>
      </c>
      <c r="AH113" s="84">
        <v>0</v>
      </c>
      <c r="AI113" s="84">
        <v>0</v>
      </c>
      <c r="AJ113" s="84" t="s">
        <v>149</v>
      </c>
      <c r="AK113" s="84">
        <v>0</v>
      </c>
      <c r="AL113" s="84" t="s">
        <v>149</v>
      </c>
      <c r="AM113" s="84">
        <v>0</v>
      </c>
      <c r="AN113" s="84" t="s">
        <v>149</v>
      </c>
      <c r="AO113" s="84">
        <v>0</v>
      </c>
      <c r="AP113" s="84" t="s">
        <v>149</v>
      </c>
      <c r="AQ113" s="84" t="s">
        <v>149</v>
      </c>
      <c r="AR113" s="84">
        <v>0</v>
      </c>
      <c r="AS113" s="80">
        <f>IF($E113=0,'[2]Формат ИПР'!$CM95,0)</f>
        <v>0</v>
      </c>
      <c r="AT113" s="84">
        <v>0</v>
      </c>
      <c r="AU113" s="84">
        <v>0</v>
      </c>
      <c r="AV113" s="84">
        <v>0</v>
      </c>
      <c r="AW113" s="84">
        <v>0</v>
      </c>
      <c r="AX113" s="84">
        <v>0</v>
      </c>
      <c r="AY113" s="80">
        <f>IF(Q113=0,'[1]Формат ИПР'!$CL95,0)</f>
        <v>0</v>
      </c>
      <c r="AZ113" s="84">
        <v>0</v>
      </c>
      <c r="BA113" s="84">
        <v>0</v>
      </c>
      <c r="BB113" s="84">
        <v>0</v>
      </c>
      <c r="BC113" s="84">
        <v>0</v>
      </c>
      <c r="BD113" s="84">
        <v>0</v>
      </c>
      <c r="BE113" s="84">
        <v>0</v>
      </c>
      <c r="BF113" s="84">
        <v>0</v>
      </c>
      <c r="BG113" s="84">
        <v>0</v>
      </c>
      <c r="BH113" s="84">
        <v>0</v>
      </c>
      <c r="BI113" s="84">
        <v>0</v>
      </c>
      <c r="BJ113" s="84">
        <v>0</v>
      </c>
      <c r="BK113" s="84">
        <v>0</v>
      </c>
      <c r="BL113" s="84">
        <v>0</v>
      </c>
      <c r="BM113" s="84">
        <v>0</v>
      </c>
      <c r="BN113" s="84">
        <v>0</v>
      </c>
      <c r="BO113" s="84">
        <v>0</v>
      </c>
      <c r="BP113" s="84">
        <v>0</v>
      </c>
      <c r="BQ113" s="84">
        <v>0</v>
      </c>
      <c r="BR113" s="84">
        <v>0</v>
      </c>
      <c r="BS113" s="84">
        <v>0</v>
      </c>
      <c r="BT113" s="84" t="s">
        <v>149</v>
      </c>
      <c r="BU113" s="84" t="s">
        <v>149</v>
      </c>
      <c r="BV113" s="84" t="s">
        <v>149</v>
      </c>
      <c r="BW113" s="84" t="s">
        <v>149</v>
      </c>
      <c r="BX113" s="84" t="s">
        <v>149</v>
      </c>
      <c r="BY113" s="84" t="s">
        <v>149</v>
      </c>
      <c r="BZ113" s="84" t="s">
        <v>149</v>
      </c>
      <c r="CA113" s="84" t="s">
        <v>149</v>
      </c>
      <c r="CB113" s="84" t="s">
        <v>149</v>
      </c>
      <c r="CC113" s="84">
        <v>0</v>
      </c>
      <c r="CD113" s="84" t="s">
        <v>149</v>
      </c>
      <c r="CE113" s="84">
        <v>0</v>
      </c>
      <c r="CF113" s="84">
        <v>0</v>
      </c>
      <c r="CG113" s="84">
        <v>0</v>
      </c>
      <c r="CH113" s="84">
        <v>0</v>
      </c>
      <c r="CI113" s="84">
        <v>0</v>
      </c>
      <c r="CJ113" s="84">
        <v>0</v>
      </c>
      <c r="CK113" s="84">
        <v>0</v>
      </c>
      <c r="CL113" s="84">
        <v>0</v>
      </c>
      <c r="CM113" s="84">
        <v>0</v>
      </c>
      <c r="CN113" s="84">
        <v>4.6933333333333334</v>
      </c>
      <c r="CO113" s="84">
        <v>0</v>
      </c>
      <c r="CP113" s="84">
        <v>0</v>
      </c>
      <c r="CQ113" s="84">
        <v>0</v>
      </c>
      <c r="CR113" s="23">
        <f>'[1]Формат ИПР'!$N95</f>
        <v>2018</v>
      </c>
      <c r="CS113" s="90">
        <f t="shared" si="58"/>
        <v>0</v>
      </c>
    </row>
    <row r="114" spans="1:97" ht="31.5" x14ac:dyDescent="0.25">
      <c r="A114" s="44" t="str">
        <f>'[1]Формат ИПР'!B96</f>
        <v>1.6</v>
      </c>
      <c r="B114" s="44" t="str">
        <f>'[1]Формат ИПР'!C96</f>
        <v>Приобретение электротехнической лаборатории 35 кВ на базе ГАЗ-33088-1 ед.</v>
      </c>
      <c r="C114" s="44" t="str">
        <f>'[1]Формат ИПР'!D96</f>
        <v>H_Che107</v>
      </c>
      <c r="D114" s="84">
        <v>0</v>
      </c>
      <c r="E114" s="84">
        <f>'[1]Формат ИПР'!$GF96</f>
        <v>0</v>
      </c>
      <c r="F114" s="84">
        <v>0</v>
      </c>
      <c r="G114" s="84">
        <v>0</v>
      </c>
      <c r="H114" s="84">
        <v>0</v>
      </c>
      <c r="I114" s="84">
        <v>0</v>
      </c>
      <c r="J114" s="84">
        <v>0</v>
      </c>
      <c r="K114" s="84">
        <v>0</v>
      </c>
      <c r="L114" s="84">
        <v>0</v>
      </c>
      <c r="M114" s="84">
        <v>0</v>
      </c>
      <c r="N114" s="84">
        <v>0</v>
      </c>
      <c r="O114" s="84">
        <v>0</v>
      </c>
      <c r="P114" s="84">
        <v>0</v>
      </c>
      <c r="Q114" s="84">
        <f>'[1]Формат ИПР'!$GE96</f>
        <v>0</v>
      </c>
      <c r="R114" s="84">
        <v>0</v>
      </c>
      <c r="S114" s="84">
        <v>0</v>
      </c>
      <c r="T114" s="84">
        <v>0</v>
      </c>
      <c r="U114" s="84">
        <v>0</v>
      </c>
      <c r="V114" s="84">
        <v>0</v>
      </c>
      <c r="W114" s="84">
        <v>0</v>
      </c>
      <c r="X114" s="84">
        <v>0</v>
      </c>
      <c r="Y114" s="84">
        <v>0</v>
      </c>
      <c r="Z114" s="84">
        <v>0</v>
      </c>
      <c r="AA114" s="84">
        <v>0</v>
      </c>
      <c r="AB114" s="84">
        <v>0</v>
      </c>
      <c r="AC114" s="84">
        <v>0</v>
      </c>
      <c r="AD114" s="84">
        <v>0</v>
      </c>
      <c r="AE114" s="84">
        <v>0</v>
      </c>
      <c r="AF114" s="84">
        <v>0</v>
      </c>
      <c r="AG114" s="84">
        <v>0</v>
      </c>
      <c r="AH114" s="84">
        <v>0</v>
      </c>
      <c r="AI114" s="84">
        <v>0</v>
      </c>
      <c r="AJ114" s="84" t="s">
        <v>149</v>
      </c>
      <c r="AK114" s="84">
        <v>0</v>
      </c>
      <c r="AL114" s="84" t="s">
        <v>149</v>
      </c>
      <c r="AM114" s="84">
        <v>0</v>
      </c>
      <c r="AN114" s="84" t="s">
        <v>149</v>
      </c>
      <c r="AO114" s="84">
        <v>0</v>
      </c>
      <c r="AP114" s="84" t="s">
        <v>149</v>
      </c>
      <c r="AQ114" s="84" t="s">
        <v>149</v>
      </c>
      <c r="AR114" s="84">
        <v>0</v>
      </c>
      <c r="AS114" s="80">
        <f>IF($E114=0,'[2]Формат ИПР'!$CM96,0)</f>
        <v>0</v>
      </c>
      <c r="AT114" s="84">
        <v>0</v>
      </c>
      <c r="AU114" s="84">
        <v>0</v>
      </c>
      <c r="AV114" s="84">
        <v>0</v>
      </c>
      <c r="AW114" s="84">
        <v>0</v>
      </c>
      <c r="AX114" s="84">
        <v>0</v>
      </c>
      <c r="AY114" s="80">
        <f>IF(Q114=0,'[1]Формат ИПР'!$CL96,0)</f>
        <v>0</v>
      </c>
      <c r="AZ114" s="84">
        <v>0</v>
      </c>
      <c r="BA114" s="84">
        <v>0</v>
      </c>
      <c r="BB114" s="84">
        <v>0</v>
      </c>
      <c r="BC114" s="84">
        <v>0</v>
      </c>
      <c r="BD114" s="84">
        <v>0</v>
      </c>
      <c r="BE114" s="84">
        <v>0</v>
      </c>
      <c r="BF114" s="84">
        <v>0</v>
      </c>
      <c r="BG114" s="84">
        <v>0</v>
      </c>
      <c r="BH114" s="84">
        <v>0</v>
      </c>
      <c r="BI114" s="84">
        <v>0</v>
      </c>
      <c r="BJ114" s="84">
        <v>0</v>
      </c>
      <c r="BK114" s="84">
        <v>0</v>
      </c>
      <c r="BL114" s="84">
        <v>0</v>
      </c>
      <c r="BM114" s="84">
        <v>0</v>
      </c>
      <c r="BN114" s="84">
        <v>0</v>
      </c>
      <c r="BO114" s="84">
        <v>0</v>
      </c>
      <c r="BP114" s="84">
        <v>0</v>
      </c>
      <c r="BQ114" s="84">
        <v>0</v>
      </c>
      <c r="BR114" s="84">
        <v>0</v>
      </c>
      <c r="BS114" s="84">
        <v>0</v>
      </c>
      <c r="BT114" s="84" t="s">
        <v>149</v>
      </c>
      <c r="BU114" s="84" t="s">
        <v>149</v>
      </c>
      <c r="BV114" s="84" t="s">
        <v>149</v>
      </c>
      <c r="BW114" s="84" t="s">
        <v>149</v>
      </c>
      <c r="BX114" s="84" t="s">
        <v>149</v>
      </c>
      <c r="BY114" s="84" t="s">
        <v>149</v>
      </c>
      <c r="BZ114" s="84" t="s">
        <v>149</v>
      </c>
      <c r="CA114" s="84" t="s">
        <v>149</v>
      </c>
      <c r="CB114" s="84" t="s">
        <v>149</v>
      </c>
      <c r="CC114" s="84">
        <v>0</v>
      </c>
      <c r="CD114" s="84" t="s">
        <v>149</v>
      </c>
      <c r="CE114" s="84">
        <v>0</v>
      </c>
      <c r="CF114" s="84">
        <v>0</v>
      </c>
      <c r="CG114" s="84">
        <v>0</v>
      </c>
      <c r="CH114" s="84">
        <v>0</v>
      </c>
      <c r="CI114" s="84">
        <v>0</v>
      </c>
      <c r="CJ114" s="84">
        <v>0</v>
      </c>
      <c r="CK114" s="84">
        <v>0</v>
      </c>
      <c r="CL114" s="84">
        <v>0</v>
      </c>
      <c r="CM114" s="84">
        <v>0</v>
      </c>
      <c r="CN114" s="84">
        <v>4.5923333333333334</v>
      </c>
      <c r="CO114" s="84">
        <v>0</v>
      </c>
      <c r="CP114" s="84">
        <v>0</v>
      </c>
      <c r="CQ114" s="84">
        <v>0</v>
      </c>
      <c r="CR114" s="23">
        <f>'[1]Формат ИПР'!$N96</f>
        <v>2018</v>
      </c>
      <c r="CS114" s="90">
        <f t="shared" si="58"/>
        <v>0</v>
      </c>
    </row>
    <row r="115" spans="1:97" ht="31.5" x14ac:dyDescent="0.25">
      <c r="A115" s="44" t="str">
        <f>'[1]Формат ИПР'!B97</f>
        <v>1.6</v>
      </c>
      <c r="B115" s="44" t="str">
        <f>'[1]Формат ИПР'!C97</f>
        <v>Приобретение электротехнической лаборатории ЛВИ на базе ГАЗ-2705-1 ед.</v>
      </c>
      <c r="C115" s="44" t="str">
        <f>'[1]Формат ИПР'!D97</f>
        <v>H_Che108</v>
      </c>
      <c r="D115" s="84">
        <v>0</v>
      </c>
      <c r="E115" s="84">
        <f>'[1]Формат ИПР'!$GF97</f>
        <v>0</v>
      </c>
      <c r="F115" s="84">
        <v>0</v>
      </c>
      <c r="G115" s="84">
        <v>0</v>
      </c>
      <c r="H115" s="84">
        <v>0</v>
      </c>
      <c r="I115" s="84">
        <v>0</v>
      </c>
      <c r="J115" s="84">
        <v>0</v>
      </c>
      <c r="K115" s="84">
        <v>0</v>
      </c>
      <c r="L115" s="84">
        <v>0</v>
      </c>
      <c r="M115" s="84">
        <v>0</v>
      </c>
      <c r="N115" s="84">
        <v>0</v>
      </c>
      <c r="O115" s="84">
        <v>0</v>
      </c>
      <c r="P115" s="84">
        <v>0</v>
      </c>
      <c r="Q115" s="84">
        <f>'[1]Формат ИПР'!$GE97</f>
        <v>0</v>
      </c>
      <c r="R115" s="84">
        <v>0</v>
      </c>
      <c r="S115" s="84">
        <v>0</v>
      </c>
      <c r="T115" s="84">
        <v>0</v>
      </c>
      <c r="U115" s="84">
        <v>0</v>
      </c>
      <c r="V115" s="84">
        <v>0</v>
      </c>
      <c r="W115" s="84">
        <v>0</v>
      </c>
      <c r="X115" s="84">
        <v>0</v>
      </c>
      <c r="Y115" s="84">
        <v>0</v>
      </c>
      <c r="Z115" s="84">
        <v>0</v>
      </c>
      <c r="AA115" s="84">
        <v>0</v>
      </c>
      <c r="AB115" s="84">
        <v>0</v>
      </c>
      <c r="AC115" s="84">
        <v>0</v>
      </c>
      <c r="AD115" s="84">
        <v>0</v>
      </c>
      <c r="AE115" s="84">
        <v>0</v>
      </c>
      <c r="AF115" s="84">
        <v>0</v>
      </c>
      <c r="AG115" s="84">
        <v>0</v>
      </c>
      <c r="AH115" s="84">
        <v>0</v>
      </c>
      <c r="AI115" s="84">
        <v>0</v>
      </c>
      <c r="AJ115" s="84" t="s">
        <v>149</v>
      </c>
      <c r="AK115" s="84">
        <v>0</v>
      </c>
      <c r="AL115" s="84" t="s">
        <v>149</v>
      </c>
      <c r="AM115" s="84">
        <v>0</v>
      </c>
      <c r="AN115" s="84" t="s">
        <v>149</v>
      </c>
      <c r="AO115" s="84">
        <v>0</v>
      </c>
      <c r="AP115" s="84" t="s">
        <v>149</v>
      </c>
      <c r="AQ115" s="84" t="s">
        <v>149</v>
      </c>
      <c r="AR115" s="84">
        <v>0</v>
      </c>
      <c r="AS115" s="80">
        <f>IF($E115=0,'[2]Формат ИПР'!$CM97,0)</f>
        <v>0</v>
      </c>
      <c r="AT115" s="84">
        <v>0</v>
      </c>
      <c r="AU115" s="84">
        <v>0</v>
      </c>
      <c r="AV115" s="84">
        <v>0</v>
      </c>
      <c r="AW115" s="84">
        <v>0</v>
      </c>
      <c r="AX115" s="84">
        <v>0</v>
      </c>
      <c r="AY115" s="80">
        <f>IF(Q115=0,'[1]Формат ИПР'!$CL97,0)</f>
        <v>0</v>
      </c>
      <c r="AZ115" s="84">
        <v>0</v>
      </c>
      <c r="BA115" s="84">
        <v>0</v>
      </c>
      <c r="BB115" s="84">
        <v>0</v>
      </c>
      <c r="BC115" s="84">
        <v>0</v>
      </c>
      <c r="BD115" s="84">
        <v>0</v>
      </c>
      <c r="BE115" s="84">
        <v>0</v>
      </c>
      <c r="BF115" s="84">
        <v>0</v>
      </c>
      <c r="BG115" s="84">
        <v>0</v>
      </c>
      <c r="BH115" s="84">
        <v>0</v>
      </c>
      <c r="BI115" s="84">
        <v>0</v>
      </c>
      <c r="BJ115" s="84">
        <v>0</v>
      </c>
      <c r="BK115" s="84">
        <v>0</v>
      </c>
      <c r="BL115" s="84">
        <v>0</v>
      </c>
      <c r="BM115" s="84">
        <v>0</v>
      </c>
      <c r="BN115" s="84">
        <v>0</v>
      </c>
      <c r="BO115" s="84">
        <v>0</v>
      </c>
      <c r="BP115" s="84">
        <v>0</v>
      </c>
      <c r="BQ115" s="84">
        <v>0</v>
      </c>
      <c r="BR115" s="84">
        <v>0</v>
      </c>
      <c r="BS115" s="84">
        <v>0</v>
      </c>
      <c r="BT115" s="84" t="s">
        <v>149</v>
      </c>
      <c r="BU115" s="84" t="s">
        <v>149</v>
      </c>
      <c r="BV115" s="84" t="s">
        <v>149</v>
      </c>
      <c r="BW115" s="84" t="s">
        <v>149</v>
      </c>
      <c r="BX115" s="84" t="s">
        <v>149</v>
      </c>
      <c r="BY115" s="84" t="s">
        <v>149</v>
      </c>
      <c r="BZ115" s="84" t="s">
        <v>149</v>
      </c>
      <c r="CA115" s="84" t="s">
        <v>149</v>
      </c>
      <c r="CB115" s="84" t="s">
        <v>149</v>
      </c>
      <c r="CC115" s="84">
        <v>0</v>
      </c>
      <c r="CD115" s="84" t="s">
        <v>149</v>
      </c>
      <c r="CE115" s="84">
        <v>0</v>
      </c>
      <c r="CF115" s="84">
        <v>0</v>
      </c>
      <c r="CG115" s="84">
        <v>0</v>
      </c>
      <c r="CH115" s="84">
        <v>0</v>
      </c>
      <c r="CI115" s="84">
        <v>0</v>
      </c>
      <c r="CJ115" s="84">
        <v>0</v>
      </c>
      <c r="CK115" s="84">
        <v>0</v>
      </c>
      <c r="CL115" s="84">
        <v>0</v>
      </c>
      <c r="CM115" s="84">
        <v>0</v>
      </c>
      <c r="CN115" s="84">
        <v>4.93</v>
      </c>
      <c r="CO115" s="84">
        <f>'[1]Формат ИПР'!$CP97*1.18</f>
        <v>0</v>
      </c>
      <c r="CP115" s="84">
        <v>0</v>
      </c>
      <c r="CQ115" s="84">
        <v>0</v>
      </c>
      <c r="CR115" s="23">
        <f>'[1]Формат ИПР'!$N97</f>
        <v>2017</v>
      </c>
      <c r="CS115" s="90">
        <f t="shared" si="58"/>
        <v>0</v>
      </c>
    </row>
    <row r="116" spans="1:97" ht="15.75" x14ac:dyDescent="0.25">
      <c r="A116" s="44" t="str">
        <f>'[1]Формат ИПР'!B98</f>
        <v>1.6</v>
      </c>
      <c r="B116" s="44" t="str">
        <f>'[1]Формат ИПР'!C98</f>
        <v>Приобретение автомастерской-4 ед.</v>
      </c>
      <c r="C116" s="44" t="str">
        <f>'[1]Формат ИПР'!D98</f>
        <v>H_Che109</v>
      </c>
      <c r="D116" s="84">
        <v>0</v>
      </c>
      <c r="E116" s="84">
        <f>'[1]Формат ИПР'!$GF98</f>
        <v>0</v>
      </c>
      <c r="F116" s="84">
        <v>0</v>
      </c>
      <c r="G116" s="84">
        <v>0</v>
      </c>
      <c r="H116" s="84">
        <v>0</v>
      </c>
      <c r="I116" s="84">
        <v>0</v>
      </c>
      <c r="J116" s="84">
        <v>0</v>
      </c>
      <c r="K116" s="84">
        <v>0</v>
      </c>
      <c r="L116" s="84">
        <v>0</v>
      </c>
      <c r="M116" s="84">
        <v>0</v>
      </c>
      <c r="N116" s="84">
        <v>0</v>
      </c>
      <c r="O116" s="84">
        <v>0</v>
      </c>
      <c r="P116" s="84">
        <v>0</v>
      </c>
      <c r="Q116" s="84">
        <f>'[1]Формат ИПР'!$GE98</f>
        <v>0</v>
      </c>
      <c r="R116" s="84">
        <v>0</v>
      </c>
      <c r="S116" s="84">
        <v>0</v>
      </c>
      <c r="T116" s="84">
        <v>0</v>
      </c>
      <c r="U116" s="84">
        <v>0</v>
      </c>
      <c r="V116" s="84">
        <v>0</v>
      </c>
      <c r="W116" s="84">
        <v>0</v>
      </c>
      <c r="X116" s="84">
        <v>0</v>
      </c>
      <c r="Y116" s="84">
        <v>0</v>
      </c>
      <c r="Z116" s="84">
        <v>0</v>
      </c>
      <c r="AA116" s="84">
        <v>0</v>
      </c>
      <c r="AB116" s="84">
        <v>0</v>
      </c>
      <c r="AC116" s="84">
        <v>0</v>
      </c>
      <c r="AD116" s="84">
        <v>0</v>
      </c>
      <c r="AE116" s="84">
        <v>0</v>
      </c>
      <c r="AF116" s="84">
        <v>0</v>
      </c>
      <c r="AG116" s="84">
        <v>0</v>
      </c>
      <c r="AH116" s="84">
        <v>0</v>
      </c>
      <c r="AI116" s="84">
        <v>0</v>
      </c>
      <c r="AJ116" s="84" t="s">
        <v>149</v>
      </c>
      <c r="AK116" s="84">
        <v>0</v>
      </c>
      <c r="AL116" s="84" t="s">
        <v>149</v>
      </c>
      <c r="AM116" s="84">
        <v>0</v>
      </c>
      <c r="AN116" s="84" t="s">
        <v>149</v>
      </c>
      <c r="AO116" s="84">
        <v>0</v>
      </c>
      <c r="AP116" s="84" t="s">
        <v>149</v>
      </c>
      <c r="AQ116" s="84" t="s">
        <v>149</v>
      </c>
      <c r="AR116" s="84">
        <v>0</v>
      </c>
      <c r="AS116" s="80">
        <f>IF($E116=0,'[2]Формат ИПР'!$CM98,0)</f>
        <v>0</v>
      </c>
      <c r="AT116" s="84">
        <v>0</v>
      </c>
      <c r="AU116" s="84">
        <v>0</v>
      </c>
      <c r="AV116" s="84">
        <v>0</v>
      </c>
      <c r="AW116" s="84">
        <v>0</v>
      </c>
      <c r="AX116" s="84">
        <v>0</v>
      </c>
      <c r="AY116" s="80">
        <f>IF(Q116=0,'[1]Формат ИПР'!$CL98,0)</f>
        <v>0</v>
      </c>
      <c r="AZ116" s="84">
        <v>0</v>
      </c>
      <c r="BA116" s="84">
        <v>0</v>
      </c>
      <c r="BB116" s="84">
        <v>0</v>
      </c>
      <c r="BC116" s="84">
        <v>0</v>
      </c>
      <c r="BD116" s="84">
        <v>0</v>
      </c>
      <c r="BE116" s="84">
        <v>0</v>
      </c>
      <c r="BF116" s="84">
        <v>0</v>
      </c>
      <c r="BG116" s="84">
        <v>0</v>
      </c>
      <c r="BH116" s="84">
        <v>0</v>
      </c>
      <c r="BI116" s="84">
        <v>0</v>
      </c>
      <c r="BJ116" s="84">
        <v>0</v>
      </c>
      <c r="BK116" s="84">
        <v>0</v>
      </c>
      <c r="BL116" s="84">
        <v>0</v>
      </c>
      <c r="BM116" s="84">
        <v>0</v>
      </c>
      <c r="BN116" s="84">
        <v>0</v>
      </c>
      <c r="BO116" s="84">
        <v>0</v>
      </c>
      <c r="BP116" s="84">
        <v>0</v>
      </c>
      <c r="BQ116" s="84">
        <v>0</v>
      </c>
      <c r="BR116" s="84">
        <v>0</v>
      </c>
      <c r="BS116" s="84">
        <v>0</v>
      </c>
      <c r="BT116" s="84" t="s">
        <v>149</v>
      </c>
      <c r="BU116" s="84" t="s">
        <v>149</v>
      </c>
      <c r="BV116" s="84" t="s">
        <v>149</v>
      </c>
      <c r="BW116" s="84" t="s">
        <v>149</v>
      </c>
      <c r="BX116" s="84" t="s">
        <v>149</v>
      </c>
      <c r="BY116" s="84" t="s">
        <v>149</v>
      </c>
      <c r="BZ116" s="84" t="s">
        <v>149</v>
      </c>
      <c r="CA116" s="84" t="s">
        <v>149</v>
      </c>
      <c r="CB116" s="84" t="s">
        <v>149</v>
      </c>
      <c r="CC116" s="84">
        <v>0</v>
      </c>
      <c r="CD116" s="84" t="s">
        <v>149</v>
      </c>
      <c r="CE116" s="84">
        <v>0</v>
      </c>
      <c r="CF116" s="84">
        <v>0</v>
      </c>
      <c r="CG116" s="84">
        <v>0</v>
      </c>
      <c r="CH116" s="84">
        <v>0</v>
      </c>
      <c r="CI116" s="84">
        <v>0</v>
      </c>
      <c r="CJ116" s="84">
        <v>0</v>
      </c>
      <c r="CK116" s="84">
        <v>0</v>
      </c>
      <c r="CL116" s="84">
        <v>0</v>
      </c>
      <c r="CM116" s="84">
        <v>0</v>
      </c>
      <c r="CN116" s="84">
        <v>19.906666666666666</v>
      </c>
      <c r="CO116" s="84">
        <v>0</v>
      </c>
      <c r="CP116" s="84">
        <v>0</v>
      </c>
      <c r="CQ116" s="84">
        <v>0</v>
      </c>
      <c r="CR116" s="23">
        <f>'[1]Формат ИПР'!$N98</f>
        <v>2018</v>
      </c>
      <c r="CS116" s="90">
        <f t="shared" si="58"/>
        <v>0</v>
      </c>
    </row>
    <row r="117" spans="1:97" ht="15.75" x14ac:dyDescent="0.25">
      <c r="A117" s="44" t="str">
        <f>'[1]Формат ИПР'!B99</f>
        <v>1.6</v>
      </c>
      <c r="B117" s="44" t="str">
        <f>'[1]Формат ИПР'!C99</f>
        <v>Приобретение траншейного экскаватора-погрузчика-2 ед.</v>
      </c>
      <c r="C117" s="44" t="str">
        <f>'[1]Формат ИПР'!D99</f>
        <v>H_Che110</v>
      </c>
      <c r="D117" s="84">
        <v>0</v>
      </c>
      <c r="E117" s="84">
        <f>'[1]Формат ИПР'!$GF99</f>
        <v>0</v>
      </c>
      <c r="F117" s="84">
        <v>0</v>
      </c>
      <c r="G117" s="84">
        <v>0</v>
      </c>
      <c r="H117" s="84">
        <v>0</v>
      </c>
      <c r="I117" s="84">
        <v>0</v>
      </c>
      <c r="J117" s="84">
        <v>0</v>
      </c>
      <c r="K117" s="84">
        <v>0</v>
      </c>
      <c r="L117" s="84">
        <v>0</v>
      </c>
      <c r="M117" s="84">
        <v>0</v>
      </c>
      <c r="N117" s="84">
        <v>0</v>
      </c>
      <c r="O117" s="84">
        <v>0</v>
      </c>
      <c r="P117" s="84">
        <v>0</v>
      </c>
      <c r="Q117" s="84">
        <f>'[1]Формат ИПР'!$GE99</f>
        <v>0</v>
      </c>
      <c r="R117" s="84">
        <v>0</v>
      </c>
      <c r="S117" s="84">
        <v>0</v>
      </c>
      <c r="T117" s="84">
        <v>0</v>
      </c>
      <c r="U117" s="84">
        <v>0</v>
      </c>
      <c r="V117" s="84">
        <v>0</v>
      </c>
      <c r="W117" s="84">
        <v>0</v>
      </c>
      <c r="X117" s="84">
        <v>0</v>
      </c>
      <c r="Y117" s="84">
        <v>0</v>
      </c>
      <c r="Z117" s="84">
        <v>0</v>
      </c>
      <c r="AA117" s="84">
        <v>0</v>
      </c>
      <c r="AB117" s="84">
        <v>0</v>
      </c>
      <c r="AC117" s="84">
        <v>0</v>
      </c>
      <c r="AD117" s="84">
        <v>0</v>
      </c>
      <c r="AE117" s="84">
        <v>0</v>
      </c>
      <c r="AF117" s="84">
        <v>0</v>
      </c>
      <c r="AG117" s="84">
        <v>0</v>
      </c>
      <c r="AH117" s="84">
        <v>0</v>
      </c>
      <c r="AI117" s="84">
        <v>0</v>
      </c>
      <c r="AJ117" s="84" t="s">
        <v>149</v>
      </c>
      <c r="AK117" s="84">
        <v>0</v>
      </c>
      <c r="AL117" s="84" t="s">
        <v>149</v>
      </c>
      <c r="AM117" s="84">
        <v>0</v>
      </c>
      <c r="AN117" s="84" t="s">
        <v>149</v>
      </c>
      <c r="AO117" s="84">
        <v>0</v>
      </c>
      <c r="AP117" s="84" t="s">
        <v>149</v>
      </c>
      <c r="AQ117" s="84" t="s">
        <v>149</v>
      </c>
      <c r="AR117" s="84">
        <v>0</v>
      </c>
      <c r="AS117" s="80">
        <f>IF($E117=0,'[2]Формат ИПР'!$CM99,0)</f>
        <v>0</v>
      </c>
      <c r="AT117" s="84">
        <v>0</v>
      </c>
      <c r="AU117" s="84">
        <v>0</v>
      </c>
      <c r="AV117" s="84">
        <v>0</v>
      </c>
      <c r="AW117" s="84">
        <v>0</v>
      </c>
      <c r="AX117" s="84">
        <v>0</v>
      </c>
      <c r="AY117" s="80">
        <f>IF(Q117=0,'[1]Формат ИПР'!$CL99,0)</f>
        <v>0</v>
      </c>
      <c r="AZ117" s="84">
        <v>0</v>
      </c>
      <c r="BA117" s="84">
        <v>0</v>
      </c>
      <c r="BB117" s="84">
        <v>0</v>
      </c>
      <c r="BC117" s="84">
        <v>0</v>
      </c>
      <c r="BD117" s="84">
        <v>0</v>
      </c>
      <c r="BE117" s="84">
        <v>0</v>
      </c>
      <c r="BF117" s="84">
        <v>0</v>
      </c>
      <c r="BG117" s="84">
        <v>0</v>
      </c>
      <c r="BH117" s="84">
        <v>0</v>
      </c>
      <c r="BI117" s="84">
        <v>0</v>
      </c>
      <c r="BJ117" s="84">
        <v>0</v>
      </c>
      <c r="BK117" s="84">
        <v>0</v>
      </c>
      <c r="BL117" s="84">
        <v>0</v>
      </c>
      <c r="BM117" s="84">
        <v>0</v>
      </c>
      <c r="BN117" s="84">
        <v>0</v>
      </c>
      <c r="BO117" s="84">
        <v>0</v>
      </c>
      <c r="BP117" s="84">
        <v>0</v>
      </c>
      <c r="BQ117" s="84">
        <v>0</v>
      </c>
      <c r="BR117" s="84">
        <v>0</v>
      </c>
      <c r="BS117" s="84">
        <v>0</v>
      </c>
      <c r="BT117" s="84" t="s">
        <v>149</v>
      </c>
      <c r="BU117" s="84" t="s">
        <v>149</v>
      </c>
      <c r="BV117" s="84" t="s">
        <v>149</v>
      </c>
      <c r="BW117" s="84" t="s">
        <v>149</v>
      </c>
      <c r="BX117" s="84" t="s">
        <v>149</v>
      </c>
      <c r="BY117" s="84" t="s">
        <v>149</v>
      </c>
      <c r="BZ117" s="84" t="s">
        <v>149</v>
      </c>
      <c r="CA117" s="84" t="s">
        <v>149</v>
      </c>
      <c r="CB117" s="84" t="s">
        <v>149</v>
      </c>
      <c r="CC117" s="84">
        <v>0</v>
      </c>
      <c r="CD117" s="84" t="s">
        <v>149</v>
      </c>
      <c r="CE117" s="84">
        <v>0</v>
      </c>
      <c r="CF117" s="84">
        <v>0</v>
      </c>
      <c r="CG117" s="84">
        <v>0</v>
      </c>
      <c r="CH117" s="84">
        <v>0</v>
      </c>
      <c r="CI117" s="84">
        <v>0</v>
      </c>
      <c r="CJ117" s="84">
        <v>0</v>
      </c>
      <c r="CK117" s="84">
        <v>0</v>
      </c>
      <c r="CL117" s="84">
        <v>0</v>
      </c>
      <c r="CM117" s="84">
        <v>0</v>
      </c>
      <c r="CN117" s="84">
        <v>8.36</v>
      </c>
      <c r="CO117" s="84">
        <f>'[1]Формат ИПР'!$CP99*1.18</f>
        <v>8.359119999999999</v>
      </c>
      <c r="CP117" s="84">
        <v>0</v>
      </c>
      <c r="CQ117" s="84">
        <v>0</v>
      </c>
      <c r="CR117" s="23">
        <f>'[1]Формат ИПР'!$N99</f>
        <v>2017</v>
      </c>
      <c r="CS117" s="90">
        <f t="shared" si="58"/>
        <v>8.359119999999999</v>
      </c>
    </row>
    <row r="118" spans="1:97" ht="31.5" x14ac:dyDescent="0.25">
      <c r="A118" s="44" t="str">
        <f>'[1]Формат ИПР'!B100</f>
        <v>1.6</v>
      </c>
      <c r="B118" s="44" t="str">
        <f>'[1]Формат ИПР'!C100</f>
        <v>Приобретение универсального экскаватора-бульдозера-2 ед.</v>
      </c>
      <c r="C118" s="44" t="str">
        <f>'[1]Формат ИПР'!D100</f>
        <v>H_Che111</v>
      </c>
      <c r="D118" s="84">
        <v>0</v>
      </c>
      <c r="E118" s="84">
        <f>'[1]Формат ИПР'!$GF100</f>
        <v>0</v>
      </c>
      <c r="F118" s="84">
        <v>0</v>
      </c>
      <c r="G118" s="84">
        <v>0</v>
      </c>
      <c r="H118" s="84">
        <v>0</v>
      </c>
      <c r="I118" s="84">
        <v>0</v>
      </c>
      <c r="J118" s="84">
        <v>0</v>
      </c>
      <c r="K118" s="84">
        <v>0</v>
      </c>
      <c r="L118" s="84">
        <v>0</v>
      </c>
      <c r="M118" s="84">
        <v>0</v>
      </c>
      <c r="N118" s="84">
        <v>0</v>
      </c>
      <c r="O118" s="84">
        <v>0</v>
      </c>
      <c r="P118" s="84">
        <v>0</v>
      </c>
      <c r="Q118" s="84">
        <f>'[1]Формат ИПР'!$GE100</f>
        <v>0</v>
      </c>
      <c r="R118" s="84">
        <v>0</v>
      </c>
      <c r="S118" s="84">
        <v>0</v>
      </c>
      <c r="T118" s="84">
        <v>0</v>
      </c>
      <c r="U118" s="84">
        <v>0</v>
      </c>
      <c r="V118" s="84">
        <v>0</v>
      </c>
      <c r="W118" s="84">
        <v>0</v>
      </c>
      <c r="X118" s="84">
        <v>0</v>
      </c>
      <c r="Y118" s="84">
        <v>0</v>
      </c>
      <c r="Z118" s="84">
        <v>0</v>
      </c>
      <c r="AA118" s="84">
        <v>0</v>
      </c>
      <c r="AB118" s="84">
        <v>0</v>
      </c>
      <c r="AC118" s="84">
        <v>0</v>
      </c>
      <c r="AD118" s="84">
        <v>0</v>
      </c>
      <c r="AE118" s="84">
        <v>0</v>
      </c>
      <c r="AF118" s="84">
        <v>0</v>
      </c>
      <c r="AG118" s="84">
        <v>0</v>
      </c>
      <c r="AH118" s="84">
        <v>0</v>
      </c>
      <c r="AI118" s="84">
        <v>0</v>
      </c>
      <c r="AJ118" s="84" t="s">
        <v>149</v>
      </c>
      <c r="AK118" s="84">
        <v>0</v>
      </c>
      <c r="AL118" s="84" t="s">
        <v>149</v>
      </c>
      <c r="AM118" s="84">
        <v>0</v>
      </c>
      <c r="AN118" s="84" t="s">
        <v>149</v>
      </c>
      <c r="AO118" s="84">
        <v>0</v>
      </c>
      <c r="AP118" s="84" t="s">
        <v>149</v>
      </c>
      <c r="AQ118" s="84" t="s">
        <v>149</v>
      </c>
      <c r="AR118" s="84">
        <v>0</v>
      </c>
      <c r="AS118" s="80">
        <f>IF($E118=0,'[2]Формат ИПР'!$CM100,0)</f>
        <v>0</v>
      </c>
      <c r="AT118" s="84">
        <v>0</v>
      </c>
      <c r="AU118" s="84">
        <v>0</v>
      </c>
      <c r="AV118" s="84">
        <v>0</v>
      </c>
      <c r="AW118" s="84">
        <v>0</v>
      </c>
      <c r="AX118" s="84">
        <v>0</v>
      </c>
      <c r="AY118" s="80">
        <f>IF(Q118=0,'[1]Формат ИПР'!$CL100,0)</f>
        <v>0</v>
      </c>
      <c r="AZ118" s="84">
        <v>0</v>
      </c>
      <c r="BA118" s="84">
        <v>0</v>
      </c>
      <c r="BB118" s="84">
        <v>0</v>
      </c>
      <c r="BC118" s="84">
        <v>0</v>
      </c>
      <c r="BD118" s="84">
        <v>0</v>
      </c>
      <c r="BE118" s="84">
        <v>0</v>
      </c>
      <c r="BF118" s="84">
        <v>0</v>
      </c>
      <c r="BG118" s="84">
        <v>0</v>
      </c>
      <c r="BH118" s="84">
        <v>0</v>
      </c>
      <c r="BI118" s="84">
        <v>0</v>
      </c>
      <c r="BJ118" s="84">
        <v>0</v>
      </c>
      <c r="BK118" s="84">
        <v>0</v>
      </c>
      <c r="BL118" s="84">
        <v>0</v>
      </c>
      <c r="BM118" s="84">
        <v>0</v>
      </c>
      <c r="BN118" s="84">
        <v>0</v>
      </c>
      <c r="BO118" s="84">
        <v>0</v>
      </c>
      <c r="BP118" s="84">
        <v>0</v>
      </c>
      <c r="BQ118" s="84">
        <v>0</v>
      </c>
      <c r="BR118" s="84">
        <v>0</v>
      </c>
      <c r="BS118" s="84">
        <v>0</v>
      </c>
      <c r="BT118" s="84" t="s">
        <v>149</v>
      </c>
      <c r="BU118" s="84" t="s">
        <v>149</v>
      </c>
      <c r="BV118" s="84" t="s">
        <v>149</v>
      </c>
      <c r="BW118" s="84" t="s">
        <v>149</v>
      </c>
      <c r="BX118" s="84" t="s">
        <v>149</v>
      </c>
      <c r="BY118" s="84" t="s">
        <v>149</v>
      </c>
      <c r="BZ118" s="84" t="s">
        <v>149</v>
      </c>
      <c r="CA118" s="84" t="s">
        <v>149</v>
      </c>
      <c r="CB118" s="84" t="s">
        <v>149</v>
      </c>
      <c r="CC118" s="84">
        <v>0</v>
      </c>
      <c r="CD118" s="84" t="s">
        <v>149</v>
      </c>
      <c r="CE118" s="84">
        <v>0</v>
      </c>
      <c r="CF118" s="84">
        <v>0</v>
      </c>
      <c r="CG118" s="84">
        <v>0</v>
      </c>
      <c r="CH118" s="84">
        <v>0</v>
      </c>
      <c r="CI118" s="84">
        <v>0</v>
      </c>
      <c r="CJ118" s="84">
        <v>0</v>
      </c>
      <c r="CK118" s="84">
        <v>0</v>
      </c>
      <c r="CL118" s="84">
        <v>0</v>
      </c>
      <c r="CM118" s="84">
        <v>0</v>
      </c>
      <c r="CN118" s="84">
        <v>5.9333333333333327</v>
      </c>
      <c r="CO118" s="84">
        <f>'[1]Формат ИПР'!$CP100*1.18</f>
        <v>5.9589999999999996</v>
      </c>
      <c r="CP118" s="84">
        <v>0</v>
      </c>
      <c r="CQ118" s="84">
        <v>0</v>
      </c>
      <c r="CR118" s="23">
        <f>'[1]Формат ИПР'!$N100</f>
        <v>2017</v>
      </c>
      <c r="CS118" s="90">
        <f t="shared" si="58"/>
        <v>5.9589999999999996</v>
      </c>
    </row>
    <row r="119" spans="1:97" ht="15.75" x14ac:dyDescent="0.25">
      <c r="A119" s="44" t="str">
        <f>'[1]Формат ИПР'!B101</f>
        <v>1.6</v>
      </c>
      <c r="B119" s="44" t="str">
        <f>'[1]Формат ИПР'!C101</f>
        <v>Приобретение бульдозера гусеничного-1 ед.</v>
      </c>
      <c r="C119" s="44" t="str">
        <f>'[1]Формат ИПР'!D101</f>
        <v>H_Che112</v>
      </c>
      <c r="D119" s="84">
        <v>0</v>
      </c>
      <c r="E119" s="84">
        <f>'[1]Формат ИПР'!$GF101</f>
        <v>0</v>
      </c>
      <c r="F119" s="84">
        <v>0</v>
      </c>
      <c r="G119" s="84">
        <v>0</v>
      </c>
      <c r="H119" s="84">
        <v>0</v>
      </c>
      <c r="I119" s="84">
        <v>0</v>
      </c>
      <c r="J119" s="84">
        <v>0</v>
      </c>
      <c r="K119" s="84">
        <v>0</v>
      </c>
      <c r="L119" s="84">
        <v>0</v>
      </c>
      <c r="M119" s="84">
        <v>0</v>
      </c>
      <c r="N119" s="84">
        <v>0</v>
      </c>
      <c r="O119" s="84">
        <v>0</v>
      </c>
      <c r="P119" s="84">
        <v>0</v>
      </c>
      <c r="Q119" s="84">
        <f>'[1]Формат ИПР'!$GE101</f>
        <v>0</v>
      </c>
      <c r="R119" s="84">
        <v>0</v>
      </c>
      <c r="S119" s="84">
        <v>0</v>
      </c>
      <c r="T119" s="84">
        <v>0</v>
      </c>
      <c r="U119" s="84">
        <v>0</v>
      </c>
      <c r="V119" s="84">
        <v>0</v>
      </c>
      <c r="W119" s="84">
        <v>0</v>
      </c>
      <c r="X119" s="84">
        <v>0</v>
      </c>
      <c r="Y119" s="84">
        <v>0</v>
      </c>
      <c r="Z119" s="84">
        <v>0</v>
      </c>
      <c r="AA119" s="84">
        <v>0</v>
      </c>
      <c r="AB119" s="84">
        <v>0</v>
      </c>
      <c r="AC119" s="84">
        <v>0</v>
      </c>
      <c r="AD119" s="84">
        <v>0</v>
      </c>
      <c r="AE119" s="84">
        <v>0</v>
      </c>
      <c r="AF119" s="84">
        <v>0</v>
      </c>
      <c r="AG119" s="84">
        <v>0</v>
      </c>
      <c r="AH119" s="84">
        <v>0</v>
      </c>
      <c r="AI119" s="84">
        <v>0</v>
      </c>
      <c r="AJ119" s="84" t="s">
        <v>149</v>
      </c>
      <c r="AK119" s="84">
        <v>0</v>
      </c>
      <c r="AL119" s="84" t="s">
        <v>149</v>
      </c>
      <c r="AM119" s="84">
        <v>0</v>
      </c>
      <c r="AN119" s="84" t="s">
        <v>149</v>
      </c>
      <c r="AO119" s="84">
        <v>0</v>
      </c>
      <c r="AP119" s="84" t="s">
        <v>149</v>
      </c>
      <c r="AQ119" s="84" t="s">
        <v>149</v>
      </c>
      <c r="AR119" s="84">
        <v>0</v>
      </c>
      <c r="AS119" s="80">
        <f>IF($E119=0,'[2]Формат ИПР'!$CM101,0)</f>
        <v>0</v>
      </c>
      <c r="AT119" s="84">
        <v>0</v>
      </c>
      <c r="AU119" s="84">
        <v>0</v>
      </c>
      <c r="AV119" s="84">
        <v>0</v>
      </c>
      <c r="AW119" s="84">
        <v>0</v>
      </c>
      <c r="AX119" s="84">
        <v>0</v>
      </c>
      <c r="AY119" s="80">
        <f>IF(Q119=0,'[1]Формат ИПР'!$CL101,0)</f>
        <v>0</v>
      </c>
      <c r="AZ119" s="84">
        <v>0</v>
      </c>
      <c r="BA119" s="84">
        <v>0</v>
      </c>
      <c r="BB119" s="84">
        <v>0</v>
      </c>
      <c r="BC119" s="84">
        <v>0</v>
      </c>
      <c r="BD119" s="84">
        <v>0</v>
      </c>
      <c r="BE119" s="84">
        <v>0</v>
      </c>
      <c r="BF119" s="84">
        <v>0</v>
      </c>
      <c r="BG119" s="84">
        <v>0</v>
      </c>
      <c r="BH119" s="84">
        <v>0</v>
      </c>
      <c r="BI119" s="84">
        <v>0</v>
      </c>
      <c r="BJ119" s="84">
        <v>0</v>
      </c>
      <c r="BK119" s="84">
        <v>0</v>
      </c>
      <c r="BL119" s="84">
        <v>0</v>
      </c>
      <c r="BM119" s="84">
        <v>0</v>
      </c>
      <c r="BN119" s="84">
        <v>0</v>
      </c>
      <c r="BO119" s="84">
        <v>0</v>
      </c>
      <c r="BP119" s="84">
        <v>0</v>
      </c>
      <c r="BQ119" s="84">
        <v>0</v>
      </c>
      <c r="BR119" s="84">
        <v>0</v>
      </c>
      <c r="BS119" s="84">
        <v>0</v>
      </c>
      <c r="BT119" s="84" t="s">
        <v>149</v>
      </c>
      <c r="BU119" s="84" t="s">
        <v>149</v>
      </c>
      <c r="BV119" s="84" t="s">
        <v>149</v>
      </c>
      <c r="BW119" s="84" t="s">
        <v>149</v>
      </c>
      <c r="BX119" s="84" t="s">
        <v>149</v>
      </c>
      <c r="BY119" s="84" t="s">
        <v>149</v>
      </c>
      <c r="BZ119" s="84" t="s">
        <v>149</v>
      </c>
      <c r="CA119" s="84" t="s">
        <v>149</v>
      </c>
      <c r="CB119" s="84" t="s">
        <v>149</v>
      </c>
      <c r="CC119" s="84">
        <v>0</v>
      </c>
      <c r="CD119" s="84" t="s">
        <v>149</v>
      </c>
      <c r="CE119" s="84">
        <v>0</v>
      </c>
      <c r="CF119" s="84">
        <v>0</v>
      </c>
      <c r="CG119" s="84">
        <v>0</v>
      </c>
      <c r="CH119" s="84">
        <v>0</v>
      </c>
      <c r="CI119" s="84">
        <v>0</v>
      </c>
      <c r="CJ119" s="84">
        <v>0</v>
      </c>
      <c r="CK119" s="84">
        <v>0</v>
      </c>
      <c r="CL119" s="84">
        <v>0</v>
      </c>
      <c r="CM119" s="84">
        <v>0</v>
      </c>
      <c r="CN119" s="84">
        <v>8.8966666666666665</v>
      </c>
      <c r="CO119" s="84">
        <f>'[1]Формат ИПР'!$CP101*1.18</f>
        <v>8.8971999999999998</v>
      </c>
      <c r="CP119" s="84">
        <v>0</v>
      </c>
      <c r="CQ119" s="84">
        <v>0</v>
      </c>
      <c r="CR119" s="23">
        <f>'[1]Формат ИПР'!$N101</f>
        <v>2017</v>
      </c>
      <c r="CS119" s="90">
        <f t="shared" si="58"/>
        <v>8.8971999999999998</v>
      </c>
    </row>
    <row r="120" spans="1:97" ht="31.5" x14ac:dyDescent="0.25">
      <c r="A120" s="44" t="str">
        <f>'[1]Формат ИПР'!B102</f>
        <v>1.6</v>
      </c>
      <c r="B120" s="44" t="str">
        <f>'[1]Формат ИПР'!C102</f>
        <v>Приобретение передвижного дизельного генератора N=50кВт-1 ед.</v>
      </c>
      <c r="C120" s="44" t="str">
        <f>'[1]Формат ИПР'!D102</f>
        <v>H_Che113</v>
      </c>
      <c r="D120" s="84">
        <v>0</v>
      </c>
      <c r="E120" s="84">
        <f>'[1]Формат ИПР'!$GF102</f>
        <v>0</v>
      </c>
      <c r="F120" s="84">
        <v>0</v>
      </c>
      <c r="G120" s="84">
        <v>0</v>
      </c>
      <c r="H120" s="84">
        <v>0</v>
      </c>
      <c r="I120" s="84">
        <v>0</v>
      </c>
      <c r="J120" s="84">
        <v>0</v>
      </c>
      <c r="K120" s="84">
        <v>0</v>
      </c>
      <c r="L120" s="84">
        <v>0</v>
      </c>
      <c r="M120" s="84">
        <v>0</v>
      </c>
      <c r="N120" s="84">
        <v>0</v>
      </c>
      <c r="O120" s="84">
        <v>0</v>
      </c>
      <c r="P120" s="84">
        <v>0</v>
      </c>
      <c r="Q120" s="84">
        <f>'[1]Формат ИПР'!$GE102</f>
        <v>0</v>
      </c>
      <c r="R120" s="84">
        <v>0</v>
      </c>
      <c r="S120" s="84">
        <v>0</v>
      </c>
      <c r="T120" s="84">
        <v>0</v>
      </c>
      <c r="U120" s="84">
        <v>0</v>
      </c>
      <c r="V120" s="84">
        <v>0</v>
      </c>
      <c r="W120" s="84">
        <v>0</v>
      </c>
      <c r="X120" s="84">
        <v>0</v>
      </c>
      <c r="Y120" s="84">
        <v>0</v>
      </c>
      <c r="Z120" s="84">
        <v>0</v>
      </c>
      <c r="AA120" s="84">
        <v>0</v>
      </c>
      <c r="AB120" s="84">
        <v>0</v>
      </c>
      <c r="AC120" s="84">
        <v>0</v>
      </c>
      <c r="AD120" s="84">
        <v>0</v>
      </c>
      <c r="AE120" s="84">
        <v>0</v>
      </c>
      <c r="AF120" s="84">
        <v>0</v>
      </c>
      <c r="AG120" s="84">
        <v>0</v>
      </c>
      <c r="AH120" s="84">
        <v>0</v>
      </c>
      <c r="AI120" s="84">
        <v>0</v>
      </c>
      <c r="AJ120" s="84" t="s">
        <v>149</v>
      </c>
      <c r="AK120" s="84">
        <v>0</v>
      </c>
      <c r="AL120" s="84" t="s">
        <v>149</v>
      </c>
      <c r="AM120" s="84">
        <v>0</v>
      </c>
      <c r="AN120" s="84" t="s">
        <v>149</v>
      </c>
      <c r="AO120" s="84">
        <v>0</v>
      </c>
      <c r="AP120" s="84" t="s">
        <v>149</v>
      </c>
      <c r="AQ120" s="84" t="s">
        <v>149</v>
      </c>
      <c r="AR120" s="84">
        <v>0</v>
      </c>
      <c r="AS120" s="80">
        <f>IF($E120=0,'[2]Формат ИПР'!$CM102,0)</f>
        <v>0</v>
      </c>
      <c r="AT120" s="84">
        <v>0</v>
      </c>
      <c r="AU120" s="84">
        <v>0</v>
      </c>
      <c r="AV120" s="84">
        <v>0</v>
      </c>
      <c r="AW120" s="84">
        <v>0</v>
      </c>
      <c r="AX120" s="84">
        <v>0</v>
      </c>
      <c r="AY120" s="80">
        <f>IF(Q120=0,'[1]Формат ИПР'!$CL102,0)</f>
        <v>0</v>
      </c>
      <c r="AZ120" s="84">
        <v>0</v>
      </c>
      <c r="BA120" s="84">
        <v>0</v>
      </c>
      <c r="BB120" s="84">
        <v>0</v>
      </c>
      <c r="BC120" s="84">
        <v>0</v>
      </c>
      <c r="BD120" s="84">
        <v>0</v>
      </c>
      <c r="BE120" s="84">
        <v>0</v>
      </c>
      <c r="BF120" s="84">
        <v>0</v>
      </c>
      <c r="BG120" s="84">
        <v>0</v>
      </c>
      <c r="BH120" s="84">
        <v>0</v>
      </c>
      <c r="BI120" s="84">
        <v>0</v>
      </c>
      <c r="BJ120" s="84">
        <v>0</v>
      </c>
      <c r="BK120" s="84">
        <v>0</v>
      </c>
      <c r="BL120" s="84">
        <v>0</v>
      </c>
      <c r="BM120" s="84">
        <v>0</v>
      </c>
      <c r="BN120" s="84">
        <v>0</v>
      </c>
      <c r="BO120" s="84">
        <v>0</v>
      </c>
      <c r="BP120" s="84">
        <v>0</v>
      </c>
      <c r="BQ120" s="84">
        <v>0</v>
      </c>
      <c r="BR120" s="84">
        <v>0</v>
      </c>
      <c r="BS120" s="84">
        <v>0</v>
      </c>
      <c r="BT120" s="84" t="s">
        <v>149</v>
      </c>
      <c r="BU120" s="84" t="s">
        <v>149</v>
      </c>
      <c r="BV120" s="84" t="s">
        <v>149</v>
      </c>
      <c r="BW120" s="84" t="s">
        <v>149</v>
      </c>
      <c r="BX120" s="84" t="s">
        <v>149</v>
      </c>
      <c r="BY120" s="84" t="s">
        <v>149</v>
      </c>
      <c r="BZ120" s="84" t="s">
        <v>149</v>
      </c>
      <c r="CA120" s="84" t="s">
        <v>149</v>
      </c>
      <c r="CB120" s="84" t="s">
        <v>149</v>
      </c>
      <c r="CC120" s="84">
        <v>0</v>
      </c>
      <c r="CD120" s="84" t="s">
        <v>149</v>
      </c>
      <c r="CE120" s="84">
        <v>0</v>
      </c>
      <c r="CF120" s="84">
        <v>0</v>
      </c>
      <c r="CG120" s="84">
        <v>0</v>
      </c>
      <c r="CH120" s="84">
        <v>0</v>
      </c>
      <c r="CI120" s="84">
        <v>0</v>
      </c>
      <c r="CJ120" s="84">
        <v>0</v>
      </c>
      <c r="CK120" s="84">
        <v>0</v>
      </c>
      <c r="CL120" s="84">
        <v>0</v>
      </c>
      <c r="CM120" s="84">
        <v>0</v>
      </c>
      <c r="CN120" s="84">
        <v>0.97833333333333339</v>
      </c>
      <c r="CO120" s="84">
        <f>'[1]Формат ИПР'!$CP102*1.18</f>
        <v>0.53641599939999995</v>
      </c>
      <c r="CP120" s="84">
        <v>0</v>
      </c>
      <c r="CQ120" s="84">
        <v>0</v>
      </c>
      <c r="CR120" s="23">
        <f>'[1]Формат ИПР'!$N102</f>
        <v>2017</v>
      </c>
      <c r="CS120" s="90">
        <f t="shared" si="58"/>
        <v>0.53641599939999995</v>
      </c>
    </row>
    <row r="121" spans="1:97" ht="31.5" x14ac:dyDescent="0.25">
      <c r="A121" s="44" t="str">
        <f>'[1]Формат ИПР'!B103</f>
        <v>1.6</v>
      </c>
      <c r="B121" s="44" t="str">
        <f>'[1]Формат ИПР'!C103</f>
        <v>Приобретение передвижного дизельного компрессора-1 ед.</v>
      </c>
      <c r="C121" s="44" t="str">
        <f>'[1]Формат ИПР'!D103</f>
        <v>H_Che114</v>
      </c>
      <c r="D121" s="84">
        <v>0</v>
      </c>
      <c r="E121" s="84">
        <f>'[1]Формат ИПР'!$GF103</f>
        <v>0</v>
      </c>
      <c r="F121" s="84">
        <v>0</v>
      </c>
      <c r="G121" s="84">
        <v>0</v>
      </c>
      <c r="H121" s="84">
        <v>0</v>
      </c>
      <c r="I121" s="84">
        <v>0</v>
      </c>
      <c r="J121" s="84">
        <v>0</v>
      </c>
      <c r="K121" s="84">
        <v>0</v>
      </c>
      <c r="L121" s="84">
        <v>0</v>
      </c>
      <c r="M121" s="84">
        <v>0</v>
      </c>
      <c r="N121" s="84">
        <v>0</v>
      </c>
      <c r="O121" s="84">
        <v>0</v>
      </c>
      <c r="P121" s="84">
        <v>0</v>
      </c>
      <c r="Q121" s="84">
        <f>'[1]Формат ИПР'!$GE103</f>
        <v>0</v>
      </c>
      <c r="R121" s="84">
        <v>0</v>
      </c>
      <c r="S121" s="84">
        <v>0</v>
      </c>
      <c r="T121" s="84">
        <v>0</v>
      </c>
      <c r="U121" s="84">
        <v>0</v>
      </c>
      <c r="V121" s="84">
        <v>0</v>
      </c>
      <c r="W121" s="84">
        <v>0</v>
      </c>
      <c r="X121" s="84">
        <v>0</v>
      </c>
      <c r="Y121" s="84">
        <v>0</v>
      </c>
      <c r="Z121" s="84">
        <v>0</v>
      </c>
      <c r="AA121" s="84">
        <v>0</v>
      </c>
      <c r="AB121" s="84">
        <v>0</v>
      </c>
      <c r="AC121" s="84">
        <v>0</v>
      </c>
      <c r="AD121" s="84">
        <v>0</v>
      </c>
      <c r="AE121" s="84">
        <v>0</v>
      </c>
      <c r="AF121" s="84">
        <v>0</v>
      </c>
      <c r="AG121" s="84">
        <v>0</v>
      </c>
      <c r="AH121" s="84">
        <v>0</v>
      </c>
      <c r="AI121" s="84">
        <v>0</v>
      </c>
      <c r="AJ121" s="84" t="s">
        <v>149</v>
      </c>
      <c r="AK121" s="84">
        <v>0</v>
      </c>
      <c r="AL121" s="84" t="s">
        <v>149</v>
      </c>
      <c r="AM121" s="84">
        <v>0</v>
      </c>
      <c r="AN121" s="84" t="s">
        <v>149</v>
      </c>
      <c r="AO121" s="84">
        <v>0</v>
      </c>
      <c r="AP121" s="84" t="s">
        <v>149</v>
      </c>
      <c r="AQ121" s="84" t="s">
        <v>149</v>
      </c>
      <c r="AR121" s="84">
        <v>0</v>
      </c>
      <c r="AS121" s="80">
        <f>IF($E121=0,'[2]Формат ИПР'!$CM103,0)</f>
        <v>0</v>
      </c>
      <c r="AT121" s="84">
        <v>0</v>
      </c>
      <c r="AU121" s="84">
        <v>0</v>
      </c>
      <c r="AV121" s="84">
        <v>0</v>
      </c>
      <c r="AW121" s="84">
        <v>0</v>
      </c>
      <c r="AX121" s="84">
        <v>0</v>
      </c>
      <c r="AY121" s="80">
        <f>IF(Q121=0,'[1]Формат ИПР'!$CL103,0)</f>
        <v>0</v>
      </c>
      <c r="AZ121" s="84">
        <v>0</v>
      </c>
      <c r="BA121" s="84">
        <v>0</v>
      </c>
      <c r="BB121" s="84">
        <v>0</v>
      </c>
      <c r="BC121" s="84">
        <v>0</v>
      </c>
      <c r="BD121" s="84">
        <v>0</v>
      </c>
      <c r="BE121" s="84">
        <v>0</v>
      </c>
      <c r="BF121" s="84">
        <v>0</v>
      </c>
      <c r="BG121" s="84">
        <v>0</v>
      </c>
      <c r="BH121" s="84">
        <v>0</v>
      </c>
      <c r="BI121" s="84">
        <v>0</v>
      </c>
      <c r="BJ121" s="84">
        <v>0</v>
      </c>
      <c r="BK121" s="84">
        <v>0</v>
      </c>
      <c r="BL121" s="84">
        <v>0</v>
      </c>
      <c r="BM121" s="84">
        <v>0</v>
      </c>
      <c r="BN121" s="84">
        <v>0</v>
      </c>
      <c r="BO121" s="84">
        <v>0</v>
      </c>
      <c r="BP121" s="84">
        <v>0</v>
      </c>
      <c r="BQ121" s="84">
        <v>0</v>
      </c>
      <c r="BR121" s="84">
        <v>0</v>
      </c>
      <c r="BS121" s="84">
        <v>0</v>
      </c>
      <c r="BT121" s="84" t="s">
        <v>149</v>
      </c>
      <c r="BU121" s="84" t="s">
        <v>149</v>
      </c>
      <c r="BV121" s="84" t="s">
        <v>149</v>
      </c>
      <c r="BW121" s="84" t="s">
        <v>149</v>
      </c>
      <c r="BX121" s="84" t="s">
        <v>149</v>
      </c>
      <c r="BY121" s="84" t="s">
        <v>149</v>
      </c>
      <c r="BZ121" s="84" t="s">
        <v>149</v>
      </c>
      <c r="CA121" s="84" t="s">
        <v>149</v>
      </c>
      <c r="CB121" s="84" t="s">
        <v>149</v>
      </c>
      <c r="CC121" s="84">
        <v>0</v>
      </c>
      <c r="CD121" s="84" t="s">
        <v>149</v>
      </c>
      <c r="CE121" s="84">
        <v>0</v>
      </c>
      <c r="CF121" s="84">
        <v>0</v>
      </c>
      <c r="CG121" s="84">
        <v>0</v>
      </c>
      <c r="CH121" s="84">
        <v>0</v>
      </c>
      <c r="CI121" s="84">
        <v>0</v>
      </c>
      <c r="CJ121" s="84">
        <v>0</v>
      </c>
      <c r="CK121" s="84">
        <v>0</v>
      </c>
      <c r="CL121" s="84">
        <v>0</v>
      </c>
      <c r="CM121" s="84">
        <v>0</v>
      </c>
      <c r="CN121" s="84">
        <v>0.97066666666666668</v>
      </c>
      <c r="CO121" s="84">
        <f>'[1]Формат ИПР'!$CP103*1.18</f>
        <v>0.87149999759999996</v>
      </c>
      <c r="CP121" s="84">
        <v>0</v>
      </c>
      <c r="CQ121" s="84">
        <v>0</v>
      </c>
      <c r="CR121" s="23">
        <f>'[1]Формат ИПР'!$N103</f>
        <v>2017</v>
      </c>
      <c r="CS121" s="90">
        <f t="shared" si="58"/>
        <v>0.87149999759999996</v>
      </c>
    </row>
    <row r="122" spans="1:97" ht="15.75" x14ac:dyDescent="0.25">
      <c r="A122" s="44" t="str">
        <f>'[1]Формат ИПР'!B104</f>
        <v>1.6</v>
      </c>
      <c r="B122" s="44" t="str">
        <f>'[1]Формат ИПР'!C104</f>
        <v>Приобретение автоцистерны 10м3-1 ед.</v>
      </c>
      <c r="C122" s="44" t="str">
        <f>'[1]Формат ИПР'!D104</f>
        <v>H_Che115</v>
      </c>
      <c r="D122" s="84">
        <v>0</v>
      </c>
      <c r="E122" s="84">
        <f>'[1]Формат ИПР'!$GF104</f>
        <v>0</v>
      </c>
      <c r="F122" s="84">
        <v>0</v>
      </c>
      <c r="G122" s="84">
        <v>0</v>
      </c>
      <c r="H122" s="84">
        <v>0</v>
      </c>
      <c r="I122" s="84">
        <v>0</v>
      </c>
      <c r="J122" s="84">
        <v>0</v>
      </c>
      <c r="K122" s="84">
        <v>0</v>
      </c>
      <c r="L122" s="84">
        <v>0</v>
      </c>
      <c r="M122" s="84">
        <v>0</v>
      </c>
      <c r="N122" s="84">
        <v>0</v>
      </c>
      <c r="O122" s="84">
        <v>0</v>
      </c>
      <c r="P122" s="84">
        <v>0</v>
      </c>
      <c r="Q122" s="84">
        <f>'[1]Формат ИПР'!$GE104</f>
        <v>0</v>
      </c>
      <c r="R122" s="84">
        <v>0</v>
      </c>
      <c r="S122" s="84">
        <v>0</v>
      </c>
      <c r="T122" s="84">
        <v>0</v>
      </c>
      <c r="U122" s="84">
        <v>0</v>
      </c>
      <c r="V122" s="84">
        <v>0</v>
      </c>
      <c r="W122" s="84">
        <v>0</v>
      </c>
      <c r="X122" s="84">
        <v>0</v>
      </c>
      <c r="Y122" s="84">
        <v>0</v>
      </c>
      <c r="Z122" s="84">
        <v>0</v>
      </c>
      <c r="AA122" s="84">
        <v>0</v>
      </c>
      <c r="AB122" s="84">
        <v>0</v>
      </c>
      <c r="AC122" s="84">
        <v>0</v>
      </c>
      <c r="AD122" s="84">
        <v>0</v>
      </c>
      <c r="AE122" s="84">
        <v>0</v>
      </c>
      <c r="AF122" s="84">
        <v>0</v>
      </c>
      <c r="AG122" s="84">
        <v>0</v>
      </c>
      <c r="AH122" s="84">
        <v>0</v>
      </c>
      <c r="AI122" s="84">
        <v>0</v>
      </c>
      <c r="AJ122" s="84" t="s">
        <v>149</v>
      </c>
      <c r="AK122" s="84">
        <v>0</v>
      </c>
      <c r="AL122" s="84" t="s">
        <v>149</v>
      </c>
      <c r="AM122" s="84">
        <v>0</v>
      </c>
      <c r="AN122" s="84" t="s">
        <v>149</v>
      </c>
      <c r="AO122" s="84">
        <v>0</v>
      </c>
      <c r="AP122" s="84" t="s">
        <v>149</v>
      </c>
      <c r="AQ122" s="84" t="s">
        <v>149</v>
      </c>
      <c r="AR122" s="84">
        <v>0</v>
      </c>
      <c r="AS122" s="80">
        <f>IF($E122=0,'[2]Формат ИПР'!$CM104,0)</f>
        <v>0</v>
      </c>
      <c r="AT122" s="84">
        <v>0</v>
      </c>
      <c r="AU122" s="84">
        <v>0</v>
      </c>
      <c r="AV122" s="84">
        <v>0</v>
      </c>
      <c r="AW122" s="84">
        <v>0</v>
      </c>
      <c r="AX122" s="84">
        <v>0</v>
      </c>
      <c r="AY122" s="80">
        <f>IF(Q122=0,'[1]Формат ИПР'!$CL104,0)</f>
        <v>0</v>
      </c>
      <c r="AZ122" s="84">
        <v>0</v>
      </c>
      <c r="BA122" s="84">
        <v>0</v>
      </c>
      <c r="BB122" s="84">
        <v>0</v>
      </c>
      <c r="BC122" s="84">
        <v>0</v>
      </c>
      <c r="BD122" s="84">
        <v>0</v>
      </c>
      <c r="BE122" s="84">
        <v>0</v>
      </c>
      <c r="BF122" s="84">
        <v>0</v>
      </c>
      <c r="BG122" s="84">
        <v>0</v>
      </c>
      <c r="BH122" s="84">
        <v>0</v>
      </c>
      <c r="BI122" s="84">
        <v>0</v>
      </c>
      <c r="BJ122" s="84">
        <v>0</v>
      </c>
      <c r="BK122" s="84">
        <v>0</v>
      </c>
      <c r="BL122" s="84">
        <v>0</v>
      </c>
      <c r="BM122" s="84">
        <v>0</v>
      </c>
      <c r="BN122" s="84">
        <v>0</v>
      </c>
      <c r="BO122" s="84">
        <v>0</v>
      </c>
      <c r="BP122" s="84">
        <v>0</v>
      </c>
      <c r="BQ122" s="84">
        <v>0</v>
      </c>
      <c r="BR122" s="84">
        <v>0</v>
      </c>
      <c r="BS122" s="84">
        <v>0</v>
      </c>
      <c r="BT122" s="84" t="s">
        <v>149</v>
      </c>
      <c r="BU122" s="84" t="s">
        <v>149</v>
      </c>
      <c r="BV122" s="84" t="s">
        <v>149</v>
      </c>
      <c r="BW122" s="84" t="s">
        <v>149</v>
      </c>
      <c r="BX122" s="84" t="s">
        <v>149</v>
      </c>
      <c r="BY122" s="84" t="s">
        <v>149</v>
      </c>
      <c r="BZ122" s="84" t="s">
        <v>149</v>
      </c>
      <c r="CA122" s="84" t="s">
        <v>149</v>
      </c>
      <c r="CB122" s="84" t="s">
        <v>149</v>
      </c>
      <c r="CC122" s="84">
        <v>0</v>
      </c>
      <c r="CD122" s="84" t="s">
        <v>149</v>
      </c>
      <c r="CE122" s="84">
        <v>0</v>
      </c>
      <c r="CF122" s="84">
        <v>0</v>
      </c>
      <c r="CG122" s="84">
        <v>0</v>
      </c>
      <c r="CH122" s="84">
        <v>0</v>
      </c>
      <c r="CI122" s="84">
        <v>0</v>
      </c>
      <c r="CJ122" s="84">
        <v>0</v>
      </c>
      <c r="CK122" s="84">
        <v>0</v>
      </c>
      <c r="CL122" s="84">
        <v>0</v>
      </c>
      <c r="CM122" s="84">
        <v>0</v>
      </c>
      <c r="CN122" s="84">
        <v>5.4313500000000001</v>
      </c>
      <c r="CO122" s="84">
        <v>0</v>
      </c>
      <c r="CP122" s="84">
        <v>0</v>
      </c>
      <c r="CQ122" s="84">
        <v>0</v>
      </c>
      <c r="CR122" s="23">
        <f>'[1]Формат ИПР'!$N104</f>
        <v>2018</v>
      </c>
      <c r="CS122" s="90">
        <f t="shared" si="58"/>
        <v>0</v>
      </c>
    </row>
    <row r="123" spans="1:97" ht="31.5" x14ac:dyDescent="0.25">
      <c r="A123" s="44" t="str">
        <f>'[1]Формат ИПР'!B105</f>
        <v>1.6</v>
      </c>
      <c r="B123" s="44" t="str">
        <f>'[1]Формат ИПР'!C105</f>
        <v>Приобретение опоровоза на шасси КАМАЗ-65224-3971-43-1ед.</v>
      </c>
      <c r="C123" s="44" t="str">
        <f>'[1]Формат ИПР'!D105</f>
        <v>H_Che116</v>
      </c>
      <c r="D123" s="84">
        <v>0</v>
      </c>
      <c r="E123" s="84">
        <f>'[1]Формат ИПР'!$GF105</f>
        <v>0</v>
      </c>
      <c r="F123" s="84">
        <v>0</v>
      </c>
      <c r="G123" s="84">
        <v>0</v>
      </c>
      <c r="H123" s="84">
        <v>0</v>
      </c>
      <c r="I123" s="84">
        <v>0</v>
      </c>
      <c r="J123" s="84">
        <v>0</v>
      </c>
      <c r="K123" s="84">
        <v>0</v>
      </c>
      <c r="L123" s="84">
        <v>0</v>
      </c>
      <c r="M123" s="84">
        <v>0</v>
      </c>
      <c r="N123" s="84">
        <v>0</v>
      </c>
      <c r="O123" s="84">
        <v>0</v>
      </c>
      <c r="P123" s="84">
        <v>0</v>
      </c>
      <c r="Q123" s="84">
        <f>'[1]Формат ИПР'!$GE105</f>
        <v>0</v>
      </c>
      <c r="R123" s="84">
        <v>0</v>
      </c>
      <c r="S123" s="84">
        <v>0</v>
      </c>
      <c r="T123" s="84">
        <v>0</v>
      </c>
      <c r="U123" s="84">
        <v>0</v>
      </c>
      <c r="V123" s="84">
        <v>0</v>
      </c>
      <c r="W123" s="84">
        <v>0</v>
      </c>
      <c r="X123" s="84">
        <v>0</v>
      </c>
      <c r="Y123" s="84">
        <v>0</v>
      </c>
      <c r="Z123" s="84">
        <v>0</v>
      </c>
      <c r="AA123" s="84">
        <v>0</v>
      </c>
      <c r="AB123" s="84">
        <v>0</v>
      </c>
      <c r="AC123" s="84">
        <v>0</v>
      </c>
      <c r="AD123" s="84">
        <v>0</v>
      </c>
      <c r="AE123" s="84">
        <v>0</v>
      </c>
      <c r="AF123" s="84">
        <v>0</v>
      </c>
      <c r="AG123" s="84">
        <v>0</v>
      </c>
      <c r="AH123" s="84">
        <v>0</v>
      </c>
      <c r="AI123" s="84">
        <v>0</v>
      </c>
      <c r="AJ123" s="84" t="s">
        <v>149</v>
      </c>
      <c r="AK123" s="84">
        <v>0</v>
      </c>
      <c r="AL123" s="84" t="s">
        <v>149</v>
      </c>
      <c r="AM123" s="84">
        <v>0</v>
      </c>
      <c r="AN123" s="84" t="s">
        <v>149</v>
      </c>
      <c r="AO123" s="84">
        <v>0</v>
      </c>
      <c r="AP123" s="84" t="s">
        <v>149</v>
      </c>
      <c r="AQ123" s="84" t="s">
        <v>149</v>
      </c>
      <c r="AR123" s="84">
        <v>0</v>
      </c>
      <c r="AS123" s="80">
        <f>IF($E123=0,'[2]Формат ИПР'!$CM105,0)</f>
        <v>0</v>
      </c>
      <c r="AT123" s="84">
        <v>0</v>
      </c>
      <c r="AU123" s="84">
        <v>0</v>
      </c>
      <c r="AV123" s="84">
        <v>0</v>
      </c>
      <c r="AW123" s="84">
        <v>0</v>
      </c>
      <c r="AX123" s="84">
        <v>0</v>
      </c>
      <c r="AY123" s="80">
        <f>IF(Q123=0,'[1]Формат ИПР'!$CL105,0)</f>
        <v>0</v>
      </c>
      <c r="AZ123" s="84">
        <v>0</v>
      </c>
      <c r="BA123" s="84">
        <v>0</v>
      </c>
      <c r="BB123" s="84">
        <v>0</v>
      </c>
      <c r="BC123" s="84">
        <v>0</v>
      </c>
      <c r="BD123" s="84">
        <v>0</v>
      </c>
      <c r="BE123" s="84">
        <v>0</v>
      </c>
      <c r="BF123" s="84">
        <v>0</v>
      </c>
      <c r="BG123" s="84">
        <v>0</v>
      </c>
      <c r="BH123" s="84">
        <v>0</v>
      </c>
      <c r="BI123" s="84">
        <v>0</v>
      </c>
      <c r="BJ123" s="84">
        <v>0</v>
      </c>
      <c r="BK123" s="84">
        <v>0</v>
      </c>
      <c r="BL123" s="84">
        <v>0</v>
      </c>
      <c r="BM123" s="84">
        <v>0</v>
      </c>
      <c r="BN123" s="84">
        <v>0</v>
      </c>
      <c r="BO123" s="84">
        <v>0</v>
      </c>
      <c r="BP123" s="84">
        <v>0</v>
      </c>
      <c r="BQ123" s="84">
        <v>0</v>
      </c>
      <c r="BR123" s="84">
        <v>0</v>
      </c>
      <c r="BS123" s="84">
        <v>0</v>
      </c>
      <c r="BT123" s="84" t="s">
        <v>149</v>
      </c>
      <c r="BU123" s="84" t="s">
        <v>149</v>
      </c>
      <c r="BV123" s="84" t="s">
        <v>149</v>
      </c>
      <c r="BW123" s="84" t="s">
        <v>149</v>
      </c>
      <c r="BX123" s="84" t="s">
        <v>149</v>
      </c>
      <c r="BY123" s="84" t="s">
        <v>149</v>
      </c>
      <c r="BZ123" s="84" t="s">
        <v>149</v>
      </c>
      <c r="CA123" s="84" t="s">
        <v>149</v>
      </c>
      <c r="CB123" s="84" t="s">
        <v>149</v>
      </c>
      <c r="CC123" s="84">
        <v>0</v>
      </c>
      <c r="CD123" s="84" t="s">
        <v>149</v>
      </c>
      <c r="CE123" s="84">
        <v>0</v>
      </c>
      <c r="CF123" s="84">
        <v>0</v>
      </c>
      <c r="CG123" s="84">
        <v>0</v>
      </c>
      <c r="CH123" s="84">
        <v>0</v>
      </c>
      <c r="CI123" s="84">
        <v>0</v>
      </c>
      <c r="CJ123" s="84">
        <v>0</v>
      </c>
      <c r="CK123" s="84">
        <v>0</v>
      </c>
      <c r="CL123" s="84">
        <v>0</v>
      </c>
      <c r="CM123" s="84">
        <v>0</v>
      </c>
      <c r="CN123" s="84">
        <v>9.8166666666666664</v>
      </c>
      <c r="CO123" s="84">
        <v>0</v>
      </c>
      <c r="CP123" s="84">
        <v>0</v>
      </c>
      <c r="CQ123" s="84">
        <v>0</v>
      </c>
      <c r="CR123" s="23">
        <f>'[1]Формат ИПР'!$N105</f>
        <v>2018</v>
      </c>
      <c r="CS123" s="90">
        <f t="shared" si="58"/>
        <v>0</v>
      </c>
    </row>
    <row r="124" spans="1:97" ht="31.5" x14ac:dyDescent="0.25">
      <c r="A124" s="44" t="str">
        <f>'[1]Формат ИПР'!B106</f>
        <v>1.6</v>
      </c>
      <c r="B124" s="44" t="str">
        <f>'[1]Формат ИПР'!C106</f>
        <v>Приобретение тягача с краново-манипуляторной установкой-1 ед.</v>
      </c>
      <c r="C124" s="44" t="str">
        <f>'[1]Формат ИПР'!D106</f>
        <v>H_Che117</v>
      </c>
      <c r="D124" s="84">
        <v>0</v>
      </c>
      <c r="E124" s="84">
        <f>'[1]Формат ИПР'!$GF106</f>
        <v>0</v>
      </c>
      <c r="F124" s="84">
        <v>0</v>
      </c>
      <c r="G124" s="84">
        <v>0</v>
      </c>
      <c r="H124" s="84">
        <v>0</v>
      </c>
      <c r="I124" s="84">
        <v>0</v>
      </c>
      <c r="J124" s="84">
        <v>0</v>
      </c>
      <c r="K124" s="84">
        <v>0</v>
      </c>
      <c r="L124" s="84">
        <v>0</v>
      </c>
      <c r="M124" s="84">
        <v>0</v>
      </c>
      <c r="N124" s="84">
        <v>0</v>
      </c>
      <c r="O124" s="84">
        <v>0</v>
      </c>
      <c r="P124" s="84">
        <v>0</v>
      </c>
      <c r="Q124" s="84">
        <f>'[1]Формат ИПР'!$GE106</f>
        <v>0</v>
      </c>
      <c r="R124" s="84">
        <v>0</v>
      </c>
      <c r="S124" s="84">
        <v>0</v>
      </c>
      <c r="T124" s="84">
        <v>0</v>
      </c>
      <c r="U124" s="84">
        <v>0</v>
      </c>
      <c r="V124" s="84">
        <v>0</v>
      </c>
      <c r="W124" s="84">
        <v>0</v>
      </c>
      <c r="X124" s="84">
        <v>0</v>
      </c>
      <c r="Y124" s="84">
        <v>0</v>
      </c>
      <c r="Z124" s="84">
        <v>0</v>
      </c>
      <c r="AA124" s="84">
        <v>0</v>
      </c>
      <c r="AB124" s="84">
        <v>0</v>
      </c>
      <c r="AC124" s="84">
        <v>0</v>
      </c>
      <c r="AD124" s="84">
        <v>0</v>
      </c>
      <c r="AE124" s="84">
        <v>0</v>
      </c>
      <c r="AF124" s="84">
        <v>0</v>
      </c>
      <c r="AG124" s="84">
        <v>0</v>
      </c>
      <c r="AH124" s="84">
        <v>0</v>
      </c>
      <c r="AI124" s="84">
        <v>0</v>
      </c>
      <c r="AJ124" s="84" t="s">
        <v>149</v>
      </c>
      <c r="AK124" s="84">
        <v>0</v>
      </c>
      <c r="AL124" s="84" t="s">
        <v>149</v>
      </c>
      <c r="AM124" s="84">
        <v>0</v>
      </c>
      <c r="AN124" s="84" t="s">
        <v>149</v>
      </c>
      <c r="AO124" s="84">
        <v>0</v>
      </c>
      <c r="AP124" s="84" t="s">
        <v>149</v>
      </c>
      <c r="AQ124" s="84" t="s">
        <v>149</v>
      </c>
      <c r="AR124" s="84">
        <v>0</v>
      </c>
      <c r="AS124" s="80">
        <f>IF($E124=0,'[2]Формат ИПР'!$CM106,0)</f>
        <v>0</v>
      </c>
      <c r="AT124" s="84">
        <v>0</v>
      </c>
      <c r="AU124" s="84">
        <v>0</v>
      </c>
      <c r="AV124" s="84">
        <v>0</v>
      </c>
      <c r="AW124" s="84">
        <v>0</v>
      </c>
      <c r="AX124" s="84">
        <v>0</v>
      </c>
      <c r="AY124" s="80">
        <f>IF(Q124=0,'[1]Формат ИПР'!$CL106,0)</f>
        <v>0</v>
      </c>
      <c r="AZ124" s="84">
        <v>0</v>
      </c>
      <c r="BA124" s="84">
        <v>0</v>
      </c>
      <c r="BB124" s="84">
        <v>0</v>
      </c>
      <c r="BC124" s="84">
        <v>0</v>
      </c>
      <c r="BD124" s="84">
        <v>0</v>
      </c>
      <c r="BE124" s="84">
        <v>0</v>
      </c>
      <c r="BF124" s="84">
        <v>0</v>
      </c>
      <c r="BG124" s="84">
        <v>0</v>
      </c>
      <c r="BH124" s="84">
        <v>0</v>
      </c>
      <c r="BI124" s="84">
        <v>0</v>
      </c>
      <c r="BJ124" s="84">
        <v>0</v>
      </c>
      <c r="BK124" s="84">
        <v>0</v>
      </c>
      <c r="BL124" s="84">
        <v>0</v>
      </c>
      <c r="BM124" s="84">
        <v>0</v>
      </c>
      <c r="BN124" s="84">
        <v>0</v>
      </c>
      <c r="BO124" s="84">
        <v>0</v>
      </c>
      <c r="BP124" s="84">
        <v>0</v>
      </c>
      <c r="BQ124" s="84">
        <v>0</v>
      </c>
      <c r="BR124" s="84">
        <v>0</v>
      </c>
      <c r="BS124" s="84">
        <v>0</v>
      </c>
      <c r="BT124" s="84" t="s">
        <v>149</v>
      </c>
      <c r="BU124" s="84" t="s">
        <v>149</v>
      </c>
      <c r="BV124" s="84" t="s">
        <v>149</v>
      </c>
      <c r="BW124" s="84" t="s">
        <v>149</v>
      </c>
      <c r="BX124" s="84" t="s">
        <v>149</v>
      </c>
      <c r="BY124" s="84" t="s">
        <v>149</v>
      </c>
      <c r="BZ124" s="84" t="s">
        <v>149</v>
      </c>
      <c r="CA124" s="84" t="s">
        <v>149</v>
      </c>
      <c r="CB124" s="84" t="s">
        <v>149</v>
      </c>
      <c r="CC124" s="84">
        <v>0</v>
      </c>
      <c r="CD124" s="84" t="s">
        <v>149</v>
      </c>
      <c r="CE124" s="84">
        <v>0</v>
      </c>
      <c r="CF124" s="84">
        <v>0</v>
      </c>
      <c r="CG124" s="84">
        <v>0</v>
      </c>
      <c r="CH124" s="84">
        <v>0</v>
      </c>
      <c r="CI124" s="84">
        <v>0</v>
      </c>
      <c r="CJ124" s="84">
        <v>0</v>
      </c>
      <c r="CK124" s="84">
        <v>0</v>
      </c>
      <c r="CL124" s="84">
        <v>0</v>
      </c>
      <c r="CM124" s="84">
        <v>0</v>
      </c>
      <c r="CN124" s="84">
        <v>8.9733333333333345</v>
      </c>
      <c r="CO124" s="84">
        <v>0</v>
      </c>
      <c r="CP124" s="84">
        <v>0</v>
      </c>
      <c r="CQ124" s="84">
        <v>0</v>
      </c>
      <c r="CR124" s="23">
        <f>'[1]Формат ИПР'!$N106</f>
        <v>2018</v>
      </c>
      <c r="CS124" s="90">
        <f t="shared" si="58"/>
        <v>0</v>
      </c>
    </row>
    <row r="125" spans="1:97" ht="31.5" x14ac:dyDescent="0.25">
      <c r="A125" s="44" t="str">
        <f>'[1]Формат ИПР'!B107</f>
        <v>1.6</v>
      </c>
      <c r="B125" s="44" t="str">
        <f>'[1]Формат ИПР'!C107</f>
        <v>Приобретение полноприводного бортового автомобиля с краново-манипуляторной установкой-1 ед.</v>
      </c>
      <c r="C125" s="44" t="str">
        <f>'[1]Формат ИПР'!D107</f>
        <v>H_Che118</v>
      </c>
      <c r="D125" s="84">
        <v>0</v>
      </c>
      <c r="E125" s="84">
        <f>'[1]Формат ИПР'!$GF107</f>
        <v>0</v>
      </c>
      <c r="F125" s="84">
        <v>0</v>
      </c>
      <c r="G125" s="84">
        <v>0</v>
      </c>
      <c r="H125" s="84">
        <v>0</v>
      </c>
      <c r="I125" s="84">
        <v>0</v>
      </c>
      <c r="J125" s="84">
        <v>0</v>
      </c>
      <c r="K125" s="84">
        <v>0</v>
      </c>
      <c r="L125" s="84">
        <v>0</v>
      </c>
      <c r="M125" s="84">
        <v>0</v>
      </c>
      <c r="N125" s="84">
        <v>0</v>
      </c>
      <c r="O125" s="84">
        <v>0</v>
      </c>
      <c r="P125" s="84">
        <v>0</v>
      </c>
      <c r="Q125" s="84">
        <f>'[1]Формат ИПР'!$GE107</f>
        <v>0</v>
      </c>
      <c r="R125" s="84">
        <v>0</v>
      </c>
      <c r="S125" s="84">
        <v>0</v>
      </c>
      <c r="T125" s="84">
        <v>0</v>
      </c>
      <c r="U125" s="84">
        <v>0</v>
      </c>
      <c r="V125" s="84">
        <v>0</v>
      </c>
      <c r="W125" s="84">
        <v>0</v>
      </c>
      <c r="X125" s="84">
        <v>0</v>
      </c>
      <c r="Y125" s="84">
        <v>0</v>
      </c>
      <c r="Z125" s="84">
        <v>0</v>
      </c>
      <c r="AA125" s="84">
        <v>0</v>
      </c>
      <c r="AB125" s="84">
        <v>0</v>
      </c>
      <c r="AC125" s="84">
        <v>0</v>
      </c>
      <c r="AD125" s="84">
        <v>0</v>
      </c>
      <c r="AE125" s="84">
        <v>0</v>
      </c>
      <c r="AF125" s="84">
        <v>0</v>
      </c>
      <c r="AG125" s="84">
        <v>0</v>
      </c>
      <c r="AH125" s="84">
        <v>0</v>
      </c>
      <c r="AI125" s="84">
        <v>0</v>
      </c>
      <c r="AJ125" s="84" t="s">
        <v>149</v>
      </c>
      <c r="AK125" s="84">
        <v>0</v>
      </c>
      <c r="AL125" s="84" t="s">
        <v>149</v>
      </c>
      <c r="AM125" s="84">
        <v>0</v>
      </c>
      <c r="AN125" s="84" t="s">
        <v>149</v>
      </c>
      <c r="AO125" s="84">
        <v>0</v>
      </c>
      <c r="AP125" s="84" t="s">
        <v>149</v>
      </c>
      <c r="AQ125" s="84" t="s">
        <v>149</v>
      </c>
      <c r="AR125" s="84">
        <v>0</v>
      </c>
      <c r="AS125" s="80">
        <f>IF($E125=0,'[2]Формат ИПР'!$CM107,0)</f>
        <v>0</v>
      </c>
      <c r="AT125" s="84">
        <v>0</v>
      </c>
      <c r="AU125" s="84">
        <v>0</v>
      </c>
      <c r="AV125" s="84">
        <v>0</v>
      </c>
      <c r="AW125" s="84">
        <v>0</v>
      </c>
      <c r="AX125" s="84">
        <v>0</v>
      </c>
      <c r="AY125" s="80">
        <f>IF(Q125=0,'[1]Формат ИПР'!$CL107,0)</f>
        <v>0</v>
      </c>
      <c r="AZ125" s="84">
        <v>0</v>
      </c>
      <c r="BA125" s="84">
        <v>0</v>
      </c>
      <c r="BB125" s="84">
        <v>0</v>
      </c>
      <c r="BC125" s="84">
        <v>0</v>
      </c>
      <c r="BD125" s="84">
        <v>0</v>
      </c>
      <c r="BE125" s="84">
        <v>0</v>
      </c>
      <c r="BF125" s="84">
        <v>0</v>
      </c>
      <c r="BG125" s="84">
        <v>0</v>
      </c>
      <c r="BH125" s="84">
        <v>0</v>
      </c>
      <c r="BI125" s="84">
        <v>0</v>
      </c>
      <c r="BJ125" s="84">
        <v>0</v>
      </c>
      <c r="BK125" s="84">
        <v>0</v>
      </c>
      <c r="BL125" s="84">
        <v>0</v>
      </c>
      <c r="BM125" s="84">
        <v>0</v>
      </c>
      <c r="BN125" s="84">
        <v>0</v>
      </c>
      <c r="BO125" s="84">
        <v>0</v>
      </c>
      <c r="BP125" s="84">
        <v>0</v>
      </c>
      <c r="BQ125" s="84">
        <v>0</v>
      </c>
      <c r="BR125" s="84">
        <v>0</v>
      </c>
      <c r="BS125" s="84">
        <v>0</v>
      </c>
      <c r="BT125" s="84" t="s">
        <v>149</v>
      </c>
      <c r="BU125" s="84" t="s">
        <v>149</v>
      </c>
      <c r="BV125" s="84" t="s">
        <v>149</v>
      </c>
      <c r="BW125" s="84" t="s">
        <v>149</v>
      </c>
      <c r="BX125" s="84" t="s">
        <v>149</v>
      </c>
      <c r="BY125" s="84" t="s">
        <v>149</v>
      </c>
      <c r="BZ125" s="84" t="s">
        <v>149</v>
      </c>
      <c r="CA125" s="84" t="s">
        <v>149</v>
      </c>
      <c r="CB125" s="84" t="s">
        <v>149</v>
      </c>
      <c r="CC125" s="84">
        <v>0</v>
      </c>
      <c r="CD125" s="84" t="s">
        <v>149</v>
      </c>
      <c r="CE125" s="84">
        <v>0</v>
      </c>
      <c r="CF125" s="84">
        <v>0</v>
      </c>
      <c r="CG125" s="84">
        <v>0</v>
      </c>
      <c r="CH125" s="84">
        <v>0</v>
      </c>
      <c r="CI125" s="84">
        <v>0</v>
      </c>
      <c r="CJ125" s="84">
        <v>0</v>
      </c>
      <c r="CK125" s="84">
        <v>0</v>
      </c>
      <c r="CL125" s="84">
        <v>0</v>
      </c>
      <c r="CM125" s="84">
        <v>0</v>
      </c>
      <c r="CN125" s="84">
        <v>7.3466666666666667</v>
      </c>
      <c r="CO125" s="84">
        <f>'[1]Формат ИПР'!$CP107*1.18</f>
        <v>7.3513999999999999</v>
      </c>
      <c r="CP125" s="84">
        <v>0</v>
      </c>
      <c r="CQ125" s="84">
        <v>0</v>
      </c>
      <c r="CR125" s="23">
        <f>'[1]Формат ИПР'!$N107</f>
        <v>2017</v>
      </c>
      <c r="CS125" s="90">
        <f t="shared" si="58"/>
        <v>7.3513999999999999</v>
      </c>
    </row>
    <row r="126" spans="1:97" ht="31.5" x14ac:dyDescent="0.25">
      <c r="A126" s="44" t="str">
        <f>'[1]Формат ИПР'!B108</f>
        <v>1.6</v>
      </c>
      <c r="B126" s="44" t="str">
        <f>'[1]Формат ИПР'!C108</f>
        <v>Приобретение бортового автомобиля с краново-манипуляторной установкой-1 ед.</v>
      </c>
      <c r="C126" s="44" t="str">
        <f>'[1]Формат ИПР'!D108</f>
        <v>H_Che119</v>
      </c>
      <c r="D126" s="84">
        <v>0</v>
      </c>
      <c r="E126" s="84">
        <f>'[1]Формат ИПР'!$GF108</f>
        <v>0</v>
      </c>
      <c r="F126" s="84">
        <v>0</v>
      </c>
      <c r="G126" s="84">
        <v>0</v>
      </c>
      <c r="H126" s="84">
        <v>0</v>
      </c>
      <c r="I126" s="84">
        <v>0</v>
      </c>
      <c r="J126" s="84">
        <v>0</v>
      </c>
      <c r="K126" s="84">
        <v>0</v>
      </c>
      <c r="L126" s="84">
        <v>0</v>
      </c>
      <c r="M126" s="84">
        <v>0</v>
      </c>
      <c r="N126" s="84">
        <v>0</v>
      </c>
      <c r="O126" s="84">
        <v>0</v>
      </c>
      <c r="P126" s="84">
        <v>0</v>
      </c>
      <c r="Q126" s="84">
        <f>'[1]Формат ИПР'!$GE108</f>
        <v>0</v>
      </c>
      <c r="R126" s="84">
        <v>0</v>
      </c>
      <c r="S126" s="84">
        <v>0</v>
      </c>
      <c r="T126" s="84">
        <v>0</v>
      </c>
      <c r="U126" s="84">
        <v>0</v>
      </c>
      <c r="V126" s="84">
        <v>0</v>
      </c>
      <c r="W126" s="84">
        <v>0</v>
      </c>
      <c r="X126" s="84">
        <v>0</v>
      </c>
      <c r="Y126" s="84">
        <v>0</v>
      </c>
      <c r="Z126" s="84">
        <v>0</v>
      </c>
      <c r="AA126" s="84">
        <v>0</v>
      </c>
      <c r="AB126" s="84">
        <v>0</v>
      </c>
      <c r="AC126" s="84">
        <v>0</v>
      </c>
      <c r="AD126" s="84">
        <v>0</v>
      </c>
      <c r="AE126" s="84">
        <v>0</v>
      </c>
      <c r="AF126" s="84">
        <v>0</v>
      </c>
      <c r="AG126" s="84">
        <v>0</v>
      </c>
      <c r="AH126" s="84">
        <v>0</v>
      </c>
      <c r="AI126" s="84">
        <v>0</v>
      </c>
      <c r="AJ126" s="84" t="s">
        <v>149</v>
      </c>
      <c r="AK126" s="84">
        <v>0</v>
      </c>
      <c r="AL126" s="84" t="s">
        <v>149</v>
      </c>
      <c r="AM126" s="84">
        <v>0</v>
      </c>
      <c r="AN126" s="84" t="s">
        <v>149</v>
      </c>
      <c r="AO126" s="84">
        <v>0</v>
      </c>
      <c r="AP126" s="84" t="s">
        <v>149</v>
      </c>
      <c r="AQ126" s="84" t="s">
        <v>149</v>
      </c>
      <c r="AR126" s="84">
        <v>0</v>
      </c>
      <c r="AS126" s="80">
        <f>IF($E126=0,'[2]Формат ИПР'!$CM108,0)</f>
        <v>0</v>
      </c>
      <c r="AT126" s="84">
        <v>0</v>
      </c>
      <c r="AU126" s="84">
        <v>0</v>
      </c>
      <c r="AV126" s="84">
        <v>0</v>
      </c>
      <c r="AW126" s="84">
        <v>0</v>
      </c>
      <c r="AX126" s="84">
        <v>0</v>
      </c>
      <c r="AY126" s="80">
        <f>IF(Q126=0,'[1]Формат ИПР'!$CL108,0)</f>
        <v>0</v>
      </c>
      <c r="AZ126" s="84">
        <v>0</v>
      </c>
      <c r="BA126" s="84">
        <v>0</v>
      </c>
      <c r="BB126" s="84">
        <v>0</v>
      </c>
      <c r="BC126" s="84">
        <v>0</v>
      </c>
      <c r="BD126" s="84">
        <v>0</v>
      </c>
      <c r="BE126" s="84">
        <v>0</v>
      </c>
      <c r="BF126" s="84">
        <v>0</v>
      </c>
      <c r="BG126" s="84">
        <v>0</v>
      </c>
      <c r="BH126" s="84">
        <v>0</v>
      </c>
      <c r="BI126" s="84">
        <v>0</v>
      </c>
      <c r="BJ126" s="84">
        <v>0</v>
      </c>
      <c r="BK126" s="84">
        <v>0</v>
      </c>
      <c r="BL126" s="84">
        <v>0</v>
      </c>
      <c r="BM126" s="84">
        <v>0</v>
      </c>
      <c r="BN126" s="84">
        <v>0</v>
      </c>
      <c r="BO126" s="84">
        <v>0</v>
      </c>
      <c r="BP126" s="84">
        <v>0</v>
      </c>
      <c r="BQ126" s="84">
        <v>0</v>
      </c>
      <c r="BR126" s="84">
        <v>0</v>
      </c>
      <c r="BS126" s="84">
        <v>0</v>
      </c>
      <c r="BT126" s="84" t="s">
        <v>149</v>
      </c>
      <c r="BU126" s="84" t="s">
        <v>149</v>
      </c>
      <c r="BV126" s="84" t="s">
        <v>149</v>
      </c>
      <c r="BW126" s="84" t="s">
        <v>149</v>
      </c>
      <c r="BX126" s="84" t="s">
        <v>149</v>
      </c>
      <c r="BY126" s="84" t="s">
        <v>149</v>
      </c>
      <c r="BZ126" s="84" t="s">
        <v>149</v>
      </c>
      <c r="CA126" s="84" t="s">
        <v>149</v>
      </c>
      <c r="CB126" s="84" t="s">
        <v>149</v>
      </c>
      <c r="CC126" s="84">
        <v>0</v>
      </c>
      <c r="CD126" s="84" t="s">
        <v>149</v>
      </c>
      <c r="CE126" s="84">
        <v>0</v>
      </c>
      <c r="CF126" s="84">
        <v>0</v>
      </c>
      <c r="CG126" s="84">
        <v>0</v>
      </c>
      <c r="CH126" s="84">
        <v>0</v>
      </c>
      <c r="CI126" s="84">
        <v>0</v>
      </c>
      <c r="CJ126" s="84">
        <v>0</v>
      </c>
      <c r="CK126" s="84">
        <v>0</v>
      </c>
      <c r="CL126" s="84">
        <v>0</v>
      </c>
      <c r="CM126" s="84">
        <v>0</v>
      </c>
      <c r="CN126" s="84">
        <v>7.3466666666666667</v>
      </c>
      <c r="CO126" s="84">
        <v>0</v>
      </c>
      <c r="CP126" s="84">
        <v>0</v>
      </c>
      <c r="CQ126" s="84">
        <v>0</v>
      </c>
      <c r="CR126" s="23">
        <f>'[1]Формат ИПР'!$N108</f>
        <v>2018</v>
      </c>
      <c r="CS126" s="90">
        <f t="shared" si="58"/>
        <v>0</v>
      </c>
    </row>
    <row r="127" spans="1:97" ht="15.75" x14ac:dyDescent="0.25">
      <c r="A127" s="44" t="str">
        <f>'[1]Формат ИПР'!B109</f>
        <v>1.6</v>
      </c>
      <c r="B127" s="44" t="str">
        <f>'[1]Формат ИПР'!C109</f>
        <v>Приобретение измельчителя-2 ед.</v>
      </c>
      <c r="C127" s="44" t="str">
        <f>'[1]Формат ИПР'!D109</f>
        <v>H_Che120</v>
      </c>
      <c r="D127" s="84">
        <v>0</v>
      </c>
      <c r="E127" s="84">
        <f>'[1]Формат ИПР'!$GF109</f>
        <v>0</v>
      </c>
      <c r="F127" s="84">
        <v>0</v>
      </c>
      <c r="G127" s="84">
        <v>0</v>
      </c>
      <c r="H127" s="84">
        <v>0</v>
      </c>
      <c r="I127" s="84">
        <v>0</v>
      </c>
      <c r="J127" s="84">
        <v>0</v>
      </c>
      <c r="K127" s="84">
        <v>0</v>
      </c>
      <c r="L127" s="84">
        <v>0</v>
      </c>
      <c r="M127" s="84">
        <v>0</v>
      </c>
      <c r="N127" s="84">
        <v>0</v>
      </c>
      <c r="O127" s="84">
        <v>0</v>
      </c>
      <c r="P127" s="84">
        <v>0</v>
      </c>
      <c r="Q127" s="84">
        <f>'[1]Формат ИПР'!$GE109</f>
        <v>0</v>
      </c>
      <c r="R127" s="84">
        <v>0</v>
      </c>
      <c r="S127" s="84">
        <v>0</v>
      </c>
      <c r="T127" s="84">
        <v>0</v>
      </c>
      <c r="U127" s="84">
        <v>0</v>
      </c>
      <c r="V127" s="84">
        <v>0</v>
      </c>
      <c r="W127" s="84">
        <v>0</v>
      </c>
      <c r="X127" s="84">
        <v>0</v>
      </c>
      <c r="Y127" s="84">
        <v>0</v>
      </c>
      <c r="Z127" s="84">
        <v>0</v>
      </c>
      <c r="AA127" s="84">
        <v>0</v>
      </c>
      <c r="AB127" s="84">
        <v>0</v>
      </c>
      <c r="AC127" s="84">
        <v>0</v>
      </c>
      <c r="AD127" s="84">
        <v>0</v>
      </c>
      <c r="AE127" s="84">
        <v>0</v>
      </c>
      <c r="AF127" s="84">
        <v>0</v>
      </c>
      <c r="AG127" s="84">
        <v>0</v>
      </c>
      <c r="AH127" s="84">
        <v>0</v>
      </c>
      <c r="AI127" s="84">
        <v>0</v>
      </c>
      <c r="AJ127" s="84" t="s">
        <v>149</v>
      </c>
      <c r="AK127" s="84">
        <v>0</v>
      </c>
      <c r="AL127" s="84" t="s">
        <v>149</v>
      </c>
      <c r="AM127" s="84">
        <v>0</v>
      </c>
      <c r="AN127" s="84" t="s">
        <v>149</v>
      </c>
      <c r="AO127" s="84">
        <v>0</v>
      </c>
      <c r="AP127" s="84" t="s">
        <v>149</v>
      </c>
      <c r="AQ127" s="84" t="s">
        <v>149</v>
      </c>
      <c r="AR127" s="84">
        <v>0</v>
      </c>
      <c r="AS127" s="80">
        <f>IF($E127=0,'[2]Формат ИПР'!$CM109,0)</f>
        <v>0</v>
      </c>
      <c r="AT127" s="84">
        <v>0</v>
      </c>
      <c r="AU127" s="84">
        <v>0</v>
      </c>
      <c r="AV127" s="84">
        <v>0</v>
      </c>
      <c r="AW127" s="84">
        <v>0</v>
      </c>
      <c r="AX127" s="84">
        <v>0</v>
      </c>
      <c r="AY127" s="80">
        <f>IF(Q127=0,'[1]Формат ИПР'!$CL109,0)</f>
        <v>0</v>
      </c>
      <c r="AZ127" s="84">
        <v>0</v>
      </c>
      <c r="BA127" s="84">
        <v>0</v>
      </c>
      <c r="BB127" s="84">
        <v>0</v>
      </c>
      <c r="BC127" s="84">
        <v>0</v>
      </c>
      <c r="BD127" s="84">
        <v>0</v>
      </c>
      <c r="BE127" s="84">
        <v>0</v>
      </c>
      <c r="BF127" s="84">
        <v>0</v>
      </c>
      <c r="BG127" s="84">
        <v>0</v>
      </c>
      <c r="BH127" s="84">
        <v>0</v>
      </c>
      <c r="BI127" s="84">
        <v>0</v>
      </c>
      <c r="BJ127" s="84">
        <v>0</v>
      </c>
      <c r="BK127" s="84">
        <v>0</v>
      </c>
      <c r="BL127" s="84">
        <v>0</v>
      </c>
      <c r="BM127" s="84">
        <v>0</v>
      </c>
      <c r="BN127" s="84">
        <v>0</v>
      </c>
      <c r="BO127" s="84">
        <v>0</v>
      </c>
      <c r="BP127" s="84">
        <v>0</v>
      </c>
      <c r="BQ127" s="84">
        <v>0</v>
      </c>
      <c r="BR127" s="84">
        <v>0</v>
      </c>
      <c r="BS127" s="84">
        <v>0</v>
      </c>
      <c r="BT127" s="84" t="s">
        <v>149</v>
      </c>
      <c r="BU127" s="84" t="s">
        <v>149</v>
      </c>
      <c r="BV127" s="84" t="s">
        <v>149</v>
      </c>
      <c r="BW127" s="84" t="s">
        <v>149</v>
      </c>
      <c r="BX127" s="84" t="s">
        <v>149</v>
      </c>
      <c r="BY127" s="84" t="s">
        <v>149</v>
      </c>
      <c r="BZ127" s="84" t="s">
        <v>149</v>
      </c>
      <c r="CA127" s="84" t="s">
        <v>149</v>
      </c>
      <c r="CB127" s="84" t="s">
        <v>149</v>
      </c>
      <c r="CC127" s="84">
        <v>0</v>
      </c>
      <c r="CD127" s="84" t="s">
        <v>149</v>
      </c>
      <c r="CE127" s="84">
        <v>0</v>
      </c>
      <c r="CF127" s="84">
        <v>0</v>
      </c>
      <c r="CG127" s="84">
        <v>0</v>
      </c>
      <c r="CH127" s="84">
        <v>0</v>
      </c>
      <c r="CI127" s="84">
        <v>0</v>
      </c>
      <c r="CJ127" s="84">
        <v>0</v>
      </c>
      <c r="CK127" s="84">
        <v>0</v>
      </c>
      <c r="CL127" s="84">
        <v>0</v>
      </c>
      <c r="CM127" s="84">
        <v>0</v>
      </c>
      <c r="CN127" s="84">
        <v>1.76</v>
      </c>
      <c r="CO127" s="84">
        <v>0</v>
      </c>
      <c r="CP127" s="84">
        <v>0</v>
      </c>
      <c r="CQ127" s="84">
        <v>0</v>
      </c>
      <c r="CR127" s="23">
        <f>'[1]Формат ИПР'!$N109</f>
        <v>2018</v>
      </c>
      <c r="CS127" s="90">
        <f t="shared" si="58"/>
        <v>0</v>
      </c>
    </row>
    <row r="128" spans="1:97" ht="31.5" x14ac:dyDescent="0.25">
      <c r="A128" s="44" t="str">
        <f>'[1]Формат ИПР'!B110</f>
        <v>1.6</v>
      </c>
      <c r="B128" s="44" t="str">
        <f>'[1]Формат ИПР'!C110</f>
        <v>Приобретение установки цеолитовой-маслонагревателя-3 ед.</v>
      </c>
      <c r="C128" s="44" t="str">
        <f>'[1]Формат ИПР'!D110</f>
        <v>H_Che121</v>
      </c>
      <c r="D128" s="84">
        <v>0</v>
      </c>
      <c r="E128" s="84">
        <f>'[1]Формат ИПР'!$GF110</f>
        <v>0</v>
      </c>
      <c r="F128" s="84">
        <v>0</v>
      </c>
      <c r="G128" s="84">
        <v>0</v>
      </c>
      <c r="H128" s="84">
        <v>0</v>
      </c>
      <c r="I128" s="84">
        <v>0</v>
      </c>
      <c r="J128" s="84">
        <v>0</v>
      </c>
      <c r="K128" s="84">
        <v>0</v>
      </c>
      <c r="L128" s="84">
        <v>0</v>
      </c>
      <c r="M128" s="84">
        <v>0</v>
      </c>
      <c r="N128" s="84">
        <v>0</v>
      </c>
      <c r="O128" s="84">
        <v>0</v>
      </c>
      <c r="P128" s="84">
        <v>0</v>
      </c>
      <c r="Q128" s="84">
        <f>'[1]Формат ИПР'!$GE110</f>
        <v>0</v>
      </c>
      <c r="R128" s="84">
        <v>0</v>
      </c>
      <c r="S128" s="84">
        <v>0</v>
      </c>
      <c r="T128" s="84">
        <v>0</v>
      </c>
      <c r="U128" s="84">
        <v>0</v>
      </c>
      <c r="V128" s="84">
        <v>0</v>
      </c>
      <c r="W128" s="84">
        <v>0</v>
      </c>
      <c r="X128" s="84">
        <v>0</v>
      </c>
      <c r="Y128" s="84">
        <v>0</v>
      </c>
      <c r="Z128" s="84">
        <v>0</v>
      </c>
      <c r="AA128" s="84">
        <v>0</v>
      </c>
      <c r="AB128" s="84">
        <v>0</v>
      </c>
      <c r="AC128" s="84">
        <v>0</v>
      </c>
      <c r="AD128" s="84">
        <v>0</v>
      </c>
      <c r="AE128" s="84">
        <v>0</v>
      </c>
      <c r="AF128" s="84">
        <v>0</v>
      </c>
      <c r="AG128" s="84">
        <v>0</v>
      </c>
      <c r="AH128" s="84">
        <v>0</v>
      </c>
      <c r="AI128" s="84">
        <v>0</v>
      </c>
      <c r="AJ128" s="84" t="s">
        <v>149</v>
      </c>
      <c r="AK128" s="84">
        <v>0</v>
      </c>
      <c r="AL128" s="84" t="s">
        <v>149</v>
      </c>
      <c r="AM128" s="84">
        <v>0</v>
      </c>
      <c r="AN128" s="84" t="s">
        <v>149</v>
      </c>
      <c r="AO128" s="84">
        <v>0</v>
      </c>
      <c r="AP128" s="84" t="s">
        <v>149</v>
      </c>
      <c r="AQ128" s="84" t="s">
        <v>149</v>
      </c>
      <c r="AR128" s="84">
        <v>0</v>
      </c>
      <c r="AS128" s="80">
        <f>IF($E128=0,'[2]Формат ИПР'!$CM110,0)</f>
        <v>0</v>
      </c>
      <c r="AT128" s="84">
        <v>0</v>
      </c>
      <c r="AU128" s="84">
        <v>0</v>
      </c>
      <c r="AV128" s="84">
        <v>0</v>
      </c>
      <c r="AW128" s="84">
        <v>0</v>
      </c>
      <c r="AX128" s="84">
        <v>0</v>
      </c>
      <c r="AY128" s="80">
        <f>IF(Q128=0,'[1]Формат ИПР'!$CL110,0)</f>
        <v>0</v>
      </c>
      <c r="AZ128" s="84">
        <v>0</v>
      </c>
      <c r="BA128" s="84">
        <v>0</v>
      </c>
      <c r="BB128" s="84">
        <v>0</v>
      </c>
      <c r="BC128" s="84">
        <v>0</v>
      </c>
      <c r="BD128" s="84">
        <v>0</v>
      </c>
      <c r="BE128" s="84">
        <v>0</v>
      </c>
      <c r="BF128" s="84">
        <v>0</v>
      </c>
      <c r="BG128" s="84">
        <v>0</v>
      </c>
      <c r="BH128" s="84">
        <v>0</v>
      </c>
      <c r="BI128" s="84">
        <v>0</v>
      </c>
      <c r="BJ128" s="84">
        <v>0</v>
      </c>
      <c r="BK128" s="84">
        <v>0</v>
      </c>
      <c r="BL128" s="84">
        <v>0</v>
      </c>
      <c r="BM128" s="84">
        <v>0</v>
      </c>
      <c r="BN128" s="84">
        <v>0</v>
      </c>
      <c r="BO128" s="84">
        <v>0</v>
      </c>
      <c r="BP128" s="84">
        <v>0</v>
      </c>
      <c r="BQ128" s="84">
        <v>0</v>
      </c>
      <c r="BR128" s="84">
        <v>0</v>
      </c>
      <c r="BS128" s="84">
        <v>0</v>
      </c>
      <c r="BT128" s="84" t="s">
        <v>149</v>
      </c>
      <c r="BU128" s="84" t="s">
        <v>149</v>
      </c>
      <c r="BV128" s="84" t="s">
        <v>149</v>
      </c>
      <c r="BW128" s="84" t="s">
        <v>149</v>
      </c>
      <c r="BX128" s="84" t="s">
        <v>149</v>
      </c>
      <c r="BY128" s="84" t="s">
        <v>149</v>
      </c>
      <c r="BZ128" s="84" t="s">
        <v>149</v>
      </c>
      <c r="CA128" s="84" t="s">
        <v>149</v>
      </c>
      <c r="CB128" s="84" t="s">
        <v>149</v>
      </c>
      <c r="CC128" s="84">
        <v>0</v>
      </c>
      <c r="CD128" s="84" t="s">
        <v>149</v>
      </c>
      <c r="CE128" s="84">
        <v>0</v>
      </c>
      <c r="CF128" s="84">
        <v>0</v>
      </c>
      <c r="CG128" s="84">
        <v>0</v>
      </c>
      <c r="CH128" s="84">
        <v>0</v>
      </c>
      <c r="CI128" s="84">
        <v>0</v>
      </c>
      <c r="CJ128" s="84">
        <v>0</v>
      </c>
      <c r="CK128" s="84">
        <v>0</v>
      </c>
      <c r="CL128" s="84">
        <v>0</v>
      </c>
      <c r="CM128" s="84">
        <v>0</v>
      </c>
      <c r="CN128" s="84">
        <v>1.5000000000000002</v>
      </c>
      <c r="CO128" s="84">
        <f>'[1]Формат ИПР'!$CP110*1.18</f>
        <v>1.4903399999999998</v>
      </c>
      <c r="CP128" s="84">
        <v>0</v>
      </c>
      <c r="CQ128" s="84">
        <v>0</v>
      </c>
      <c r="CR128" s="23">
        <f>'[1]Формат ИПР'!$N110</f>
        <v>2017</v>
      </c>
      <c r="CS128" s="90">
        <f t="shared" si="58"/>
        <v>1.4903399999999998</v>
      </c>
    </row>
    <row r="129" spans="1:97" ht="31.5" x14ac:dyDescent="0.25">
      <c r="A129" s="44" t="str">
        <f>'[1]Формат ИПР'!B111</f>
        <v>1.6</v>
      </c>
      <c r="B129" s="44" t="str">
        <f>'[1]Формат ИПР'!C111</f>
        <v>Приобретение мобильной установки для регенерации отработанного трансформаторного масла-1 ед.</v>
      </c>
      <c r="C129" s="44" t="str">
        <f>'[1]Формат ИПР'!D111</f>
        <v>H_Che122</v>
      </c>
      <c r="D129" s="84">
        <v>0</v>
      </c>
      <c r="E129" s="84">
        <f>'[1]Формат ИПР'!$GF111</f>
        <v>0</v>
      </c>
      <c r="F129" s="84">
        <v>0</v>
      </c>
      <c r="G129" s="84">
        <v>0</v>
      </c>
      <c r="H129" s="84">
        <v>0</v>
      </c>
      <c r="I129" s="84">
        <v>0</v>
      </c>
      <c r="J129" s="84">
        <v>0</v>
      </c>
      <c r="K129" s="84">
        <v>0</v>
      </c>
      <c r="L129" s="84">
        <v>0</v>
      </c>
      <c r="M129" s="84">
        <v>0</v>
      </c>
      <c r="N129" s="84">
        <v>0</v>
      </c>
      <c r="O129" s="84">
        <v>0</v>
      </c>
      <c r="P129" s="84">
        <v>0</v>
      </c>
      <c r="Q129" s="84">
        <f>'[1]Формат ИПР'!$GE111</f>
        <v>0</v>
      </c>
      <c r="R129" s="84">
        <v>0</v>
      </c>
      <c r="S129" s="84">
        <v>0</v>
      </c>
      <c r="T129" s="84">
        <v>0</v>
      </c>
      <c r="U129" s="84">
        <v>0</v>
      </c>
      <c r="V129" s="84">
        <v>0</v>
      </c>
      <c r="W129" s="84">
        <v>0</v>
      </c>
      <c r="X129" s="84">
        <v>0</v>
      </c>
      <c r="Y129" s="84">
        <v>0</v>
      </c>
      <c r="Z129" s="84">
        <v>0</v>
      </c>
      <c r="AA129" s="84">
        <v>0</v>
      </c>
      <c r="AB129" s="84">
        <v>0</v>
      </c>
      <c r="AC129" s="84">
        <v>0</v>
      </c>
      <c r="AD129" s="84">
        <v>0</v>
      </c>
      <c r="AE129" s="84">
        <v>0</v>
      </c>
      <c r="AF129" s="84">
        <v>0</v>
      </c>
      <c r="AG129" s="84">
        <v>0</v>
      </c>
      <c r="AH129" s="84">
        <v>0</v>
      </c>
      <c r="AI129" s="84">
        <v>0</v>
      </c>
      <c r="AJ129" s="84" t="s">
        <v>149</v>
      </c>
      <c r="AK129" s="84">
        <v>0</v>
      </c>
      <c r="AL129" s="84" t="s">
        <v>149</v>
      </c>
      <c r="AM129" s="84">
        <v>0</v>
      </c>
      <c r="AN129" s="84" t="s">
        <v>149</v>
      </c>
      <c r="AO129" s="84">
        <v>0</v>
      </c>
      <c r="AP129" s="84" t="s">
        <v>149</v>
      </c>
      <c r="AQ129" s="84" t="s">
        <v>149</v>
      </c>
      <c r="AR129" s="84">
        <v>0</v>
      </c>
      <c r="AS129" s="80">
        <f>IF($E129=0,'[2]Формат ИПР'!$CM111,0)</f>
        <v>0</v>
      </c>
      <c r="AT129" s="84">
        <v>0</v>
      </c>
      <c r="AU129" s="84">
        <v>0</v>
      </c>
      <c r="AV129" s="84">
        <v>0</v>
      </c>
      <c r="AW129" s="84">
        <v>0</v>
      </c>
      <c r="AX129" s="84">
        <v>0</v>
      </c>
      <c r="AY129" s="80">
        <f>IF(Q129=0,'[1]Формат ИПР'!$CL111,0)</f>
        <v>0</v>
      </c>
      <c r="AZ129" s="84">
        <v>0</v>
      </c>
      <c r="BA129" s="84">
        <v>0</v>
      </c>
      <c r="BB129" s="84">
        <v>0</v>
      </c>
      <c r="BC129" s="84">
        <v>0</v>
      </c>
      <c r="BD129" s="84">
        <v>0</v>
      </c>
      <c r="BE129" s="84">
        <v>0</v>
      </c>
      <c r="BF129" s="84">
        <v>0</v>
      </c>
      <c r="BG129" s="84">
        <v>0</v>
      </c>
      <c r="BH129" s="84">
        <v>0</v>
      </c>
      <c r="BI129" s="84">
        <v>0</v>
      </c>
      <c r="BJ129" s="84">
        <v>0</v>
      </c>
      <c r="BK129" s="84">
        <v>0</v>
      </c>
      <c r="BL129" s="84">
        <v>0</v>
      </c>
      <c r="BM129" s="84">
        <v>0</v>
      </c>
      <c r="BN129" s="84">
        <v>0</v>
      </c>
      <c r="BO129" s="84">
        <v>0</v>
      </c>
      <c r="BP129" s="84">
        <v>0</v>
      </c>
      <c r="BQ129" s="84">
        <v>0</v>
      </c>
      <c r="BR129" s="84">
        <v>0</v>
      </c>
      <c r="BS129" s="84">
        <v>0</v>
      </c>
      <c r="BT129" s="84" t="s">
        <v>149</v>
      </c>
      <c r="BU129" s="84" t="s">
        <v>149</v>
      </c>
      <c r="BV129" s="84" t="s">
        <v>149</v>
      </c>
      <c r="BW129" s="84" t="s">
        <v>149</v>
      </c>
      <c r="BX129" s="84" t="s">
        <v>149</v>
      </c>
      <c r="BY129" s="84" t="s">
        <v>149</v>
      </c>
      <c r="BZ129" s="84" t="s">
        <v>149</v>
      </c>
      <c r="CA129" s="84" t="s">
        <v>149</v>
      </c>
      <c r="CB129" s="84" t="s">
        <v>149</v>
      </c>
      <c r="CC129" s="84">
        <v>0</v>
      </c>
      <c r="CD129" s="84" t="s">
        <v>149</v>
      </c>
      <c r="CE129" s="84">
        <v>0</v>
      </c>
      <c r="CF129" s="84">
        <v>0</v>
      </c>
      <c r="CG129" s="84">
        <v>0</v>
      </c>
      <c r="CH129" s="84">
        <v>0</v>
      </c>
      <c r="CI129" s="84">
        <v>0</v>
      </c>
      <c r="CJ129" s="84">
        <v>0</v>
      </c>
      <c r="CK129" s="84">
        <v>0</v>
      </c>
      <c r="CL129" s="84">
        <v>0</v>
      </c>
      <c r="CM129" s="84">
        <v>0</v>
      </c>
      <c r="CN129" s="84">
        <v>1.5968666666666667</v>
      </c>
      <c r="CO129" s="84">
        <f>'[1]Формат ИПР'!$CP111*1.18</f>
        <v>1.593</v>
      </c>
      <c r="CP129" s="84">
        <v>0</v>
      </c>
      <c r="CQ129" s="84">
        <v>0</v>
      </c>
      <c r="CR129" s="23">
        <f>'[1]Формат ИПР'!$N111</f>
        <v>2017</v>
      </c>
      <c r="CS129" s="90">
        <f t="shared" si="58"/>
        <v>1.593</v>
      </c>
    </row>
    <row r="130" spans="1:97" ht="15.75" x14ac:dyDescent="0.25">
      <c r="A130" s="44" t="str">
        <f>'[1]Формат ИПР'!B112</f>
        <v>1.6</v>
      </c>
      <c r="B130" s="44" t="str">
        <f>'[1]Формат ИПР'!C112</f>
        <v>База Наурских РЭС</v>
      </c>
      <c r="C130" s="44" t="str">
        <f>'[1]Формат ИПР'!D112</f>
        <v>D_Che91_17</v>
      </c>
      <c r="D130" s="84" t="s">
        <v>149</v>
      </c>
      <c r="E130" s="84">
        <f>'[1]Формат ИПР'!$GF112</f>
        <v>0</v>
      </c>
      <c r="F130" s="84">
        <v>0</v>
      </c>
      <c r="G130" s="84">
        <v>0</v>
      </c>
      <c r="H130" s="84">
        <v>0</v>
      </c>
      <c r="I130" s="84">
        <v>0</v>
      </c>
      <c r="J130" s="84" t="s">
        <v>149</v>
      </c>
      <c r="K130" s="84">
        <v>0</v>
      </c>
      <c r="L130" s="84">
        <v>0</v>
      </c>
      <c r="M130" s="84">
        <v>0</v>
      </c>
      <c r="N130" s="84">
        <v>0</v>
      </c>
      <c r="O130" s="84">
        <v>0</v>
      </c>
      <c r="P130" s="84" t="s">
        <v>149</v>
      </c>
      <c r="Q130" s="84">
        <f>'[1]Формат ИПР'!$GE112</f>
        <v>0</v>
      </c>
      <c r="R130" s="84">
        <v>0</v>
      </c>
      <c r="S130" s="84">
        <v>0</v>
      </c>
      <c r="T130" s="84">
        <v>0</v>
      </c>
      <c r="U130" s="84">
        <v>0</v>
      </c>
      <c r="V130" s="84">
        <v>0</v>
      </c>
      <c r="W130" s="84">
        <v>0</v>
      </c>
      <c r="X130" s="84">
        <v>0</v>
      </c>
      <c r="Y130" s="84">
        <v>0</v>
      </c>
      <c r="Z130" s="84" t="s">
        <v>149</v>
      </c>
      <c r="AA130" s="84">
        <v>0</v>
      </c>
      <c r="AB130" s="84">
        <v>0</v>
      </c>
      <c r="AC130" s="84">
        <v>0</v>
      </c>
      <c r="AD130" s="84">
        <v>0</v>
      </c>
      <c r="AE130" s="84">
        <v>0</v>
      </c>
      <c r="AF130" s="84">
        <v>0</v>
      </c>
      <c r="AG130" s="84">
        <v>0</v>
      </c>
      <c r="AH130" s="84">
        <v>0</v>
      </c>
      <c r="AI130" s="84">
        <v>0</v>
      </c>
      <c r="AJ130" s="84" t="s">
        <v>149</v>
      </c>
      <c r="AK130" s="84">
        <v>0</v>
      </c>
      <c r="AL130" s="84" t="s">
        <v>149</v>
      </c>
      <c r="AM130" s="84">
        <v>0</v>
      </c>
      <c r="AN130" s="84" t="s">
        <v>149</v>
      </c>
      <c r="AO130" s="84">
        <v>0</v>
      </c>
      <c r="AP130" s="84" t="s">
        <v>149</v>
      </c>
      <c r="AQ130" s="84" t="s">
        <v>149</v>
      </c>
      <c r="AR130" s="84" t="s">
        <v>149</v>
      </c>
      <c r="AS130" s="80">
        <f>IF($E130=0,'[2]Формат ИПР'!$CM112,0)</f>
        <v>0</v>
      </c>
      <c r="AT130" s="84">
        <v>0</v>
      </c>
      <c r="AU130" s="84">
        <v>0</v>
      </c>
      <c r="AV130" s="84">
        <v>0</v>
      </c>
      <c r="AW130" s="84">
        <v>0</v>
      </c>
      <c r="AX130" s="84" t="s">
        <v>149</v>
      </c>
      <c r="AY130" s="80">
        <f>IF(Q130=0,'[1]Формат ИПР'!$CL112,0)</f>
        <v>0</v>
      </c>
      <c r="AZ130" s="84">
        <v>0</v>
      </c>
      <c r="BA130" s="84">
        <v>0</v>
      </c>
      <c r="BB130" s="84">
        <v>0</v>
      </c>
      <c r="BC130" s="84">
        <v>0</v>
      </c>
      <c r="BD130" s="84">
        <v>0</v>
      </c>
      <c r="BE130" s="84">
        <v>0</v>
      </c>
      <c r="BF130" s="84">
        <v>0</v>
      </c>
      <c r="BG130" s="84">
        <v>0</v>
      </c>
      <c r="BH130" s="84" t="s">
        <v>149</v>
      </c>
      <c r="BI130" s="84">
        <v>0</v>
      </c>
      <c r="BJ130" s="84">
        <v>0</v>
      </c>
      <c r="BK130" s="84">
        <v>0</v>
      </c>
      <c r="BL130" s="84">
        <v>0</v>
      </c>
      <c r="BM130" s="84">
        <v>0</v>
      </c>
      <c r="BN130" s="84" t="s">
        <v>149</v>
      </c>
      <c r="BO130" s="84">
        <v>0</v>
      </c>
      <c r="BP130" s="84">
        <v>0</v>
      </c>
      <c r="BQ130" s="84">
        <v>0</v>
      </c>
      <c r="BR130" s="84">
        <v>0</v>
      </c>
      <c r="BS130" s="84">
        <v>0</v>
      </c>
      <c r="BT130" s="84" t="s">
        <v>149</v>
      </c>
      <c r="BU130" s="84" t="s">
        <v>149</v>
      </c>
      <c r="BV130" s="84" t="s">
        <v>149</v>
      </c>
      <c r="BW130" s="84" t="s">
        <v>149</v>
      </c>
      <c r="BX130" s="84" t="s">
        <v>149</v>
      </c>
      <c r="BY130" s="84" t="s">
        <v>149</v>
      </c>
      <c r="BZ130" s="84" t="s">
        <v>149</v>
      </c>
      <c r="CA130" s="84" t="s">
        <v>149</v>
      </c>
      <c r="CB130" s="84" t="s">
        <v>149</v>
      </c>
      <c r="CC130" s="84">
        <v>0</v>
      </c>
      <c r="CD130" s="84" t="s">
        <v>149</v>
      </c>
      <c r="CE130" s="84">
        <v>0</v>
      </c>
      <c r="CF130" s="84" t="s">
        <v>149</v>
      </c>
      <c r="CG130" s="84">
        <v>0</v>
      </c>
      <c r="CH130" s="84" t="s">
        <v>149</v>
      </c>
      <c r="CI130" s="84">
        <v>0</v>
      </c>
      <c r="CJ130" s="84" t="s">
        <v>149</v>
      </c>
      <c r="CK130" s="84">
        <v>0</v>
      </c>
      <c r="CL130" s="84" t="s">
        <v>149</v>
      </c>
      <c r="CM130" s="84">
        <v>0</v>
      </c>
      <c r="CN130" s="84" t="s">
        <v>149</v>
      </c>
      <c r="CO130" s="84">
        <v>0</v>
      </c>
      <c r="CP130" s="84" t="s">
        <v>149</v>
      </c>
      <c r="CQ130" s="84">
        <f>'[1]Формат ИПР'!$CP112*1.18</f>
        <v>4.5970203999999999</v>
      </c>
      <c r="CR130" s="23">
        <f>'[1]Формат ИПР'!$N112</f>
        <v>2017</v>
      </c>
      <c r="CS130" s="90">
        <f t="shared" si="58"/>
        <v>4.5970203999999999</v>
      </c>
    </row>
  </sheetData>
  <autoFilter ref="A26:DD130"/>
  <mergeCells count="71">
    <mergeCell ref="BR24:BS24"/>
    <mergeCell ref="BD24:BE24"/>
    <mergeCell ref="BF24:BG24"/>
    <mergeCell ref="BJ24:BK24"/>
    <mergeCell ref="BL24:BM24"/>
    <mergeCell ref="BP24:BQ24"/>
    <mergeCell ref="AH24:AI24"/>
    <mergeCell ref="AT24:AU24"/>
    <mergeCell ref="AV24:AW24"/>
    <mergeCell ref="AZ24:BA24"/>
    <mergeCell ref="BB24:BC24"/>
    <mergeCell ref="F24:G24"/>
    <mergeCell ref="H24:I24"/>
    <mergeCell ref="L24:M24"/>
    <mergeCell ref="N24:O24"/>
    <mergeCell ref="R24:S24"/>
    <mergeCell ref="CH24:CI24"/>
    <mergeCell ref="CB24:CC24"/>
    <mergeCell ref="D24:E24"/>
    <mergeCell ref="J24:K24"/>
    <mergeCell ref="A16:CQ16"/>
    <mergeCell ref="B17:CQ17"/>
    <mergeCell ref="A18:CQ18"/>
    <mergeCell ref="A19:CQ19"/>
    <mergeCell ref="CF23:CK23"/>
    <mergeCell ref="CN24:CO24"/>
    <mergeCell ref="CP24:CQ24"/>
    <mergeCell ref="CP23:CQ23"/>
    <mergeCell ref="CL23:CO23"/>
    <mergeCell ref="CJ24:CK24"/>
    <mergeCell ref="AR24:AS24"/>
    <mergeCell ref="BN24:BO24"/>
    <mergeCell ref="CL24:CM24"/>
    <mergeCell ref="AP24:AQ24"/>
    <mergeCell ref="CD24:CE24"/>
    <mergeCell ref="CF24:CG24"/>
    <mergeCell ref="A11:CQ11"/>
    <mergeCell ref="A12:CQ12"/>
    <mergeCell ref="A14:CQ14"/>
    <mergeCell ref="A22:A25"/>
    <mergeCell ref="B22:B25"/>
    <mergeCell ref="C22:C25"/>
    <mergeCell ref="D22:CQ22"/>
    <mergeCell ref="D23:AQ23"/>
    <mergeCell ref="AR23:BU23"/>
    <mergeCell ref="BV23:CA23"/>
    <mergeCell ref="CB23:CE23"/>
    <mergeCell ref="BT24:BU24"/>
    <mergeCell ref="A21:CQ21"/>
    <mergeCell ref="AS2:BN2"/>
    <mergeCell ref="BO2:BT2"/>
    <mergeCell ref="A6:CQ6"/>
    <mergeCell ref="A8:CQ8"/>
    <mergeCell ref="A9:CQ9"/>
    <mergeCell ref="A4:CQ4"/>
    <mergeCell ref="BX24:BY24"/>
    <mergeCell ref="BZ24:CA24"/>
    <mergeCell ref="AX24:AY24"/>
    <mergeCell ref="BH24:BI24"/>
    <mergeCell ref="P24:Q24"/>
    <mergeCell ref="Z24:AA24"/>
    <mergeCell ref="AJ24:AK24"/>
    <mergeCell ref="AL24:AM24"/>
    <mergeCell ref="AN24:AO24"/>
    <mergeCell ref="BV24:BW24"/>
    <mergeCell ref="T24:U24"/>
    <mergeCell ref="V24:W24"/>
    <mergeCell ref="X24:Y24"/>
    <mergeCell ref="AB24:AC24"/>
    <mergeCell ref="AD24:AE24"/>
    <mergeCell ref="AF24:AG24"/>
  </mergeCells>
  <pageMargins left="0.74803149606299213" right="0.74803149606299213" top="0.98425196850393704" bottom="0.98425196850393704" header="0.51181102362204722" footer="0.51181102362204722"/>
  <pageSetup paperSize="8" scale="12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1 Год финансирование</vt:lpstr>
      <vt:lpstr>2 Год освоение</vt:lpstr>
      <vt:lpstr>3 Год Ввод ОС</vt:lpstr>
      <vt:lpstr>4 Год постановка под напряж</vt:lpstr>
      <vt:lpstr>5 Год ввод мощностей</vt:lpstr>
      <vt:lpstr>6 Год вывод</vt:lpstr>
      <vt:lpstr>7 Колич показатели</vt:lpstr>
      <vt:lpstr>Лист6</vt:lpstr>
      <vt:lpstr>'7 Колич показатели'!Заголовки_для_печати</vt:lpstr>
      <vt:lpstr>'1 Год финансирование'!Область_печати</vt:lpstr>
      <vt:lpstr>'2 Год освоение'!Область_печати</vt:lpstr>
      <vt:lpstr>'3 Год Ввод ОС'!Область_печати</vt:lpstr>
      <vt:lpstr>'4 Год постановка под напряж'!Область_печати</vt:lpstr>
      <vt:lpstr>'5 Год ввод мощностей'!Область_печати</vt:lpstr>
      <vt:lpstr>'6 Год вывод'!Область_печати</vt:lpstr>
      <vt:lpstr>'7 Колич показатели'!Область_печати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2016-03-22T14:56:00Z</cp:lastPrinted>
  <dcterms:created xsi:type="dcterms:W3CDTF">2009-07-27T10:10:26Z</dcterms:created>
  <dcterms:modified xsi:type="dcterms:W3CDTF">2018-03-29T09:51:13Z</dcterms:modified>
</cp:coreProperties>
</file>