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3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3'!$A$18:$AO$195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3'!$15:$18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3'!$A$1:$Z$131</definedName>
    <definedName name="Z_06E37788_578E_48AE_80B8_C053C2BAEE4C_.wvu.FilterData" localSheetId="0" hidden="1">'Форма 3'!#REF!</definedName>
    <definedName name="Z_07C1B469_E3EB_49FB_A23C_11FE36678240_.wvu.FilterData" localSheetId="0" hidden="1">'Форма 3'!$A$1:$Z$131</definedName>
    <definedName name="Z_07C9AF79_2C78_4EDC_894B_83828E8F898D_.wvu.FilterData" localSheetId="0" hidden="1">'Форма 3'!$A$1:$Z$131</definedName>
    <definedName name="Z_0AD1E42B_1CBF_4AB0_BEE3_C782FE013164_.wvu.FilterData" localSheetId="0" hidden="1">'Форма 3'!$A$1:$Z$131</definedName>
    <definedName name="Z_0BF6DE5E_8E6F_4A02_AF95_EB14D56B4741_.wvu.FilterData" localSheetId="0" hidden="1">'Форма 3'!$A$1:$Z$131</definedName>
    <definedName name="Z_0BF6DE5E_8E6F_4A02_AF95_EB14D56B4741_.wvu.PrintArea" localSheetId="0" hidden="1">'Форма 3'!$A$1:$O$131</definedName>
    <definedName name="Z_0ECD14A6_0F77_4EB4_B7BF_C14F65366DE4_.wvu.FilterData" localSheetId="0" hidden="1">'Форма 3'!#REF!</definedName>
    <definedName name="Z_13B7ABD5_34CB_49D1_9CBD_A0B8F4293C28_.wvu.FilterData" localSheetId="0" hidden="1">'Форма 3'!#REF!</definedName>
    <definedName name="Z_155961B8_6CAD_4986_960F_A851FA1616CB_.wvu.FilterData" localSheetId="0" hidden="1">'Форма 3'!$A$1:$Z$131</definedName>
    <definedName name="Z_1B41A4D8_62A8_428B_BC98_620A23750D14_.wvu.FilterData" localSheetId="0" hidden="1">'Форма 3'!$A$18:$AO$131</definedName>
    <definedName name="Z_1B41A4D8_62A8_428B_BC98_620A23750D14_.wvu.PrintArea" localSheetId="0" hidden="1">'Форма 3'!$A$1:$AO$131</definedName>
    <definedName name="Z_1B41A4D8_62A8_428B_BC98_620A23750D14_.wvu.PrintTitles" localSheetId="0" hidden="1">'Форма 3'!$15:$18</definedName>
    <definedName name="Z_20E77696_438B_41CF_BB16_5FCAC1685202_.wvu.FilterData" localSheetId="0" hidden="1">'Форма 3'!$A$1:$Z$131</definedName>
    <definedName name="Z_253C8A4E_7838_411F_9F31_6164B2C2E722_.wvu.FilterData" localSheetId="0" hidden="1">'Форма 3'!$A$1:$Z$131</definedName>
    <definedName name="Z_2868BCDB_8A91_42D5_A0E4_C1026FE76FC5_.wvu.FilterData" localSheetId="0" hidden="1">'Форма 3'!$A$18:$AO$195</definedName>
    <definedName name="Z_2868BCDB_8A91_42D5_A0E4_C1026FE76FC5_.wvu.PrintArea" localSheetId="0" hidden="1">'Форма 3'!$A$1:$AO$196</definedName>
    <definedName name="Z_2868BCDB_8A91_42D5_A0E4_C1026FE76FC5_.wvu.Rows" localSheetId="0" hidden="1">'Форма 3'!$113:$118</definedName>
    <definedName name="Z_2AE63068_C82F_473F_B03A_8B85D3866232_.wvu.FilterData" localSheetId="0" hidden="1">'Форма 3'!$A$42:$C$131</definedName>
    <definedName name="Z_31D84705_DAE0_4D68_B0E1_C8C01AC4775D_.wvu.FilterData" localSheetId="0" hidden="1">'Форма 3'!$A$1:$Z$131</definedName>
    <definedName name="Z_333A04EC_EAF4_4BCB_8CE2_A848EA8439C6_.wvu.FilterData" localSheetId="0" hidden="1">'Форма 3'!$A$1:$Z$131</definedName>
    <definedName name="Z_3448AF2E_6D87_4DFF_B4C0_F194A2078ABC_.wvu.FilterData" localSheetId="0" hidden="1">'Форма 3'!$A$18:$AO$195</definedName>
    <definedName name="Z_3448AF2E_6D87_4DFF_B4C0_F194A2078ABC_.wvu.PrintArea" localSheetId="0" hidden="1">'Форма 3'!$A$1:$AO$132</definedName>
    <definedName name="Z_3448AF2E_6D87_4DFF_B4C0_F194A2078ABC_.wvu.PrintTitles" localSheetId="0" hidden="1">'Форма 3'!$15:$18</definedName>
    <definedName name="Z_37576F57_C2F9_4126_8A80_6E358C8610C9_.wvu.FilterData" localSheetId="0" hidden="1">'Форма 3'!$A$1:$Z$131</definedName>
    <definedName name="Z_39B38951_A9BC_4825_A61C_6B5DA50A098E_.wvu.FilterData" localSheetId="0" hidden="1">'Форма 3'!$A$18:$AO$131</definedName>
    <definedName name="Z_433403E6_6737_4DE8_8ECA_753854AF7873_.wvu.FilterData" localSheetId="0" hidden="1">'Форма 3'!#REF!</definedName>
    <definedName name="Z_48ADE22C_A3FC_4FD4_828B_66659778FA50_.wvu.FilterData" localSheetId="0" hidden="1">'Форма 3'!$A$1:$Z$131</definedName>
    <definedName name="Z_4C039B04_A184_424B_88B8_5D73DDF4C58C_.wvu.FilterData" localSheetId="0" hidden="1">'Форма 3'!$A$1:$Z$131</definedName>
    <definedName name="Z_4CF59F55_25C9_4F44_9DD0_9C158132FF1B_.wvu.FilterData" localSheetId="0" hidden="1">'Форма 3'!#REF!</definedName>
    <definedName name="Z_541F50D4_C30D_4977_87EC_0621EC5DE207_.wvu.FilterData" localSheetId="0" hidden="1">'Форма 3'!#REF!</definedName>
    <definedName name="Z_5424AA6A_296B_46FC_86F2_A08C337CF19F_.wvu.FilterData" localSheetId="0" hidden="1">'Форма 3'!$A$1:$Z$131</definedName>
    <definedName name="Z_557D7A68_F462_484B_A73A_B2515DAF1B12_.wvu.FilterData" localSheetId="0" hidden="1">'Форма 3'!$A$1:$Z$131</definedName>
    <definedName name="Z_5634AC31_6EDA_4245_96D5_6B84087080FD_.wvu.FilterData" localSheetId="0" hidden="1">'Форма 3'!#REF!</definedName>
    <definedName name="Z_5D6124AC_09F0_462C_8941_0A677A733B84_.wvu.FilterData" localSheetId="0" hidden="1">'Форма 3'!#REF!</definedName>
    <definedName name="Z_5D939361_3FF9_49F8_A2BB_820EA87FCD76_.wvu.FilterData" localSheetId="0" hidden="1">'Форма 3'!$A$1:$Z$131</definedName>
    <definedName name="Z_60DAAD49_2E3B_4CFD_A59D_A27D4394612E_.wvu.FilterData" localSheetId="0" hidden="1">'Форма 3'!$A$18:$C$131</definedName>
    <definedName name="Z_60DAAD49_2E3B_4CFD_A59D_A27D4394612E_.wvu.PrintArea" localSheetId="0" hidden="1">'Форма 3'!$A$1:$AO$131</definedName>
    <definedName name="Z_60DAAD49_2E3B_4CFD_A59D_A27D4394612E_.wvu.PrintTitles" localSheetId="0" hidden="1">'Форма 3'!$15:$18</definedName>
    <definedName name="Z_63AF28E5_0231_439C_96CA_5CF07D6DF2E4_.wvu.FilterData" localSheetId="0" hidden="1">'Форма 3'!#REF!</definedName>
    <definedName name="Z_67810587_725A_400B_93F0_FD4BCBB7B823_.wvu.FilterData" localSheetId="0" hidden="1">'Форма 3'!$A$18:$AO$195</definedName>
    <definedName name="Z_67810587_725A_400B_93F0_FD4BCBB7B823_.wvu.PrintArea" localSheetId="0" hidden="1">'Форма 3'!$A$1:$AO$196</definedName>
    <definedName name="Z_67810587_725A_400B_93F0_FD4BCBB7B823_.wvu.PrintTitles" localSheetId="0" hidden="1">'Форма 3'!$15:$18</definedName>
    <definedName name="Z_6829ED5E_5139_4DEF_B7FB_338650082600_.wvu.FilterData" localSheetId="0" hidden="1">'Форма 3'!$A$42:$C$131</definedName>
    <definedName name="Z_6943A245_34C4_4800_8516_D6FE95DF16BF_.wvu.FilterData" localSheetId="0" hidden="1">'Форма 3'!$A$1:$Z$131</definedName>
    <definedName name="Z_6E6D8D2D_F5C0_4F02_A691_D23242F680A4_.wvu.FilterData" localSheetId="0" hidden="1">'Форма 3'!$A$1:$Z$131</definedName>
    <definedName name="Z_716BE70C_7DC9_4BB1_A25D_406396AF8A9A_.wvu.FilterData" localSheetId="0" hidden="1">'Форма 3'!$A$18:$AO$195</definedName>
    <definedName name="Z_716BE70C_7DC9_4BB1_A25D_406396AF8A9A_.wvu.PrintArea" localSheetId="0" hidden="1">'Форма 3'!$A$1:$AO$196</definedName>
    <definedName name="Z_716BE70C_7DC9_4BB1_A25D_406396AF8A9A_.wvu.PrintTitles" localSheetId="0" hidden="1">'Форма 3'!$15:$18</definedName>
    <definedName name="Z_73697151_D043_4852_AE01_3A4EE2044F13_.wvu.FilterData" localSheetId="0" hidden="1">'Форма 3'!$A$42:$C$131</definedName>
    <definedName name="Z_739CF2F1_F04C_4872_8C61_93041CC9DDFE_.wvu.FilterData" localSheetId="0" hidden="1">'Форма 3'!#REF!</definedName>
    <definedName name="Z_7668E1B8_D1E2_4ED5_9915_C4436F88C695_.wvu.FilterData" localSheetId="0" hidden="1">'Форма 3'!$A$42:$C$131</definedName>
    <definedName name="Z_7668E1B8_D1E2_4ED5_9915_C4436F88C695_.wvu.PrintArea" localSheetId="0" hidden="1">'Форма 3'!$A$1:$Z$131</definedName>
    <definedName name="Z_76FCE583_34B7_4C1D_A3E9_BF81BCC9D52B_.wvu.FilterData" localSheetId="0" hidden="1">'Форма 3'!$A$1:$Z$131</definedName>
    <definedName name="Z_7712F91A_4A4B_4019_BD40_6C58C1D530E2_.wvu.FilterData" localSheetId="0" hidden="1">'Форма 3'!$A$1:$Z$131</definedName>
    <definedName name="Z_7A935ACE_C89D_4D97_84CA_FD1FEC6F493B_.wvu.FilterData" localSheetId="0" hidden="1">'Форма 3'!$A$18:$AO$195</definedName>
    <definedName name="Z_7A935ACE_C89D_4D97_84CA_FD1FEC6F493B_.wvu.PrintArea" localSheetId="0" hidden="1">'Форма 3'!$A$1:$AO$132</definedName>
    <definedName name="Z_7A935ACE_C89D_4D97_84CA_FD1FEC6F493B_.wvu.PrintTitles" localSheetId="0" hidden="1">'Форма 3'!$15:$18</definedName>
    <definedName name="Z_7C934CF6_4BA5_40DA_82DF_088EA1F628A7_.wvu.FilterData" localSheetId="0" hidden="1">'Форма 3'!$A$1:$Z$131</definedName>
    <definedName name="Z_7E123B83_96C8_43E1_B1D2_E83FC80578F4_.wvu.FilterData" localSheetId="0" hidden="1">'Форма 3'!#REF!</definedName>
    <definedName name="Z_82EF704F_A6F6_4C9A_AAB4_9BA09ED85120_.wvu.FilterData" localSheetId="0" hidden="1">'Форма 3'!$A$1:$Z$131</definedName>
    <definedName name="Z_865EACB1_8C92_4C75_8866_828F6663EC2F_.wvu.FilterData" localSheetId="0" hidden="1">'Форма 3'!$A$18:$AO$132</definedName>
    <definedName name="Z_865EACB1_8C92_4C75_8866_828F6663EC2F_.wvu.PrintArea" localSheetId="0" hidden="1">'Форма 3'!$A$1:$AO$132</definedName>
    <definedName name="Z_865EACB1_8C92_4C75_8866_828F6663EC2F_.wvu.PrintTitles" localSheetId="0" hidden="1">'Форма 3'!$15:$18</definedName>
    <definedName name="Z_8691F48C_CA7F_4694_B42A_C885CBE57D7D_.wvu.FilterData" localSheetId="0" hidden="1">'Форма 3'!$A$18:$AO$195</definedName>
    <definedName name="Z_8691F48C_CA7F_4694_B42A_C885CBE57D7D_.wvu.PrintArea" localSheetId="0" hidden="1">'Форма 3'!$A$1:$AO$196</definedName>
    <definedName name="Z_8691F48C_CA7F_4694_B42A_C885CBE57D7D_.wvu.PrintTitles" localSheetId="0" hidden="1">'Форма 3'!$15:$18</definedName>
    <definedName name="Z_87C5C108_D6EC_4382_916D_4272EA396223_.wvu.FilterData" localSheetId="0" hidden="1">'Форма 3'!$A$18:$AO$131</definedName>
    <definedName name="Z_87C5C108_D6EC_4382_916D_4272EA396223_.wvu.PrintArea" localSheetId="0" hidden="1">'Форма 3'!$A$1:$AO$132</definedName>
    <definedName name="Z_87C5C108_D6EC_4382_916D_4272EA396223_.wvu.PrintTitles" localSheetId="0" hidden="1">'Форма 3'!$15:$18</definedName>
    <definedName name="Z_896AEA1D_5B2C_4BED_928A_1C5B92106D20_.wvu.FilterData" localSheetId="0" hidden="1">'Форма 3'!#REF!</definedName>
    <definedName name="Z_92B97FE7_C22B_4DF2_AB57_3F830CD804A3_.wvu.FilterData" localSheetId="0" hidden="1">'Форма 3'!$A$1:$Z$131</definedName>
    <definedName name="Z_94512AA4_DDC8_465A_9193_759A9D717211_.wvu.FilterData" localSheetId="0" hidden="1">'Форма 3'!#REF!</definedName>
    <definedName name="Z_99448993_A688_469D_B508_318E27D707B5_.wvu.FilterData" localSheetId="0" hidden="1">'Форма 3'!$A$18:$C$131</definedName>
    <definedName name="Z_99448993_A688_469D_B508_318E27D707B5_.wvu.PrintArea" localSheetId="0" hidden="1">'Форма 3'!$A$1:$AO$131</definedName>
    <definedName name="Z_99448993_A688_469D_B508_318E27D707B5_.wvu.PrintTitles" localSheetId="0" hidden="1">'Форма 3'!$15:$18</definedName>
    <definedName name="Z_99972D18_4DBC_4530_917F_F05DCCBB3F9C_.wvu.FilterData" localSheetId="0" hidden="1">'Форма 3'!$A$1:$Z$131</definedName>
    <definedName name="Z_9F81B900_0EA3_4825_9A21_DC983FF720BC_.wvu.FilterData" localSheetId="0" hidden="1">'Форма 3'!#REF!</definedName>
    <definedName name="Z_A7345528_A05F_4774_AABF_DC7B379DE611_.wvu.FilterData" localSheetId="0" hidden="1">'Форма 3'!$A$18:$AO$195</definedName>
    <definedName name="Z_A9466959_E660_4094_B707_C4E98BC15DBA_.wvu.FilterData" localSheetId="0" hidden="1">'Форма 3'!#REF!</definedName>
    <definedName name="Z_AA12DC24_43D6_4692_BE52_756991F4BCBE_.wvu.FilterData" localSheetId="0" hidden="1">'Форма 3'!$A$18:$AO$195</definedName>
    <definedName name="Z_AA12DC24_43D6_4692_BE52_756991F4BCBE_.wvu.PrintArea" localSheetId="0" hidden="1">'Форма 3'!$A$1:$AO$196</definedName>
    <definedName name="Z_AA12DC24_43D6_4692_BE52_756991F4BCBE_.wvu.Rows" localSheetId="0" hidden="1">'Форма 3'!$113:$118</definedName>
    <definedName name="Z_AB3262EA_3616_43D5_9CC1_BC8C394A6BC5_.wvu.FilterData" localSheetId="0" hidden="1">'Форма 3'!$A$1:$Z$131</definedName>
    <definedName name="Z_AE43CD99_E0B1_4B83_B623_B29B39A7D11A_.wvu.FilterData" localSheetId="0" hidden="1">'Форма 3'!#REF!</definedName>
    <definedName name="Z_AEC08040_7864_44A9_8C61_4BF7B44B3816_.wvu.FilterData" localSheetId="0" hidden="1">'Форма 3'!$A$1:$Z$131</definedName>
    <definedName name="Z_AFBCED57_C4DA_401B_B99F_A633030E215A_.wvu.FilterData" localSheetId="0" hidden="1">'Форма 3'!$A$18:$AO$195</definedName>
    <definedName name="Z_AFBCED57_C4DA_401B_B99F_A633030E215A_.wvu.PrintArea" localSheetId="0" hidden="1">'Форма 3'!$A$1:$AO$196</definedName>
    <definedName name="Z_AFBCED57_C4DA_401B_B99F_A633030E215A_.wvu.PrintTitles" localSheetId="0" hidden="1">'Форма 3'!$15:$18</definedName>
    <definedName name="Z_B7AC5DB3_B2CA_4563_A095_9A19752E14F9_.wvu.FilterData" localSheetId="0" hidden="1">'Форма 3'!$A$18:$AO$132</definedName>
    <definedName name="Z_B8773415_D9B2_45B5_96F5_5418DD1EE7CF_.wvu.FilterData" localSheetId="0" hidden="1">'Форма 3'!#REF!</definedName>
    <definedName name="Z_C9448F01_45E1_4F47_B402_66B084091D6C_.wvu.FilterData" localSheetId="0" hidden="1">'Форма 3'!#REF!</definedName>
    <definedName name="Z_CC08EFA1_EB0D_4CB9_B605_7C9A48F42993_.wvu.FilterData" localSheetId="0" hidden="1">'Форма 3'!$A$1:$Z$131</definedName>
    <definedName name="Z_CD13DB16_A2CC_44D0_B2C1_A005B0A0EF3E_.wvu.FilterData" localSheetId="0" hidden="1">'Форма 3'!$A$18:$AO$195</definedName>
    <definedName name="Z_CD13DB16_A2CC_44D0_B2C1_A005B0A0EF3E_.wvu.PrintArea" localSheetId="0" hidden="1">'Форма 3'!$A$1:$AO$196</definedName>
    <definedName name="Z_CD13DB16_A2CC_44D0_B2C1_A005B0A0EF3E_.wvu.PrintTitles" localSheetId="0" hidden="1">'Форма 3'!$15:$18</definedName>
    <definedName name="Z_CEC00EED_77B4_4B2A_9AA9_925C9493D893_.wvu.FilterData" localSheetId="0" hidden="1">'Форма 3'!$A$18:$AO$131</definedName>
    <definedName name="Z_D09871F0_C0CE_4EBC_888C_CFB29CF5C4C0_.wvu.FilterData" localSheetId="0" hidden="1">'Форма 3'!$A$1:$Z$131</definedName>
    <definedName name="Z_D0B02715_DE29_46A6_AD99_F3E2836843E2_.wvu.FilterData" localSheetId="0" hidden="1">'Форма 3'!$A$1:$Z$131</definedName>
    <definedName name="Z_D0FBC7CF_6BD6_4E69_B184_7C7B57C5EECC_.wvu.FilterData" localSheetId="0" hidden="1">'Форма 3'!#REF!</definedName>
    <definedName name="Z_D1D48EB6_56FA_4576_8F17_C21D1C4795B2_.wvu.FilterData" localSheetId="0" hidden="1">'Форма 3'!$A$1:$Z$131</definedName>
    <definedName name="Z_D1D48EB6_56FA_4576_8F17_C21D1C4795B2_.wvu.PrintArea" localSheetId="0" hidden="1">'Форма 3'!$A$1:$Z$131</definedName>
    <definedName name="Z_D5B6FE48_071D_42DE_9771_404B93EED446_.wvu.FilterData" localSheetId="0" hidden="1">'Форма 3'!#REF!</definedName>
    <definedName name="Z_D7F5359B_0948_41D8_B094_327507BD1C4E_.wvu.FilterData" localSheetId="0" hidden="1">'Форма 3'!$A$18:$AO$195</definedName>
    <definedName name="Z_D7F5359B_0948_41D8_B094_327507BD1C4E_.wvu.PrintArea" localSheetId="0" hidden="1">'Форма 3'!$A$1:$AO$196</definedName>
    <definedName name="Z_D7F5359B_0948_41D8_B094_327507BD1C4E_.wvu.PrintTitles" localSheetId="0" hidden="1">'Форма 3'!$15:$18</definedName>
    <definedName name="Z_DA1A065B_0BE1_4B2F_A035_81A9F6BB1EAE_.wvu.FilterData" localSheetId="0" hidden="1">'Форма 3'!#REF!</definedName>
    <definedName name="Z_DAF1E763_890C_492B_BB36_FD54208191D2_.wvu.FilterData" localSheetId="0" hidden="1">'Форма 3'!$A$1:$Z$131</definedName>
    <definedName name="Z_DE2C6F4E_87D4_4831_939F_C808F72042B0_.wvu.FilterData" localSheetId="0" hidden="1">'Форма 3'!$A$42:$C$131</definedName>
    <definedName name="Z_DE2C6F4E_87D4_4831_939F_C808F72042B0_.wvu.PrintArea" localSheetId="0" hidden="1">'Форма 3'!$A$1:$Z$131</definedName>
    <definedName name="Z_DE2C6F4E_87D4_4831_939F_C808F72042B0_.wvu.PrintTitles" localSheetId="0" hidden="1">'Форма 3'!$15:$18</definedName>
    <definedName name="Z_DEA9BE78_BDA5_4F0D_B54F_9BA68B23300D_.wvu.FilterData" localSheetId="0" hidden="1">'Форма 3'!$A$18:$AO$132</definedName>
    <definedName name="Z_DEA9BE78_BDA5_4F0D_B54F_9BA68B23300D_.wvu.PrintArea" localSheetId="0" hidden="1">'Форма 3'!$A$1:$AO$132</definedName>
    <definedName name="Z_DEA9BE78_BDA5_4F0D_B54F_9BA68B23300D_.wvu.PrintTitles" localSheetId="0" hidden="1">'Форма 3'!$15:$18</definedName>
    <definedName name="Z_DFC023DD_4756_45E2_AF03_D38FB3866DA2_.wvu.FilterData" localSheetId="0" hidden="1">'Форма 3'!$A$1:$Z$131</definedName>
    <definedName name="Z_EA491EF1_48D8_41DB_B52C_17CCB3FBB7AC_.wvu.FilterData" localSheetId="0" hidden="1">'Форма 3'!$A$18:$AO$195</definedName>
    <definedName name="Z_EA491EF1_48D8_41DB_B52C_17CCB3FBB7AC_.wvu.PrintArea" localSheetId="0" hidden="1">'Форма 3'!$A$1:$AO$196</definedName>
    <definedName name="Z_EA491EF1_48D8_41DB_B52C_17CCB3FBB7AC_.wvu.PrintTitles" localSheetId="0" hidden="1">'Форма 3'!$15:$18</definedName>
    <definedName name="Z_F1207468_D291_4D83_886A_B8BF137A0A4D_.wvu.FilterData" localSheetId="0" hidden="1">'Форма 3'!#REF!</definedName>
    <definedName name="Z_F2AB70BF_E25F_4E2D_BC87_BDE8B23731AA_.wvu.FilterData" localSheetId="0" hidden="1">'Форма 3'!#REF!</definedName>
    <definedName name="Z_F7502582_2EEE_40D6_ABF0_46057117DE74_.wvu.FilterData" localSheetId="0" hidden="1">'Форма 3'!#REF!</definedName>
    <definedName name="Z_F7502582_2EEE_40D6_ABF0_46057117DE74_.wvu.PrintArea" localSheetId="0" hidden="1">'Форма 3'!$A$1:$O$131</definedName>
    <definedName name="Z_FA0F3C44_8D40_47F3_AE97_AE62B5F9F324_.wvu.FilterData" localSheetId="0" hidden="1">'Форма 3'!#REF!</definedName>
    <definedName name="Z_FA9B7BBB_2ED2_442A_A6B6_85FD49BBB683_.wvu.FilterData" localSheetId="0" hidden="1">'Форма 3'!$A$18:$AO$195</definedName>
    <definedName name="Z_FA9B7BBB_2ED2_442A_A6B6_85FD49BBB683_.wvu.PrintArea" localSheetId="0" hidden="1">'Форма 3'!$A$1:$AO$196</definedName>
    <definedName name="Z_FA9B7BBB_2ED2_442A_A6B6_85FD49BBB683_.wvu.PrintTitles" localSheetId="0" hidden="1">'Форма 3'!$15:$18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3'!$A$1:$AO$196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93" i="1" l="1"/>
  <c r="AJ171" i="1" s="1"/>
  <c r="AF193" i="1"/>
  <c r="AF171" i="1" s="1"/>
  <c r="AN194" i="1"/>
  <c r="AN193" i="1" s="1"/>
  <c r="AN171" i="1" s="1"/>
  <c r="AM194" i="1"/>
  <c r="AM193" i="1" s="1"/>
  <c r="AM171" i="1" s="1"/>
  <c r="AB193" i="1"/>
  <c r="AB171" i="1" s="1"/>
  <c r="X193" i="1"/>
  <c r="X171" i="1" s="1"/>
  <c r="T193" i="1"/>
  <c r="T171" i="1" s="1"/>
  <c r="P193" i="1"/>
  <c r="P171" i="1" s="1"/>
  <c r="L193" i="1"/>
  <c r="L171" i="1" s="1"/>
  <c r="H193" i="1"/>
  <c r="H171" i="1" s="1"/>
  <c r="AK193" i="1"/>
  <c r="AI193" i="1"/>
  <c r="AI171" i="1" s="1"/>
  <c r="AH193" i="1"/>
  <c r="AG193" i="1"/>
  <c r="AG171" i="1" s="1"/>
  <c r="AE193" i="1"/>
  <c r="AE171" i="1" s="1"/>
  <c r="AD193" i="1"/>
  <c r="AD171" i="1" s="1"/>
  <c r="AC193" i="1"/>
  <c r="AA193" i="1"/>
  <c r="AA171" i="1" s="1"/>
  <c r="Z193" i="1"/>
  <c r="Y193" i="1"/>
  <c r="Y40" i="1" s="1"/>
  <c r="W193" i="1"/>
  <c r="V193" i="1"/>
  <c r="V40" i="1" s="1"/>
  <c r="U193" i="1"/>
  <c r="S193" i="1"/>
  <c r="S40" i="1" s="1"/>
  <c r="R193" i="1"/>
  <c r="Q193" i="1"/>
  <c r="Q40" i="1" s="1"/>
  <c r="O193" i="1"/>
  <c r="O171" i="1" s="1"/>
  <c r="N193" i="1"/>
  <c r="N171" i="1" s="1"/>
  <c r="M193" i="1"/>
  <c r="K193" i="1"/>
  <c r="K171" i="1" s="1"/>
  <c r="J193" i="1"/>
  <c r="I193" i="1"/>
  <c r="I40" i="1" s="1"/>
  <c r="AK171" i="1"/>
  <c r="AH171" i="1"/>
  <c r="AC171" i="1"/>
  <c r="Z171" i="1"/>
  <c r="W171" i="1"/>
  <c r="V171" i="1"/>
  <c r="U171" i="1"/>
  <c r="R171" i="1"/>
  <c r="M171" i="1"/>
  <c r="J171" i="1"/>
  <c r="AM129" i="1"/>
  <c r="AM128" i="1"/>
  <c r="AN128" i="1"/>
  <c r="AM127" i="1"/>
  <c r="AN127" i="1"/>
  <c r="AM126" i="1"/>
  <c r="AM125" i="1"/>
  <c r="AM124" i="1"/>
  <c r="AN124" i="1"/>
  <c r="AM123" i="1"/>
  <c r="AN123" i="1"/>
  <c r="AM122" i="1"/>
  <c r="AM121" i="1"/>
  <c r="AM120" i="1"/>
  <c r="AH119" i="1"/>
  <c r="AH24" i="1" s="1"/>
  <c r="AN120" i="1"/>
  <c r="Z119" i="1"/>
  <c r="V119" i="1"/>
  <c r="T119" i="1"/>
  <c r="T24" i="1" s="1"/>
  <c r="P119" i="1"/>
  <c r="L119" i="1"/>
  <c r="H119" i="1"/>
  <c r="AK119" i="1"/>
  <c r="AI119" i="1"/>
  <c r="AG119" i="1"/>
  <c r="AE119" i="1"/>
  <c r="AE24" i="1" s="1"/>
  <c r="AC119" i="1"/>
  <c r="AC24" i="1" s="1"/>
  <c r="AA119" i="1"/>
  <c r="S119" i="1"/>
  <c r="R119" i="1"/>
  <c r="R24" i="1" s="1"/>
  <c r="Q119" i="1"/>
  <c r="Q24" i="1" s="1"/>
  <c r="O119" i="1"/>
  <c r="N119" i="1"/>
  <c r="M119" i="1"/>
  <c r="M24" i="1" s="1"/>
  <c r="K119" i="1"/>
  <c r="J119" i="1"/>
  <c r="I119" i="1"/>
  <c r="AN116" i="1"/>
  <c r="AM116" i="1"/>
  <c r="AM23" i="1" s="1"/>
  <c r="AK116" i="1"/>
  <c r="AJ116" i="1"/>
  <c r="AI116" i="1"/>
  <c r="AH116" i="1"/>
  <c r="AH23" i="1" s="1"/>
  <c r="AG116" i="1"/>
  <c r="AF116" i="1"/>
  <c r="AE116" i="1"/>
  <c r="AD116" i="1"/>
  <c r="AD23" i="1" s="1"/>
  <c r="AC116" i="1"/>
  <c r="AB116" i="1"/>
  <c r="AA116" i="1"/>
  <c r="Z116" i="1"/>
  <c r="Z23" i="1" s="1"/>
  <c r="Y116" i="1"/>
  <c r="X116" i="1"/>
  <c r="W116" i="1"/>
  <c r="V116" i="1"/>
  <c r="V23" i="1" s="1"/>
  <c r="U116" i="1"/>
  <c r="T116" i="1"/>
  <c r="S116" i="1"/>
  <c r="R116" i="1"/>
  <c r="R23" i="1" s="1"/>
  <c r="Q116" i="1"/>
  <c r="P116" i="1"/>
  <c r="O116" i="1"/>
  <c r="N116" i="1"/>
  <c r="N23" i="1" s="1"/>
  <c r="M116" i="1"/>
  <c r="L116" i="1"/>
  <c r="K116" i="1"/>
  <c r="J116" i="1"/>
  <c r="J23" i="1" s="1"/>
  <c r="I116" i="1"/>
  <c r="H116" i="1"/>
  <c r="G116" i="1"/>
  <c r="F116" i="1"/>
  <c r="E116" i="1"/>
  <c r="D116" i="1"/>
  <c r="AN113" i="1"/>
  <c r="AM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AN112" i="1"/>
  <c r="AM112" i="1"/>
  <c r="AN111" i="1"/>
  <c r="AM111" i="1"/>
  <c r="AN110" i="1"/>
  <c r="AM110" i="1"/>
  <c r="AG99" i="1"/>
  <c r="Y99" i="1"/>
  <c r="U99" i="1"/>
  <c r="Q99" i="1"/>
  <c r="M99" i="1"/>
  <c r="I99" i="1"/>
  <c r="AN108" i="1"/>
  <c r="AM107" i="1"/>
  <c r="AM106" i="1"/>
  <c r="AM105" i="1"/>
  <c r="AN105" i="1"/>
  <c r="AM104" i="1"/>
  <c r="AN103" i="1"/>
  <c r="AM103" i="1"/>
  <c r="AM102" i="1"/>
  <c r="AN101" i="1"/>
  <c r="AM101" i="1"/>
  <c r="AM100" i="1"/>
  <c r="AI99" i="1"/>
  <c r="AH99" i="1"/>
  <c r="AE99" i="1"/>
  <c r="AD99" i="1"/>
  <c r="AA99" i="1"/>
  <c r="Z99" i="1"/>
  <c r="W99" i="1"/>
  <c r="V99" i="1"/>
  <c r="S99" i="1"/>
  <c r="R99" i="1"/>
  <c r="O99" i="1"/>
  <c r="N99" i="1"/>
  <c r="K99" i="1"/>
  <c r="J99" i="1"/>
  <c r="AN97" i="1"/>
  <c r="AM97" i="1"/>
  <c r="AN96" i="1"/>
  <c r="AM96" i="1"/>
  <c r="AN95" i="1"/>
  <c r="AM95" i="1"/>
  <c r="AJ90" i="1"/>
  <c r="AJ89" i="1" s="1"/>
  <c r="AM94" i="1"/>
  <c r="AB90" i="1"/>
  <c r="AB89" i="1" s="1"/>
  <c r="X90" i="1"/>
  <c r="X89" i="1" s="1"/>
  <c r="T90" i="1"/>
  <c r="T89" i="1" s="1"/>
  <c r="P90" i="1"/>
  <c r="P89" i="1" s="1"/>
  <c r="L90" i="1"/>
  <c r="L89" i="1" s="1"/>
  <c r="H90" i="1"/>
  <c r="H89" i="1" s="1"/>
  <c r="AN93" i="1"/>
  <c r="AN92" i="1"/>
  <c r="AM92" i="1"/>
  <c r="K90" i="1"/>
  <c r="K89" i="1" s="1"/>
  <c r="AN91" i="1"/>
  <c r="AK90" i="1"/>
  <c r="AK89" i="1" s="1"/>
  <c r="AH90" i="1"/>
  <c r="AH89" i="1" s="1"/>
  <c r="AG90" i="1"/>
  <c r="AD90" i="1"/>
  <c r="AD89" i="1" s="1"/>
  <c r="AC90" i="1"/>
  <c r="AC89" i="1" s="1"/>
  <c r="Z90" i="1"/>
  <c r="Z89" i="1" s="1"/>
  <c r="V90" i="1"/>
  <c r="S90" i="1"/>
  <c r="S89" i="1" s="1"/>
  <c r="R90" i="1"/>
  <c r="R89" i="1" s="1"/>
  <c r="Q90" i="1"/>
  <c r="O90" i="1"/>
  <c r="N90" i="1"/>
  <c r="N89" i="1" s="1"/>
  <c r="M90" i="1"/>
  <c r="M89" i="1" s="1"/>
  <c r="J90" i="1"/>
  <c r="J89" i="1" s="1"/>
  <c r="I90" i="1"/>
  <c r="AG89" i="1"/>
  <c r="Y89" i="1"/>
  <c r="W89" i="1"/>
  <c r="V89" i="1"/>
  <c r="U89" i="1"/>
  <c r="Q89" i="1"/>
  <c r="O89" i="1"/>
  <c r="I89" i="1"/>
  <c r="AM87" i="1"/>
  <c r="AM86" i="1"/>
  <c r="AM85" i="1"/>
  <c r="AN85" i="1"/>
  <c r="AM84" i="1"/>
  <c r="AN84" i="1"/>
  <c r="AM83" i="1"/>
  <c r="AK82" i="1"/>
  <c r="AK81" i="1" s="1"/>
  <c r="AI82" i="1"/>
  <c r="AI81" i="1" s="1"/>
  <c r="AH82" i="1"/>
  <c r="AG82" i="1"/>
  <c r="AE82" i="1"/>
  <c r="AE81" i="1" s="1"/>
  <c r="AD82" i="1"/>
  <c r="AD81" i="1" s="1"/>
  <c r="AC82" i="1"/>
  <c r="AA82" i="1"/>
  <c r="AA81" i="1" s="1"/>
  <c r="Z82" i="1"/>
  <c r="Z81" i="1" s="1"/>
  <c r="Y82" i="1"/>
  <c r="Y81" i="1" s="1"/>
  <c r="W82" i="1"/>
  <c r="V82" i="1"/>
  <c r="U82" i="1"/>
  <c r="U81" i="1" s="1"/>
  <c r="S82" i="1"/>
  <c r="S81" i="1" s="1"/>
  <c r="S80" i="1" s="1"/>
  <c r="S22" i="1" s="1"/>
  <c r="R82" i="1"/>
  <c r="Q82" i="1"/>
  <c r="Q81" i="1" s="1"/>
  <c r="O82" i="1"/>
  <c r="N82" i="1"/>
  <c r="N81" i="1" s="1"/>
  <c r="M82" i="1"/>
  <c r="M81" i="1" s="1"/>
  <c r="K82" i="1"/>
  <c r="J82" i="1"/>
  <c r="J81" i="1" s="1"/>
  <c r="I82" i="1"/>
  <c r="I81" i="1" s="1"/>
  <c r="AH81" i="1"/>
  <c r="AG81" i="1"/>
  <c r="AC81" i="1"/>
  <c r="W81" i="1"/>
  <c r="V81" i="1"/>
  <c r="R81" i="1"/>
  <c r="O81" i="1"/>
  <c r="K81" i="1"/>
  <c r="AM79" i="1"/>
  <c r="AN79" i="1"/>
  <c r="AM78" i="1"/>
  <c r="AM77" i="1"/>
  <c r="AM76" i="1"/>
  <c r="AN76" i="1"/>
  <c r="AM75" i="1"/>
  <c r="AN75" i="1"/>
  <c r="AM74" i="1"/>
  <c r="V73" i="1"/>
  <c r="V71" i="1" s="1"/>
  <c r="AK73" i="1"/>
  <c r="AK71" i="1" s="1"/>
  <c r="AI73" i="1"/>
  <c r="AI71" i="1" s="1"/>
  <c r="AH73" i="1"/>
  <c r="AG73" i="1"/>
  <c r="AG71" i="1" s="1"/>
  <c r="AE73" i="1"/>
  <c r="AE71" i="1" s="1"/>
  <c r="AD73" i="1"/>
  <c r="AC73" i="1"/>
  <c r="AC71" i="1" s="1"/>
  <c r="AA73" i="1"/>
  <c r="AA71" i="1" s="1"/>
  <c r="Z73" i="1"/>
  <c r="S73" i="1"/>
  <c r="S71" i="1" s="1"/>
  <c r="R73" i="1"/>
  <c r="Q73" i="1"/>
  <c r="Q71" i="1" s="1"/>
  <c r="O73" i="1"/>
  <c r="O71" i="1" s="1"/>
  <c r="N73" i="1"/>
  <c r="M73" i="1"/>
  <c r="K73" i="1"/>
  <c r="J73" i="1"/>
  <c r="J71" i="1" s="1"/>
  <c r="I73" i="1"/>
  <c r="I71" i="1" s="1"/>
  <c r="AH71" i="1"/>
  <c r="AD71" i="1"/>
  <c r="Z71" i="1"/>
  <c r="Y71" i="1"/>
  <c r="W71" i="1"/>
  <c r="U71" i="1"/>
  <c r="R71" i="1"/>
  <c r="N71" i="1"/>
  <c r="M71" i="1"/>
  <c r="K71" i="1"/>
  <c r="G71" i="1"/>
  <c r="F71" i="1"/>
  <c r="E71" i="1"/>
  <c r="D71" i="1"/>
  <c r="AN68" i="1"/>
  <c r="AN67" i="1" s="1"/>
  <c r="AN66" i="1" s="1"/>
  <c r="AK67" i="1"/>
  <c r="AK66" i="1" s="1"/>
  <c r="AG67" i="1"/>
  <c r="AG66" i="1" s="1"/>
  <c r="AM68" i="1"/>
  <c r="AM67" i="1" s="1"/>
  <c r="AM66" i="1" s="1"/>
  <c r="Y67" i="1"/>
  <c r="Y66" i="1" s="1"/>
  <c r="U67" i="1"/>
  <c r="U66" i="1" s="1"/>
  <c r="Q67" i="1"/>
  <c r="Q66" i="1" s="1"/>
  <c r="M67" i="1"/>
  <c r="M66" i="1" s="1"/>
  <c r="I67" i="1"/>
  <c r="I66" i="1" s="1"/>
  <c r="AJ67" i="1"/>
  <c r="AJ66" i="1" s="1"/>
  <c r="AI67" i="1"/>
  <c r="AI66" i="1" s="1"/>
  <c r="AH67" i="1"/>
  <c r="AF67" i="1"/>
  <c r="AE67" i="1"/>
  <c r="AE66" i="1" s="1"/>
  <c r="AD67" i="1"/>
  <c r="AD66" i="1" s="1"/>
  <c r="AB67" i="1"/>
  <c r="AB66" i="1" s="1"/>
  <c r="AA67" i="1"/>
  <c r="AA66" i="1" s="1"/>
  <c r="Z67" i="1"/>
  <c r="Z66" i="1" s="1"/>
  <c r="X67" i="1"/>
  <c r="X66" i="1" s="1"/>
  <c r="W67" i="1"/>
  <c r="W66" i="1" s="1"/>
  <c r="V67" i="1"/>
  <c r="T67" i="1"/>
  <c r="T66" i="1" s="1"/>
  <c r="S67" i="1"/>
  <c r="S66" i="1" s="1"/>
  <c r="R67" i="1"/>
  <c r="R66" i="1" s="1"/>
  <c r="P67" i="1"/>
  <c r="P66" i="1" s="1"/>
  <c r="O67" i="1"/>
  <c r="O66" i="1" s="1"/>
  <c r="N67" i="1"/>
  <c r="N66" i="1" s="1"/>
  <c r="L67" i="1"/>
  <c r="L66" i="1" s="1"/>
  <c r="K67" i="1"/>
  <c r="K66" i="1" s="1"/>
  <c r="J67" i="1"/>
  <c r="J66" i="1" s="1"/>
  <c r="H67" i="1"/>
  <c r="H66" i="1" s="1"/>
  <c r="AH66" i="1"/>
  <c r="AF66" i="1"/>
  <c r="V66" i="1"/>
  <c r="AK64" i="1"/>
  <c r="AJ64" i="1"/>
  <c r="AG64" i="1"/>
  <c r="AF64" i="1"/>
  <c r="AN65" i="1"/>
  <c r="AN64" i="1" s="1"/>
  <c r="AC64" i="1"/>
  <c r="AB64" i="1"/>
  <c r="Y64" i="1"/>
  <c r="X64" i="1"/>
  <c r="U64" i="1"/>
  <c r="T64" i="1"/>
  <c r="Q64" i="1"/>
  <c r="P64" i="1"/>
  <c r="M64" i="1"/>
  <c r="L64" i="1"/>
  <c r="I64" i="1"/>
  <c r="H64" i="1"/>
  <c r="AM64" i="1"/>
  <c r="AI64" i="1"/>
  <c r="AH64" i="1"/>
  <c r="AE64" i="1"/>
  <c r="AD64" i="1"/>
  <c r="AA64" i="1"/>
  <c r="Z64" i="1"/>
  <c r="W64" i="1"/>
  <c r="V64" i="1"/>
  <c r="S64" i="1"/>
  <c r="R64" i="1"/>
  <c r="O64" i="1"/>
  <c r="N64" i="1"/>
  <c r="K64" i="1"/>
  <c r="J64" i="1"/>
  <c r="AK61" i="1"/>
  <c r="AJ61" i="1"/>
  <c r="AJ60" i="1" s="1"/>
  <c r="AG61" i="1"/>
  <c r="AM62" i="1"/>
  <c r="AM61" i="1" s="1"/>
  <c r="AB61" i="1"/>
  <c r="AB60" i="1" s="1"/>
  <c r="Y61" i="1"/>
  <c r="X61" i="1"/>
  <c r="U61" i="1"/>
  <c r="T61" i="1"/>
  <c r="T60" i="1" s="1"/>
  <c r="Q61" i="1"/>
  <c r="P61" i="1"/>
  <c r="M61" i="1"/>
  <c r="L61" i="1"/>
  <c r="L60" i="1" s="1"/>
  <c r="I61" i="1"/>
  <c r="H61" i="1"/>
  <c r="AI61" i="1"/>
  <c r="AH61" i="1"/>
  <c r="AH60" i="1" s="1"/>
  <c r="AH59" i="1" s="1"/>
  <c r="AE61" i="1"/>
  <c r="AD61" i="1"/>
  <c r="AA61" i="1"/>
  <c r="Z61" i="1"/>
  <c r="Z60" i="1" s="1"/>
  <c r="W61" i="1"/>
  <c r="V61" i="1"/>
  <c r="V60" i="1" s="1"/>
  <c r="V59" i="1" s="1"/>
  <c r="S61" i="1"/>
  <c r="R61" i="1"/>
  <c r="O61" i="1"/>
  <c r="N61" i="1"/>
  <c r="N60" i="1" s="1"/>
  <c r="K61" i="1"/>
  <c r="J61" i="1"/>
  <c r="J60" i="1" s="1"/>
  <c r="AD60" i="1"/>
  <c r="R60" i="1"/>
  <c r="AN56" i="1"/>
  <c r="AM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G44" i="1" s="1"/>
  <c r="F56" i="1"/>
  <c r="E56" i="1"/>
  <c r="D56" i="1"/>
  <c r="AM55" i="1"/>
  <c r="Q48" i="1"/>
  <c r="Q45" i="1" s="1"/>
  <c r="I48" i="1"/>
  <c r="I45" i="1" s="1"/>
  <c r="AM54" i="1"/>
  <c r="P48" i="1"/>
  <c r="P45" i="1" s="1"/>
  <c r="L48" i="1"/>
  <c r="L45" i="1" s="1"/>
  <c r="H48" i="1"/>
  <c r="H45" i="1" s="1"/>
  <c r="AM53" i="1"/>
  <c r="AN53" i="1"/>
  <c r="AM52" i="1"/>
  <c r="AH48" i="1"/>
  <c r="AN52" i="1"/>
  <c r="V48" i="1"/>
  <c r="R48" i="1"/>
  <c r="N48" i="1"/>
  <c r="J48" i="1"/>
  <c r="AI48" i="1"/>
  <c r="AI45" i="1" s="1"/>
  <c r="AE48" i="1"/>
  <c r="AE45" i="1" s="1"/>
  <c r="AN50" i="1"/>
  <c r="AN49" i="1"/>
  <c r="AF48" i="1"/>
  <c r="AF45" i="1" s="1"/>
  <c r="AJ48" i="1"/>
  <c r="AJ45" i="1" s="1"/>
  <c r="Z48" i="1"/>
  <c r="M48" i="1"/>
  <c r="M45" i="1" s="1"/>
  <c r="AM47" i="1"/>
  <c r="AN47" i="1"/>
  <c r="AM46" i="1"/>
  <c r="U45" i="1"/>
  <c r="Y45" i="1"/>
  <c r="W45" i="1"/>
  <c r="F44" i="1"/>
  <c r="G42" i="1"/>
  <c r="F42" i="1"/>
  <c r="AN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AK40" i="1"/>
  <c r="AJ40" i="1"/>
  <c r="AH40" i="1"/>
  <c r="AG40" i="1"/>
  <c r="AF40" i="1"/>
  <c r="AE40" i="1"/>
  <c r="AC40" i="1"/>
  <c r="AB40" i="1"/>
  <c r="Z40" i="1"/>
  <c r="X40" i="1"/>
  <c r="W40" i="1"/>
  <c r="U40" i="1"/>
  <c r="T40" i="1"/>
  <c r="R40" i="1"/>
  <c r="O40" i="1"/>
  <c r="O35" i="1" s="1"/>
  <c r="M40" i="1"/>
  <c r="L40" i="1"/>
  <c r="K40" i="1"/>
  <c r="K35" i="1" s="1"/>
  <c r="J40" i="1"/>
  <c r="H40" i="1"/>
  <c r="AN39" i="1"/>
  <c r="AM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AN38" i="1"/>
  <c r="AM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AN37" i="1"/>
  <c r="AM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AN36" i="1"/>
  <c r="AM36" i="1"/>
  <c r="AK36" i="1"/>
  <c r="AJ36" i="1"/>
  <c r="AJ35" i="1" s="1"/>
  <c r="AI36" i="1"/>
  <c r="AH36" i="1"/>
  <c r="AH35" i="1" s="1"/>
  <c r="AG36" i="1"/>
  <c r="AF36" i="1"/>
  <c r="AE36" i="1"/>
  <c r="AD36" i="1"/>
  <c r="AC36" i="1"/>
  <c r="AB36" i="1"/>
  <c r="AB35" i="1" s="1"/>
  <c r="AA36" i="1"/>
  <c r="Z36" i="1"/>
  <c r="Z35" i="1" s="1"/>
  <c r="Y36" i="1"/>
  <c r="X36" i="1"/>
  <c r="W36" i="1"/>
  <c r="V36" i="1"/>
  <c r="U36" i="1"/>
  <c r="T36" i="1"/>
  <c r="T35" i="1" s="1"/>
  <c r="S36" i="1"/>
  <c r="R36" i="1"/>
  <c r="R35" i="1" s="1"/>
  <c r="Q36" i="1"/>
  <c r="P36" i="1"/>
  <c r="O36" i="1"/>
  <c r="N36" i="1"/>
  <c r="M36" i="1"/>
  <c r="L36" i="1"/>
  <c r="L35" i="1" s="1"/>
  <c r="K36" i="1"/>
  <c r="J36" i="1"/>
  <c r="J35" i="1" s="1"/>
  <c r="I36" i="1"/>
  <c r="H36" i="1"/>
  <c r="AK35" i="1"/>
  <c r="AG35" i="1"/>
  <c r="AE35" i="1"/>
  <c r="AC35" i="1"/>
  <c r="X35" i="1"/>
  <c r="W35" i="1"/>
  <c r="U35" i="1"/>
  <c r="M35" i="1"/>
  <c r="H35" i="1"/>
  <c r="AN34" i="1"/>
  <c r="AM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AN33" i="1"/>
  <c r="AM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AN32" i="1"/>
  <c r="AM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AN31" i="1"/>
  <c r="AM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AN30" i="1"/>
  <c r="AM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AN29" i="1"/>
  <c r="AM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AN28" i="1"/>
  <c r="AM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AN27" i="1"/>
  <c r="AM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AN26" i="1"/>
  <c r="AM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AN25" i="1"/>
  <c r="AM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AK24" i="1"/>
  <c r="AI24" i="1"/>
  <c r="AG24" i="1"/>
  <c r="AA24" i="1"/>
  <c r="Z24" i="1"/>
  <c r="Y24" i="1"/>
  <c r="W24" i="1"/>
  <c r="V24" i="1"/>
  <c r="U24" i="1"/>
  <c r="S24" i="1"/>
  <c r="P24" i="1"/>
  <c r="O24" i="1"/>
  <c r="N24" i="1"/>
  <c r="L24" i="1"/>
  <c r="K24" i="1"/>
  <c r="J24" i="1"/>
  <c r="I24" i="1"/>
  <c r="H24" i="1"/>
  <c r="AN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P40" i="1" l="1"/>
  <c r="P35" i="1" s="1"/>
  <c r="AM40" i="1"/>
  <c r="AM35" i="1" s="1"/>
  <c r="AM60" i="1"/>
  <c r="E44" i="1"/>
  <c r="E42" i="1" s="1"/>
  <c r="Q171" i="1"/>
  <c r="AB59" i="1"/>
  <c r="AF35" i="1"/>
  <c r="AD40" i="1"/>
  <c r="AD35" i="1" s="1"/>
  <c r="Q35" i="1"/>
  <c r="R59" i="1"/>
  <c r="N40" i="1"/>
  <c r="N35" i="1" s="1"/>
  <c r="O60" i="1"/>
  <c r="O59" i="1" s="1"/>
  <c r="W60" i="1"/>
  <c r="AE60" i="1"/>
  <c r="AE59" i="1" s="1"/>
  <c r="V80" i="1"/>
  <c r="V22" i="1" s="1"/>
  <c r="N80" i="1"/>
  <c r="N22" i="1" s="1"/>
  <c r="S171" i="1"/>
  <c r="Y171" i="1"/>
  <c r="V35" i="1"/>
  <c r="AN40" i="1"/>
  <c r="AN35" i="1" s="1"/>
  <c r="N59" i="1"/>
  <c r="AA40" i="1"/>
  <c r="AA35" i="1" s="1"/>
  <c r="W59" i="1"/>
  <c r="W44" i="1" s="1"/>
  <c r="H60" i="1"/>
  <c r="H59" i="1" s="1"/>
  <c r="P60" i="1"/>
  <c r="P59" i="1" s="1"/>
  <c r="X60" i="1"/>
  <c r="X59" i="1" s="1"/>
  <c r="I35" i="1"/>
  <c r="S35" i="1"/>
  <c r="Y35" i="1"/>
  <c r="AD59" i="1"/>
  <c r="R80" i="1"/>
  <c r="R22" i="1" s="1"/>
  <c r="D44" i="1"/>
  <c r="D42" i="1" s="1"/>
  <c r="J80" i="1"/>
  <c r="J22" i="1" s="1"/>
  <c r="AM82" i="1"/>
  <c r="AM81" i="1" s="1"/>
  <c r="W21" i="1"/>
  <c r="W80" i="1"/>
  <c r="W22" i="1" s="1"/>
  <c r="AI40" i="1"/>
  <c r="AI35" i="1" s="1"/>
  <c r="J45" i="1"/>
  <c r="N45" i="1"/>
  <c r="R45" i="1"/>
  <c r="R44" i="1" s="1"/>
  <c r="Z45" i="1"/>
  <c r="AH45" i="1"/>
  <c r="AH44" i="1" s="1"/>
  <c r="Z59" i="1"/>
  <c r="AM119" i="1"/>
  <c r="AM24" i="1" s="1"/>
  <c r="J59" i="1"/>
  <c r="AD80" i="1"/>
  <c r="AD22" i="1" s="1"/>
  <c r="L59" i="1"/>
  <c r="T59" i="1"/>
  <c r="AJ59" i="1"/>
  <c r="K60" i="1"/>
  <c r="K59" i="1" s="1"/>
  <c r="S60" i="1"/>
  <c r="S59" i="1" s="1"/>
  <c r="AA60" i="1"/>
  <c r="AA59" i="1" s="1"/>
  <c r="AI60" i="1"/>
  <c r="AI59" i="1" s="1"/>
  <c r="AI44" i="1" s="1"/>
  <c r="AI21" i="1" s="1"/>
  <c r="Z80" i="1"/>
  <c r="Z22" i="1" s="1"/>
  <c r="AH80" i="1"/>
  <c r="AH22" i="1" s="1"/>
  <c r="I171" i="1"/>
  <c r="AE44" i="1"/>
  <c r="AE21" i="1" s="1"/>
  <c r="I60" i="1"/>
  <c r="I59" i="1" s="1"/>
  <c r="I44" i="1" s="1"/>
  <c r="M60" i="1"/>
  <c r="M59" i="1" s="1"/>
  <c r="M44" i="1" s="1"/>
  <c r="Q60" i="1"/>
  <c r="Q59" i="1" s="1"/>
  <c r="Q44" i="1" s="1"/>
  <c r="Q21" i="1" s="1"/>
  <c r="U60" i="1"/>
  <c r="U59" i="1" s="1"/>
  <c r="U44" i="1" s="1"/>
  <c r="Y60" i="1"/>
  <c r="Y59" i="1" s="1"/>
  <c r="Y44" i="1" s="1"/>
  <c r="AM59" i="1"/>
  <c r="AG60" i="1"/>
  <c r="AG59" i="1" s="1"/>
  <c r="AK60" i="1"/>
  <c r="AK59" i="1" s="1"/>
  <c r="K80" i="1"/>
  <c r="K22" i="1" s="1"/>
  <c r="I80" i="1"/>
  <c r="I22" i="1" s="1"/>
  <c r="M80" i="1"/>
  <c r="M22" i="1" s="1"/>
  <c r="Q80" i="1"/>
  <c r="Q22" i="1" s="1"/>
  <c r="U80" i="1"/>
  <c r="U22" i="1" s="1"/>
  <c r="Y80" i="1"/>
  <c r="Y22" i="1" s="1"/>
  <c r="AG80" i="1"/>
  <c r="AG22" i="1" s="1"/>
  <c r="AH21" i="1"/>
  <c r="AD48" i="1"/>
  <c r="AM49" i="1"/>
  <c r="AC48" i="1"/>
  <c r="AC45" i="1" s="1"/>
  <c r="AG48" i="1"/>
  <c r="AG45" i="1" s="1"/>
  <c r="AG44" i="1" s="1"/>
  <c r="AK48" i="1"/>
  <c r="AK45" i="1" s="1"/>
  <c r="AK44" i="1" s="1"/>
  <c r="K48" i="1"/>
  <c r="K45" i="1" s="1"/>
  <c r="K44" i="1" s="1"/>
  <c r="O48" i="1"/>
  <c r="O45" i="1" s="1"/>
  <c r="O44" i="1" s="1"/>
  <c r="S48" i="1"/>
  <c r="S45" i="1" s="1"/>
  <c r="AA48" i="1"/>
  <c r="AA45" i="1" s="1"/>
  <c r="AA44" i="1" s="1"/>
  <c r="T48" i="1"/>
  <c r="T45" i="1" s="1"/>
  <c r="AB48" i="1"/>
  <c r="AB45" i="1" s="1"/>
  <c r="O80" i="1"/>
  <c r="O22" i="1" s="1"/>
  <c r="R43" i="1"/>
  <c r="R42" i="1" s="1"/>
  <c r="R21" i="1"/>
  <c r="V45" i="1"/>
  <c r="V44" i="1" s="1"/>
  <c r="AN46" i="1"/>
  <c r="AD45" i="1"/>
  <c r="AD44" i="1" s="1"/>
  <c r="AN94" i="1"/>
  <c r="AN90" i="1" s="1"/>
  <c r="AN89" i="1" s="1"/>
  <c r="AF90" i="1"/>
  <c r="AF89" i="1" s="1"/>
  <c r="AN55" i="1"/>
  <c r="H73" i="1"/>
  <c r="H71" i="1" s="1"/>
  <c r="H44" i="1" s="1"/>
  <c r="L73" i="1"/>
  <c r="L71" i="1" s="1"/>
  <c r="P73" i="1"/>
  <c r="P71" i="1" s="1"/>
  <c r="T73" i="1"/>
  <c r="T71" i="1" s="1"/>
  <c r="X48" i="1"/>
  <c r="X45" i="1" s="1"/>
  <c r="AM50" i="1"/>
  <c r="AN51" i="1"/>
  <c r="AN54" i="1"/>
  <c r="AN62" i="1"/>
  <c r="AN61" i="1" s="1"/>
  <c r="AN60" i="1" s="1"/>
  <c r="AN59" i="1" s="1"/>
  <c r="AF61" i="1"/>
  <c r="AF60" i="1" s="1"/>
  <c r="AF59" i="1" s="1"/>
  <c r="AC99" i="1"/>
  <c r="AC80" i="1" s="1"/>
  <c r="AC22" i="1" s="1"/>
  <c r="AM109" i="1"/>
  <c r="AM99" i="1" s="1"/>
  <c r="AN109" i="1"/>
  <c r="AK99" i="1"/>
  <c r="AK80" i="1" s="1"/>
  <c r="AK22" i="1" s="1"/>
  <c r="AN74" i="1"/>
  <c r="AN78" i="1"/>
  <c r="AN83" i="1"/>
  <c r="AN87" i="1"/>
  <c r="AA90" i="1"/>
  <c r="AA89" i="1" s="1"/>
  <c r="AA80" i="1" s="1"/>
  <c r="AA22" i="1" s="1"/>
  <c r="AM91" i="1"/>
  <c r="AM90" i="1" s="1"/>
  <c r="AM89" i="1" s="1"/>
  <c r="AE90" i="1"/>
  <c r="AE89" i="1" s="1"/>
  <c r="AE80" i="1" s="1"/>
  <c r="AE22" i="1" s="1"/>
  <c r="AI90" i="1"/>
  <c r="AI89" i="1" s="1"/>
  <c r="AI80" i="1" s="1"/>
  <c r="AN100" i="1"/>
  <c r="AN102" i="1"/>
  <c r="AN104" i="1"/>
  <c r="AN107" i="1"/>
  <c r="X119" i="1"/>
  <c r="X24" i="1" s="1"/>
  <c r="AB119" i="1"/>
  <c r="AB24" i="1" s="1"/>
  <c r="AF119" i="1"/>
  <c r="AF24" i="1" s="1"/>
  <c r="AJ119" i="1"/>
  <c r="AJ24" i="1" s="1"/>
  <c r="AN122" i="1"/>
  <c r="AN126" i="1"/>
  <c r="AC61" i="1"/>
  <c r="AC60" i="1" s="1"/>
  <c r="AC67" i="1"/>
  <c r="AC66" i="1" s="1"/>
  <c r="AN77" i="1"/>
  <c r="AM73" i="1"/>
  <c r="AM71" i="1" s="1"/>
  <c r="AN86" i="1"/>
  <c r="AN106" i="1"/>
  <c r="AN121" i="1"/>
  <c r="AN125" i="1"/>
  <c r="AN129" i="1"/>
  <c r="X73" i="1"/>
  <c r="X71" i="1" s="1"/>
  <c r="AB73" i="1"/>
  <c r="AB71" i="1" s="1"/>
  <c r="AF73" i="1"/>
  <c r="AF71" i="1" s="1"/>
  <c r="AJ73" i="1"/>
  <c r="AJ71" i="1" s="1"/>
  <c r="H82" i="1"/>
  <c r="H81" i="1" s="1"/>
  <c r="L82" i="1"/>
  <c r="L81" i="1" s="1"/>
  <c r="P82" i="1"/>
  <c r="P81" i="1" s="1"/>
  <c r="T82" i="1"/>
  <c r="T81" i="1" s="1"/>
  <c r="X82" i="1"/>
  <c r="X81" i="1" s="1"/>
  <c r="AB82" i="1"/>
  <c r="AB81" i="1" s="1"/>
  <c r="AF82" i="1"/>
  <c r="AF81" i="1" s="1"/>
  <c r="AJ82" i="1"/>
  <c r="AJ81" i="1" s="1"/>
  <c r="H99" i="1"/>
  <c r="L99" i="1"/>
  <c r="P99" i="1"/>
  <c r="T99" i="1"/>
  <c r="X99" i="1"/>
  <c r="AB99" i="1"/>
  <c r="AF99" i="1"/>
  <c r="AJ99" i="1"/>
  <c r="AD119" i="1"/>
  <c r="AD24" i="1" s="1"/>
  <c r="AH43" i="1" l="1"/>
  <c r="AH42" i="1" s="1"/>
  <c r="Z44" i="1"/>
  <c r="L44" i="1"/>
  <c r="R20" i="1"/>
  <c r="R19" i="1" s="1"/>
  <c r="Q20" i="1"/>
  <c r="Q19" i="1" s="1"/>
  <c r="S44" i="1"/>
  <c r="S43" i="1" s="1"/>
  <c r="S42" i="1" s="1"/>
  <c r="AH20" i="1"/>
  <c r="AH19" i="1" s="1"/>
  <c r="N44" i="1"/>
  <c r="P44" i="1"/>
  <c r="U43" i="1"/>
  <c r="U42" i="1" s="1"/>
  <c r="U21" i="1"/>
  <c r="U20" i="1" s="1"/>
  <c r="U19" i="1" s="1"/>
  <c r="M21" i="1"/>
  <c r="M20" i="1" s="1"/>
  <c r="M19" i="1" s="1"/>
  <c r="M43" i="1"/>
  <c r="M42" i="1" s="1"/>
  <c r="Y21" i="1"/>
  <c r="Y20" i="1" s="1"/>
  <c r="Y19" i="1" s="1"/>
  <c r="Y43" i="1"/>
  <c r="Y42" i="1" s="1"/>
  <c r="I43" i="1"/>
  <c r="I42" i="1" s="1"/>
  <c r="I21" i="1"/>
  <c r="I20" i="1" s="1"/>
  <c r="I19" i="1" s="1"/>
  <c r="AF44" i="1"/>
  <c r="AN119" i="1"/>
  <c r="AN24" i="1" s="1"/>
  <c r="AN48" i="1"/>
  <c r="W20" i="1"/>
  <c r="W19" i="1" s="1"/>
  <c r="AE20" i="1"/>
  <c r="AE19" i="1" s="1"/>
  <c r="AJ44" i="1"/>
  <c r="AB44" i="1"/>
  <c r="AB21" i="1" s="1"/>
  <c r="Q43" i="1"/>
  <c r="Q42" i="1" s="1"/>
  <c r="J44" i="1"/>
  <c r="W43" i="1"/>
  <c r="W42" i="1" s="1"/>
  <c r="AI22" i="1"/>
  <c r="AI43" i="1"/>
  <c r="AI42" i="1" s="1"/>
  <c r="AF21" i="1"/>
  <c r="P21" i="1"/>
  <c r="H21" i="1"/>
  <c r="AK21" i="1"/>
  <c r="AK20" i="1" s="1"/>
  <c r="AK19" i="1" s="1"/>
  <c r="AK43" i="1"/>
  <c r="AK42" i="1" s="1"/>
  <c r="AJ80" i="1"/>
  <c r="AJ22" i="1" s="1"/>
  <c r="V43" i="1"/>
  <c r="V42" i="1" s="1"/>
  <c r="V21" i="1"/>
  <c r="V20" i="1" s="1"/>
  <c r="V19" i="1" s="1"/>
  <c r="O43" i="1"/>
  <c r="O42" i="1" s="1"/>
  <c r="O21" i="1"/>
  <c r="O20" i="1" s="1"/>
  <c r="O19" i="1" s="1"/>
  <c r="L21" i="1"/>
  <c r="AF80" i="1"/>
  <c r="AF22" i="1" s="1"/>
  <c r="P80" i="1"/>
  <c r="P22" i="1" s="1"/>
  <c r="AC59" i="1"/>
  <c r="AC44" i="1" s="1"/>
  <c r="AN82" i="1"/>
  <c r="AN81" i="1" s="1"/>
  <c r="Z43" i="1"/>
  <c r="Z42" i="1" s="1"/>
  <c r="Z21" i="1"/>
  <c r="Z20" i="1" s="1"/>
  <c r="Z19" i="1" s="1"/>
  <c r="T44" i="1"/>
  <c r="K43" i="1"/>
  <c r="K42" i="1" s="1"/>
  <c r="K21" i="1"/>
  <c r="K20" i="1" s="1"/>
  <c r="K19" i="1" s="1"/>
  <c r="AM48" i="1"/>
  <c r="AM45" i="1" s="1"/>
  <c r="AM44" i="1" s="1"/>
  <c r="AE43" i="1"/>
  <c r="AE42" i="1" s="1"/>
  <c r="T80" i="1"/>
  <c r="T22" i="1" s="1"/>
  <c r="AB80" i="1"/>
  <c r="AB22" i="1" s="1"/>
  <c r="L80" i="1"/>
  <c r="L22" i="1" s="1"/>
  <c r="AM80" i="1"/>
  <c r="AM22" i="1" s="1"/>
  <c r="AD43" i="1"/>
  <c r="AD42" i="1" s="1"/>
  <c r="AD21" i="1"/>
  <c r="AD20" i="1" s="1"/>
  <c r="AD19" i="1" s="1"/>
  <c r="AA43" i="1"/>
  <c r="AA42" i="1" s="1"/>
  <c r="AA21" i="1"/>
  <c r="AA20" i="1" s="1"/>
  <c r="AA19" i="1" s="1"/>
  <c r="AI20" i="1"/>
  <c r="AI19" i="1" s="1"/>
  <c r="X80" i="1"/>
  <c r="X22" i="1" s="1"/>
  <c r="H80" i="1"/>
  <c r="H22" i="1" s="1"/>
  <c r="AN99" i="1"/>
  <c r="AN73" i="1"/>
  <c r="AN71" i="1" s="1"/>
  <c r="X44" i="1"/>
  <c r="AN45" i="1"/>
  <c r="S21" i="1"/>
  <c r="S20" i="1" s="1"/>
  <c r="S19" i="1" s="1"/>
  <c r="AG43" i="1"/>
  <c r="AG42" i="1" s="1"/>
  <c r="AG21" i="1"/>
  <c r="AG20" i="1" s="1"/>
  <c r="AG19" i="1" s="1"/>
  <c r="AJ43" i="1" l="1"/>
  <c r="AJ42" i="1" s="1"/>
  <c r="AN44" i="1"/>
  <c r="AN21" i="1" s="1"/>
  <c r="AJ21" i="1"/>
  <c r="AB43" i="1"/>
  <c r="AB42" i="1" s="1"/>
  <c r="AB20" i="1"/>
  <c r="AB19" i="1" s="1"/>
  <c r="N43" i="1"/>
  <c r="N42" i="1" s="1"/>
  <c r="N21" i="1"/>
  <c r="N20" i="1" s="1"/>
  <c r="N19" i="1" s="1"/>
  <c r="P43" i="1"/>
  <c r="P42" i="1" s="1"/>
  <c r="P20" i="1"/>
  <c r="P19" i="1" s="1"/>
  <c r="J43" i="1"/>
  <c r="J42" i="1" s="1"/>
  <c r="J21" i="1"/>
  <c r="J20" i="1" s="1"/>
  <c r="J19" i="1" s="1"/>
  <c r="AN80" i="1"/>
  <c r="AN22" i="1" s="1"/>
  <c r="L43" i="1"/>
  <c r="L42" i="1" s="1"/>
  <c r="X43" i="1"/>
  <c r="X42" i="1" s="1"/>
  <c r="X21" i="1"/>
  <c r="X20" i="1" s="1"/>
  <c r="X19" i="1" s="1"/>
  <c r="T43" i="1"/>
  <c r="T42" i="1" s="1"/>
  <c r="T21" i="1"/>
  <c r="T20" i="1" s="1"/>
  <c r="T19" i="1" s="1"/>
  <c r="L20" i="1"/>
  <c r="L19" i="1" s="1"/>
  <c r="H20" i="1"/>
  <c r="H19" i="1" s="1"/>
  <c r="AF43" i="1"/>
  <c r="AF42" i="1" s="1"/>
  <c r="AM43" i="1"/>
  <c r="AM42" i="1" s="1"/>
  <c r="AM21" i="1"/>
  <c r="AM20" i="1" s="1"/>
  <c r="AM19" i="1" s="1"/>
  <c r="H43" i="1"/>
  <c r="H42" i="1" s="1"/>
  <c r="AF20" i="1"/>
  <c r="AF19" i="1" s="1"/>
  <c r="AJ20" i="1"/>
  <c r="AJ19" i="1" s="1"/>
  <c r="AC43" i="1"/>
  <c r="AC42" i="1" s="1"/>
  <c r="AC21" i="1"/>
  <c r="AC20" i="1" s="1"/>
  <c r="AC19" i="1" s="1"/>
  <c r="AN43" i="1" l="1"/>
  <c r="AN42" i="1" s="1"/>
  <c r="AN20" i="1"/>
  <c r="AN19" i="1" s="1"/>
</calcChain>
</file>

<file path=xl/sharedStrings.xml><?xml version="1.0" encoding="utf-8"?>
<sst xmlns="http://schemas.openxmlformats.org/spreadsheetml/2006/main" count="1744" uniqueCount="422">
  <si>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</si>
  <si>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</si>
  <si>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</si>
  <si>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</si>
  <si>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Инвестиционная программа Акционерное Общество "Чеченэнерго"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</si>
  <si>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</si>
  <si>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</si>
  <si>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</si>
  <si>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</si>
  <si>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</si>
  <si>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</si>
  <si>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</si>
  <si>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</si>
  <si>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01.01.2023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</si>
  <si>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</si>
  <si>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</si>
  <si>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2023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</si>
  <si>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</si>
  <si>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</si>
  <si>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</si>
  <si>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</si>
  <si>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01.01.2023 года </t>
  </si>
  <si>
    <t xml:space="preserve">План 
на 01.01.2024 года </t>
  </si>
  <si>
    <t xml:space="preserve">Предложение по корректировке утвержденного плана 
на 01.01.2024 года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</si>
  <si>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</si>
  <si>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</si>
  <si>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</si>
  <si>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</si>
  <si>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</si>
  <si>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</si>
  <si>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</si>
  <si>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</si>
  <si>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</si>
  <si>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</si>
  <si>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</si>
  <si>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</si>
  <si>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</si>
  <si>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</si>
  <si>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</si>
  <si>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</si>
  <si>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</si>
  <si>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</si>
  <si>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27</t>
  </si>
  <si>
    <t>28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</si>
  <si>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</si>
  <si>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</si>
  <si>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</si>
  <si>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</si>
  <si>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</si>
  <si>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</si>
  <si>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</si>
  <si>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</si>
  <si>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</si>
  <si>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</si>
  <si>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</si>
  <si>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</si>
  <si>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</si>
  <si>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</si>
  <si>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</si>
  <si>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</si>
  <si>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</si>
  <si>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</si>
  <si>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</si>
  <si>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</si>
  <si>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</si>
  <si>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</si>
  <si>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</si>
  <si>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</si>
  <si>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</si>
  <si>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</si>
  <si>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</si>
  <si>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</si>
  <si>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</si>
  <si>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</si>
  <si>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</si>
  <si>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</si>
  <si>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</si>
  <si>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</si>
  <si>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</si>
  <si>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</si>
  <si>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</si>
  <si>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</si>
  <si>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</si>
  <si>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</si>
  <si>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</si>
  <si>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</si>
  <si>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</si>
  <si>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</si>
  <si>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</si>
  <si>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</si>
  <si>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</si>
  <si>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</si>
  <si>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</si>
  <si>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</si>
  <si>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</si>
  <si>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</si>
  <si>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</si>
  <si>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</si>
  <si>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</si>
  <si>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</si>
  <si>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</si>
  <si>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</si>
  <si>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</si>
  <si>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</si>
  <si>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</si>
  <si>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</si>
  <si>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</si>
  <si>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</si>
  <si>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</si>
  <si>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</si>
  <si>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</si>
  <si>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</si>
  <si>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</si>
  <si>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</si>
  <si>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</si>
  <si>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</si>
  <si>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</si>
  <si>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</si>
  <si>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</si>
  <si>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</si>
  <si>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</si>
  <si>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</si>
  <si>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</si>
  <si>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</si>
  <si>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</si>
  <si>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</si>
  <si>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</si>
  <si>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</si>
  <si>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</si>
  <si>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</si>
  <si>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</si>
  <si>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</si>
  <si>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</si>
  <si>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</si>
  <si>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</si>
  <si>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</si>
  <si>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</si>
  <si>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</si>
  <si>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</si>
  <si>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</si>
  <si>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</si>
  <si>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</si>
  <si>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</si>
  <si>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</si>
  <si>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</si>
  <si>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</si>
  <si>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</si>
  <si>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</si>
  <si>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</si>
  <si>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</si>
  <si>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</si>
  <si>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</si>
  <si>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</si>
  <si>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</si>
  <si>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</si>
  <si>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</si>
  <si>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</si>
  <si>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</si>
  <si>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</si>
  <si>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</si>
  <si>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</si>
  <si>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</si>
  <si>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</si>
  <si>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</si>
  <si>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</si>
  <si>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</si>
  <si>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</si>
  <si>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</si>
  <si>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</si>
  <si>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</si>
  <si>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</si>
  <si>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</si>
  <si>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</si>
  <si>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</si>
  <si>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</si>
  <si>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</si>
  <si>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</si>
  <si>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</si>
  <si>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</si>
  <si>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</si>
  <si>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</si>
  <si>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</si>
  <si>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</si>
  <si>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</si>
  <si>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</si>
  <si>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</si>
  <si>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</si>
  <si>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</si>
  <si>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</si>
  <si>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</si>
  <si>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</si>
  <si>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</si>
  <si>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</si>
  <si>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</si>
  <si>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</si>
  <si>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</si>
  <si>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</si>
  <si>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</si>
  <si>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</si>
  <si>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</si>
  <si>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</si>
  <si>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</si>
  <si>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</si>
  <si>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</si>
  <si>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</si>
  <si>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</si>
  <si>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</si>
  <si>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</si>
  <si>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</si>
  <si>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</si>
  <si>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</si>
  <si>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</si>
  <si>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</si>
  <si>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</si>
  <si>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</si>
  <si>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</si>
  <si>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</si>
  <si>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</si>
  <si>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</si>
  <si>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</si>
  <si>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</si>
  <si>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</si>
  <si>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</si>
  <si>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</si>
  <si>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</si>
  <si>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</si>
  <si>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</si>
  <si>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</si>
  <si>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</si>
  <si>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</si>
  <si>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</si>
  <si>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</si>
  <si>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</si>
  <si>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</si>
  <si>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</si>
  <si>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</si>
  <si>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</si>
  <si>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</si>
  <si>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</si>
  <si>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</si>
  <si>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</si>
  <si>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</si>
  <si>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</si>
  <si>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</si>
  <si>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</si>
  <si>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</si>
  <si>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</si>
  <si>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</si>
  <si>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</si>
  <si>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</si>
  <si>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</si>
  <si>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</si>
  <si>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</si>
  <si>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</si>
  <si>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</si>
  <si>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</si>
  <si>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</si>
  <si>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</si>
  <si>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</si>
  <si>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</si>
  <si>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</si>
  <si>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</si>
  <si>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</si>
  <si>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</si>
  <si>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</si>
  <si>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</si>
  <si>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</si>
  <si>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</si>
  <si>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</si>
  <si>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</si>
  <si>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</si>
  <si>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</si>
  <si>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</si>
  <si>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</si>
  <si>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</si>
  <si>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</si>
  <si>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</si>
  <si>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</si>
  <si>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</si>
  <si>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</si>
  <si>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</si>
  <si>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</si>
  <si>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</si>
  <si>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</si>
  <si>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</si>
  <si>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Включение объекта в целях исполнения обязательств по договору ТП от 10.02.2023 № 22468/2022/ЧЭ/ГРОГЭС. Плата за ТП-16,616 млн руб. с НДС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</si>
  <si>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</si>
  <si>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</si>
  <si>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Корректировка графиков финансирования и освоения по факту исполнения 2023 года. Срок ввода в эксплуатацию не корректируется.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</si>
  <si>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</si>
  <si>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</si>
  <si>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</si>
  <si>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</si>
  <si>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</si>
  <si>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</si>
  <si>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</si>
  <si>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</si>
  <si>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</si>
  <si>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</si>
  <si>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</si>
  <si>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</si>
  <si>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Включение объекта в целях исполнения обязательств по договору ТП от 27.01.2023 № 20384/2022/ЧЭ/АМРЭС.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</si>
  <si>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</si>
  <si>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</si>
  <si>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</si>
  <si>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</si>
  <si>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</si>
  <si>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</si>
  <si>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</si>
  <si>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</si>
  <si>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</si>
  <si>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</si>
  <si>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</si>
  <si>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</si>
  <si>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</si>
  <si>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</si>
  <si>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</si>
  <si>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</si>
  <si>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</si>
  <si>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</si>
  <si>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</si>
  <si>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</si>
  <si>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</si>
  <si>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</si>
  <si>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</si>
  <si>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</si>
  <si>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</si>
  <si>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</si>
  <si>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</si>
  <si>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</si>
  <si>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</si>
  <si>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</si>
  <si>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</si>
  <si>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</si>
  <si>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</si>
  <si>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</si>
  <si>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</si>
  <si>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</si>
  <si>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</si>
  <si>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</si>
  <si>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</si>
  <si>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</si>
  <si>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</si>
  <si>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</si>
  <si>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</si>
  <si>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</si>
  <si>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</si>
  <si>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</si>
  <si>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</si>
  <si>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</si>
  <si>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Корректировка оценки полной стоимости в соответствии с замечанием по п.2.6 Заключения МЭ РФ от 22.10.2024 № 07-4222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</si>
  <si>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</si>
  <si>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</si>
  <si>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</si>
  <si>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</si>
  <si>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</si>
  <si>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</si>
  <si>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</si>
  <si>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</si>
  <si>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</si>
  <si>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</si>
  <si>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</si>
  <si>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</si>
  <si>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</si>
  <si>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</si>
  <si>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</si>
  <si>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</si>
  <si>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</si>
  <si>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</si>
  <si>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</si>
  <si>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</si>
  <si>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</si>
  <si>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</si>
  <si>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</si>
  <si>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</si>
  <si>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</si>
  <si>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</si>
  <si>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</si>
  <si>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</si>
  <si>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</si>
  <si>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</si>
  <si>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</si>
  <si>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</si>
  <si>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</si>
  <si>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</si>
  <si>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</si>
  <si>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</si>
  <si>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</si>
  <si>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</si>
  <si>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</si>
  <si>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</si>
  <si>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</si>
  <si>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</si>
  <si>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</si>
  <si>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</si>
  <si>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</si>
  <si>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</si>
  <si>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</si>
  <si>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</si>
  <si>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</si>
  <si>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</si>
  <si>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</si>
  <si>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</si>
  <si>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</si>
  <si>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</si>
  <si>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</si>
  <si>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</si>
  <si>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</si>
  <si>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</si>
  <si>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</si>
  <si>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</si>
  <si>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</si>
  <si>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</si>
  <si>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</si>
  <si>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</si>
  <si>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</si>
  <si>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оценки полной стоимости и срока завершения реализации по причине добавления в плановый период затрат на 2028 год.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</si>
  <si>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</si>
  <si>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</si>
  <si>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с</t>
  </si>
  <si>
    <t>п</t>
  </si>
  <si>
    <t>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</si>
</sst>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2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2" fontId="5" fillId="0" borderId="8" xfId="3" applyNumberFormat="1" applyFont="1" applyFill="1" applyBorder="1" applyAlignment="1">
      <alignment horizontal="left" vertical="center" wrapText="1"/>
    </xf>
    <xf numFmtId="2" fontId="5" fillId="0" borderId="8" xfId="3" applyNumberFormat="1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horizontal="center" vertical="center" wrapText="1"/>
    </xf>
    <xf numFmtId="2" fontId="5" fillId="0" borderId="8" xfId="5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5" fillId="0" borderId="11" xfId="5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2" fontId="5" fillId="0" borderId="8" xfId="4" applyNumberFormat="1" applyFont="1" applyFill="1" applyBorder="1" applyAlignment="1">
      <alignment horizontal="center" vertical="center"/>
    </xf>
    <xf numFmtId="49" fontId="5" fillId="0" borderId="8" xfId="2" applyNumberFormat="1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 wrapText="1"/>
    </xf>
    <xf numFmtId="2" fontId="5" fillId="0" borderId="8" xfId="2" applyNumberFormat="1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49" fontId="5" fillId="0" borderId="13" xfId="2" applyNumberFormat="1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11" xfId="5"/>
    <cellStyle name="Обычный 12" xfId="4"/>
    <cellStyle name="Обычный 3" xfId="1"/>
    <cellStyle name="Обычный 3 2 2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AO197"/>
  <sheetViews>
    <sheetView tabSelected="1" view="pageBreakPreview" zoomScale="55" workbookViewId="0">
      <selection activeCell="BH20" sqref="BH20"/>
    </sheetView>
  </sheetViews>
  <sheetFormatPr defaultColWidth="9" defaultRowHeight="15.75" x14ac:dyDescent="0.25"/>
  <cols>
    <col min="1" max="1" width="9.375" style="1" customWidth="1"/>
    <col min="2" max="2" width="63.25" style="2" customWidth="1"/>
    <col min="3" max="3" width="19.875" style="1" customWidth="1"/>
    <col min="4" max="7" width="14.625" style="1" customWidth="1"/>
    <col min="8" max="8" width="13" style="1" customWidth="1"/>
    <col min="9" max="9" width="24.125" style="1" customWidth="1"/>
    <col min="10" max="10" width="15.875" style="1" customWidth="1"/>
    <col min="11" max="20" width="15.25" style="1" customWidth="1"/>
    <col min="21" max="26" width="16.5" style="1" customWidth="1"/>
    <col min="27" max="38" width="18.375" style="1" customWidth="1"/>
    <col min="39" max="40" width="18.625" style="1" customWidth="1"/>
    <col min="41" max="41" width="116.125" style="1" customWidth="1"/>
    <col min="42" max="16384" width="9" style="1"/>
  </cols>
  <sheetData>
    <row r="1" spans="1:41" ht="18.75" x14ac:dyDescent="0.2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AO1" s="4" t="s">
        <v>0</v>
      </c>
    </row>
    <row r="2" spans="1:41" ht="18.75" x14ac:dyDescent="0.3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AO2" s="5" t="s">
        <v>1</v>
      </c>
    </row>
    <row r="3" spans="1:41" ht="18.75" x14ac:dyDescent="0.3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AO3" s="5" t="s">
        <v>2</v>
      </c>
    </row>
    <row r="4" spans="1:41" ht="18.75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"/>
      <c r="U4" s="6"/>
      <c r="V4" s="6"/>
      <c r="W4" s="6"/>
      <c r="X4" s="6"/>
    </row>
    <row r="5" spans="1:41" ht="18.75" x14ac:dyDescent="0.3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/>
      <c r="U5" s="6"/>
      <c r="V5" s="6"/>
      <c r="W5" s="6"/>
      <c r="X5" s="6"/>
    </row>
    <row r="6" spans="1:41" ht="18.75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"/>
      <c r="U6" s="6"/>
      <c r="V6" s="6"/>
      <c r="W6" s="6"/>
      <c r="X6" s="6"/>
    </row>
    <row r="7" spans="1:41" x14ac:dyDescent="0.25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"/>
      <c r="U7" s="6"/>
      <c r="V7" s="6"/>
      <c r="W7" s="6"/>
      <c r="X7" s="6"/>
    </row>
    <row r="8" spans="1:41" ht="18.75" x14ac:dyDescent="0.3">
      <c r="R8" s="5"/>
      <c r="T8" s="6"/>
      <c r="U8" s="6"/>
      <c r="V8" s="6"/>
      <c r="W8" s="6"/>
      <c r="X8" s="6"/>
    </row>
    <row r="9" spans="1:41" ht="18.75" x14ac:dyDescent="0.3">
      <c r="A9" s="67" t="s">
        <v>277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"/>
      <c r="U9" s="6"/>
      <c r="V9" s="6"/>
      <c r="W9" s="6"/>
      <c r="X9" s="6"/>
    </row>
    <row r="10" spans="1:41" ht="18.75" x14ac:dyDescent="0.3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6"/>
      <c r="U10" s="6"/>
      <c r="V10" s="6"/>
      <c r="W10" s="6"/>
      <c r="X10" s="6"/>
    </row>
    <row r="11" spans="1:41" ht="18.75" x14ac:dyDescent="0.3">
      <c r="A11" s="67" t="s">
        <v>278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"/>
      <c r="U11" s="6"/>
      <c r="V11" s="6"/>
      <c r="W11" s="6"/>
      <c r="X11" s="6"/>
    </row>
    <row r="12" spans="1:41" ht="18.75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6"/>
      <c r="U12" s="6"/>
      <c r="V12" s="6"/>
      <c r="W12" s="6"/>
      <c r="X12" s="6"/>
    </row>
    <row r="13" spans="1:4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16.5" thickBot="1" x14ac:dyDescent="0.3">
      <c r="A14" s="11"/>
      <c r="B14" s="11"/>
      <c r="C14" s="11"/>
    </row>
    <row r="15" spans="1:41" ht="60" customHeight="1" x14ac:dyDescent="0.25">
      <c r="A15" s="68" t="s">
        <v>6</v>
      </c>
      <c r="B15" s="63" t="s">
        <v>7</v>
      </c>
      <c r="C15" s="63" t="s">
        <v>8</v>
      </c>
      <c r="D15" s="70" t="s">
        <v>9</v>
      </c>
      <c r="E15" s="70" t="s">
        <v>10</v>
      </c>
      <c r="F15" s="63" t="s">
        <v>11</v>
      </c>
      <c r="G15" s="63"/>
      <c r="H15" s="63" t="s">
        <v>12</v>
      </c>
      <c r="I15" s="63"/>
      <c r="J15" s="63" t="s">
        <v>13</v>
      </c>
      <c r="K15" s="63" t="s">
        <v>14</v>
      </c>
      <c r="L15" s="63"/>
      <c r="M15" s="63"/>
      <c r="N15" s="63"/>
      <c r="O15" s="63"/>
      <c r="P15" s="63"/>
      <c r="Q15" s="63"/>
      <c r="R15" s="63"/>
      <c r="S15" s="63"/>
      <c r="T15" s="63"/>
      <c r="U15" s="63" t="s">
        <v>15</v>
      </c>
      <c r="V15" s="63"/>
      <c r="W15" s="63"/>
      <c r="X15" s="63"/>
      <c r="Y15" s="63"/>
      <c r="Z15" s="63"/>
      <c r="AA15" s="63" t="s">
        <v>16</v>
      </c>
      <c r="AB15" s="63"/>
      <c r="AC15" s="56" t="s">
        <v>17</v>
      </c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8"/>
      <c r="AO15" s="59" t="s">
        <v>18</v>
      </c>
    </row>
    <row r="16" spans="1:41" ht="48.75" customHeight="1" x14ac:dyDescent="0.25">
      <c r="A16" s="69"/>
      <c r="B16" s="55"/>
      <c r="C16" s="55"/>
      <c r="D16" s="71"/>
      <c r="E16" s="71"/>
      <c r="F16" s="55"/>
      <c r="G16" s="55"/>
      <c r="H16" s="55"/>
      <c r="I16" s="55"/>
      <c r="J16" s="55"/>
      <c r="K16" s="55" t="s">
        <v>19</v>
      </c>
      <c r="L16" s="55"/>
      <c r="M16" s="55"/>
      <c r="N16" s="55"/>
      <c r="O16" s="55"/>
      <c r="P16" s="55" t="s">
        <v>20</v>
      </c>
      <c r="Q16" s="55"/>
      <c r="R16" s="55"/>
      <c r="S16" s="55"/>
      <c r="T16" s="55"/>
      <c r="U16" s="55" t="s">
        <v>21</v>
      </c>
      <c r="V16" s="55"/>
      <c r="W16" s="55" t="s">
        <v>22</v>
      </c>
      <c r="X16" s="55"/>
      <c r="Y16" s="55" t="s">
        <v>23</v>
      </c>
      <c r="Z16" s="55"/>
      <c r="AA16" s="55"/>
      <c r="AB16" s="55"/>
      <c r="AC16" s="61" t="s">
        <v>24</v>
      </c>
      <c r="AD16" s="62"/>
      <c r="AE16" s="61" t="s">
        <v>25</v>
      </c>
      <c r="AF16" s="62"/>
      <c r="AG16" s="54" t="s">
        <v>26</v>
      </c>
      <c r="AH16" s="54"/>
      <c r="AI16" s="54" t="s">
        <v>27</v>
      </c>
      <c r="AJ16" s="54"/>
      <c r="AK16" s="54" t="s">
        <v>28</v>
      </c>
      <c r="AL16" s="54"/>
      <c r="AM16" s="55" t="s">
        <v>29</v>
      </c>
      <c r="AN16" s="55" t="s">
        <v>30</v>
      </c>
      <c r="AO16" s="60"/>
    </row>
    <row r="17" spans="1:41" ht="132" customHeight="1" x14ac:dyDescent="0.25">
      <c r="A17" s="69"/>
      <c r="B17" s="55"/>
      <c r="C17" s="55"/>
      <c r="D17" s="71"/>
      <c r="E17" s="71"/>
      <c r="F17" s="12" t="s">
        <v>31</v>
      </c>
      <c r="G17" s="12" t="s">
        <v>32</v>
      </c>
      <c r="H17" s="12" t="s">
        <v>31</v>
      </c>
      <c r="I17" s="12" t="s">
        <v>32</v>
      </c>
      <c r="J17" s="55"/>
      <c r="K17" s="13" t="s">
        <v>33</v>
      </c>
      <c r="L17" s="13" t="s">
        <v>34</v>
      </c>
      <c r="M17" s="13" t="s">
        <v>35</v>
      </c>
      <c r="N17" s="14" t="s">
        <v>36</v>
      </c>
      <c r="O17" s="14" t="s">
        <v>37</v>
      </c>
      <c r="P17" s="13" t="s">
        <v>33</v>
      </c>
      <c r="Q17" s="13" t="s">
        <v>34</v>
      </c>
      <c r="R17" s="13" t="s">
        <v>35</v>
      </c>
      <c r="S17" s="14" t="s">
        <v>36</v>
      </c>
      <c r="T17" s="14" t="s">
        <v>37</v>
      </c>
      <c r="U17" s="13" t="s">
        <v>38</v>
      </c>
      <c r="V17" s="13" t="s">
        <v>39</v>
      </c>
      <c r="W17" s="13" t="s">
        <v>38</v>
      </c>
      <c r="X17" s="13" t="s">
        <v>39</v>
      </c>
      <c r="Y17" s="13" t="s">
        <v>38</v>
      </c>
      <c r="Z17" s="13" t="s">
        <v>39</v>
      </c>
      <c r="AA17" s="12" t="s">
        <v>40</v>
      </c>
      <c r="AB17" s="12" t="s">
        <v>41</v>
      </c>
      <c r="AC17" s="12" t="s">
        <v>40</v>
      </c>
      <c r="AD17" s="12" t="s">
        <v>32</v>
      </c>
      <c r="AE17" s="12" t="s">
        <v>40</v>
      </c>
      <c r="AF17" s="12" t="s">
        <v>32</v>
      </c>
      <c r="AG17" s="12" t="s">
        <v>40</v>
      </c>
      <c r="AH17" s="12" t="s">
        <v>32</v>
      </c>
      <c r="AI17" s="12" t="s">
        <v>40</v>
      </c>
      <c r="AJ17" s="12" t="s">
        <v>32</v>
      </c>
      <c r="AK17" s="12" t="s">
        <v>19</v>
      </c>
      <c r="AL17" s="12" t="s">
        <v>32</v>
      </c>
      <c r="AM17" s="55"/>
      <c r="AN17" s="55"/>
      <c r="AO17" s="60"/>
    </row>
    <row r="18" spans="1:41" x14ac:dyDescent="0.25">
      <c r="A18" s="15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2">
        <v>17</v>
      </c>
      <c r="R18" s="12">
        <v>18</v>
      </c>
      <c r="S18" s="12">
        <v>19</v>
      </c>
      <c r="T18" s="12">
        <v>20</v>
      </c>
      <c r="U18" s="12">
        <v>21</v>
      </c>
      <c r="V18" s="12">
        <v>22</v>
      </c>
      <c r="W18" s="12">
        <v>23</v>
      </c>
      <c r="X18" s="12">
        <v>24</v>
      </c>
      <c r="Y18" s="12">
        <v>25</v>
      </c>
      <c r="Z18" s="12">
        <v>26</v>
      </c>
      <c r="AA18" s="16" t="s">
        <v>42</v>
      </c>
      <c r="AB18" s="16" t="s">
        <v>43</v>
      </c>
      <c r="AC18" s="16" t="s">
        <v>44</v>
      </c>
      <c r="AD18" s="16" t="s">
        <v>45</v>
      </c>
      <c r="AE18" s="16" t="s">
        <v>46</v>
      </c>
      <c r="AF18" s="16" t="s">
        <v>47</v>
      </c>
      <c r="AG18" s="16" t="s">
        <v>48</v>
      </c>
      <c r="AH18" s="16" t="s">
        <v>49</v>
      </c>
      <c r="AI18" s="16" t="s">
        <v>50</v>
      </c>
      <c r="AJ18" s="16" t="s">
        <v>51</v>
      </c>
      <c r="AK18" s="16" t="s">
        <v>52</v>
      </c>
      <c r="AL18" s="16" t="s">
        <v>53</v>
      </c>
      <c r="AM18" s="12">
        <v>30</v>
      </c>
      <c r="AN18" s="12">
        <v>31</v>
      </c>
      <c r="AO18" s="17">
        <v>32</v>
      </c>
    </row>
    <row r="19" spans="1:41" s="10" customFormat="1" x14ac:dyDescent="0.25">
      <c r="A19" s="12">
        <v>0</v>
      </c>
      <c r="B19" s="18" t="s">
        <v>54</v>
      </c>
      <c r="C19" s="19" t="s">
        <v>55</v>
      </c>
      <c r="D19" s="19" t="s">
        <v>56</v>
      </c>
      <c r="E19" s="19" t="s">
        <v>56</v>
      </c>
      <c r="F19" s="19" t="s">
        <v>56</v>
      </c>
      <c r="G19" s="19" t="s">
        <v>56</v>
      </c>
      <c r="H19" s="19">
        <f t="shared" ref="H19:AN19" si="0">IF(AND(H20="нд",H20=H27,H27=H35,H35=H41),"нд",SUMIF(H20,"&lt;&gt;0",H20)+SUMIF(H27,"&lt;&gt;0",H27)+SUMIF(H35,"&lt;&gt;0",H35)+SUMIF(H41,"&lt;&gt;0",H41))</f>
        <v>1169.1058974999999</v>
      </c>
      <c r="I19" s="19">
        <f t="shared" si="0"/>
        <v>2236.7546171333338</v>
      </c>
      <c r="J19" s="19">
        <f t="shared" si="0"/>
        <v>2384.9224229695792</v>
      </c>
      <c r="K19" s="19">
        <f t="shared" si="0"/>
        <v>9606.2935136810265</v>
      </c>
      <c r="L19" s="19">
        <f t="shared" si="0"/>
        <v>573.41596796152032</v>
      </c>
      <c r="M19" s="19">
        <f t="shared" si="0"/>
        <v>3189.4901560136318</v>
      </c>
      <c r="N19" s="19">
        <f t="shared" si="0"/>
        <v>4788.3380735311957</v>
      </c>
      <c r="O19" s="19">
        <f t="shared" si="0"/>
        <v>1055.0493161746786</v>
      </c>
      <c r="P19" s="19">
        <f t="shared" si="0"/>
        <v>16137.40475950622</v>
      </c>
      <c r="Q19" s="19">
        <f t="shared" si="0"/>
        <v>601.86828928595151</v>
      </c>
      <c r="R19" s="19">
        <f t="shared" si="0"/>
        <v>7092.0474413911315</v>
      </c>
      <c r="S19" s="19">
        <f t="shared" si="0"/>
        <v>6780.1031866363501</v>
      </c>
      <c r="T19" s="19">
        <f t="shared" si="0"/>
        <v>1663.3858421927907</v>
      </c>
      <c r="U19" s="19">
        <f t="shared" si="0"/>
        <v>0</v>
      </c>
      <c r="V19" s="19">
        <f t="shared" si="0"/>
        <v>8912.5269998850727</v>
      </c>
      <c r="W19" s="19">
        <f t="shared" si="0"/>
        <v>0</v>
      </c>
      <c r="X19" s="19">
        <f t="shared" si="0"/>
        <v>7652.2818608379121</v>
      </c>
      <c r="Y19" s="19">
        <f t="shared" si="0"/>
        <v>0</v>
      </c>
      <c r="Z19" s="19">
        <f t="shared" si="0"/>
        <v>11496.538123351642</v>
      </c>
      <c r="AA19" s="19">
        <f t="shared" si="0"/>
        <v>2018.2826122214703</v>
      </c>
      <c r="AB19" s="19">
        <f t="shared" si="0"/>
        <v>2255.9442131849996</v>
      </c>
      <c r="AC19" s="19">
        <f t="shared" si="0"/>
        <v>3418.881463983867</v>
      </c>
      <c r="AD19" s="19">
        <f t="shared" si="0"/>
        <v>7272.2959961677134</v>
      </c>
      <c r="AE19" s="19">
        <f t="shared" si="0"/>
        <v>1552.3195431417732</v>
      </c>
      <c r="AF19" s="19">
        <f t="shared" si="0"/>
        <v>2449.333998507831</v>
      </c>
      <c r="AG19" s="19">
        <f t="shared" si="0"/>
        <v>125.83305594831199</v>
      </c>
      <c r="AH19" s="19">
        <f t="shared" si="0"/>
        <v>1416.2338312830352</v>
      </c>
      <c r="AI19" s="19">
        <f t="shared" si="0"/>
        <v>107.21377503602397</v>
      </c>
      <c r="AJ19" s="19">
        <f t="shared" si="0"/>
        <v>160.67165080975732</v>
      </c>
      <c r="AK19" s="19">
        <f>IF(AND(AK20="нд",AK20=AK27,AK27=AK35,AK35=AK41),"нд",SUMIF(AK20,"&lt;&gt;0",AK20)+SUMIF(AK27,"&lt;&gt;0",AK27)+SUMIF(AK35,"&lt;&gt;0",AK35)+SUMIF(AK41,"&lt;&gt;0",AK41))</f>
        <v>198.00264658330556</v>
      </c>
      <c r="AL19" s="19" t="s">
        <v>56</v>
      </c>
      <c r="AM19" s="19">
        <f t="shared" si="0"/>
        <v>5204.2478381099754</v>
      </c>
      <c r="AN19" s="19">
        <f t="shared" si="0"/>
        <v>11496.538123351642</v>
      </c>
      <c r="AO19" s="20" t="s">
        <v>56</v>
      </c>
    </row>
    <row r="20" spans="1:41" s="10" customFormat="1" ht="47.25" x14ac:dyDescent="0.25">
      <c r="A20" s="12" t="s">
        <v>57</v>
      </c>
      <c r="B20" s="18" t="s">
        <v>58</v>
      </c>
      <c r="C20" s="19" t="s">
        <v>55</v>
      </c>
      <c r="D20" s="19" t="s">
        <v>56</v>
      </c>
      <c r="E20" s="19" t="s">
        <v>56</v>
      </c>
      <c r="F20" s="19" t="s">
        <v>56</v>
      </c>
      <c r="G20" s="19" t="s">
        <v>56</v>
      </c>
      <c r="H20" s="19">
        <f t="shared" ref="H20:AJ20" si="1">IF((COUNTIF(H21:H26,"нд"))=(COUNTA(H21:H26)),"нд",SUMIF(H21:H26,"&lt;&gt;0",H21:H26))</f>
        <v>1169.1058974999999</v>
      </c>
      <c r="I20" s="19">
        <f t="shared" si="1"/>
        <v>2236.7546171333338</v>
      </c>
      <c r="J20" s="19">
        <f t="shared" si="1"/>
        <v>2384.9224229695792</v>
      </c>
      <c r="K20" s="19">
        <f t="shared" si="1"/>
        <v>9400.4631249971444</v>
      </c>
      <c r="L20" s="19">
        <f t="shared" si="1"/>
        <v>561.70661419917269</v>
      </c>
      <c r="M20" s="19">
        <f t="shared" si="1"/>
        <v>3187.4160683625805</v>
      </c>
      <c r="N20" s="19">
        <f t="shared" si="1"/>
        <v>4689.742174935157</v>
      </c>
      <c r="O20" s="19">
        <f t="shared" si="1"/>
        <v>961.59826750023478</v>
      </c>
      <c r="P20" s="19">
        <f t="shared" si="1"/>
        <v>15887.971019241279</v>
      </c>
      <c r="Q20" s="19">
        <f t="shared" si="1"/>
        <v>590.15893552360387</v>
      </c>
      <c r="R20" s="19">
        <f t="shared" si="1"/>
        <v>7017.2173193116487</v>
      </c>
      <c r="S20" s="19">
        <f t="shared" si="1"/>
        <v>6630.4429424773853</v>
      </c>
      <c r="T20" s="19">
        <f t="shared" si="1"/>
        <v>1650.151821928644</v>
      </c>
      <c r="U20" s="19">
        <f t="shared" si="1"/>
        <v>0</v>
      </c>
      <c r="V20" s="19">
        <f t="shared" si="1"/>
        <v>8706.6966112011905</v>
      </c>
      <c r="W20" s="19">
        <f t="shared" si="1"/>
        <v>0</v>
      </c>
      <c r="X20" s="19">
        <f t="shared" si="1"/>
        <v>7483.2352964789943</v>
      </c>
      <c r="Y20" s="19">
        <f t="shared" si="1"/>
        <v>0</v>
      </c>
      <c r="Z20" s="19">
        <f t="shared" si="1"/>
        <v>11282.277783956701</v>
      </c>
      <c r="AA20" s="19">
        <f t="shared" si="1"/>
        <v>1981.4987878965067</v>
      </c>
      <c r="AB20" s="19">
        <f t="shared" si="1"/>
        <v>2220.7708123149996</v>
      </c>
      <c r="AC20" s="19">
        <f t="shared" si="1"/>
        <v>3379.4845325921287</v>
      </c>
      <c r="AD20" s="19">
        <f t="shared" si="1"/>
        <v>7232.8990647759756</v>
      </c>
      <c r="AE20" s="19">
        <f t="shared" si="1"/>
        <v>1511.0709559746233</v>
      </c>
      <c r="AF20" s="19">
        <f t="shared" si="1"/>
        <v>2408.0854113406808</v>
      </c>
      <c r="AG20" s="19">
        <f t="shared" si="1"/>
        <v>82.645785184305993</v>
      </c>
      <c r="AH20" s="19">
        <f t="shared" si="1"/>
        <v>1373.0465605190293</v>
      </c>
      <c r="AI20" s="19">
        <f t="shared" si="1"/>
        <v>62</v>
      </c>
      <c r="AJ20" s="19">
        <f t="shared" si="1"/>
        <v>115.45787577373333</v>
      </c>
      <c r="AK20" s="19">
        <f>IF((COUNTIF(AK21:AK26,"нд"))=(COUNTA(AK21:AK26)),"нд",SUMIF(AK21:AK26,"&lt;&gt;0",AK21:AK26))</f>
        <v>152.78887154728159</v>
      </c>
      <c r="AL20" s="19" t="s">
        <v>56</v>
      </c>
      <c r="AM20" s="19">
        <f>IF((COUNTIF(AM21:AM26,"нд"))=(COUNTA(AM21:AM26)),"нд",SUMIF(AM21:AM26,"&lt;&gt;0",AM21:AM26))</f>
        <v>5035.2012737510577</v>
      </c>
      <c r="AN20" s="19">
        <f>IF((COUNTIF(AN21:AN26,"нд"))=(COUNTA(AN21:AN26)),"нд",SUMIF(AN21:AN26,"&lt;&gt;0",AN21:AN26))</f>
        <v>11282.277783956701</v>
      </c>
      <c r="AO20" s="20" t="s">
        <v>56</v>
      </c>
    </row>
    <row r="21" spans="1:41" s="10" customFormat="1" x14ac:dyDescent="0.25">
      <c r="A21" s="12" t="s">
        <v>59</v>
      </c>
      <c r="B21" s="21" t="s">
        <v>60</v>
      </c>
      <c r="C21" s="19" t="s">
        <v>55</v>
      </c>
      <c r="D21" s="19" t="s">
        <v>56</v>
      </c>
      <c r="E21" s="19" t="s">
        <v>56</v>
      </c>
      <c r="F21" s="19" t="s">
        <v>56</v>
      </c>
      <c r="G21" s="19" t="s">
        <v>56</v>
      </c>
      <c r="H21" s="46">
        <f t="shared" ref="H21:AJ21" si="2">H44</f>
        <v>282.56735583333335</v>
      </c>
      <c r="I21" s="46">
        <f t="shared" si="2"/>
        <v>882.95751713333345</v>
      </c>
      <c r="J21" s="46">
        <f t="shared" si="2"/>
        <v>921.45715697999992</v>
      </c>
      <c r="K21" s="46">
        <f t="shared" si="2"/>
        <v>2657.911671254139</v>
      </c>
      <c r="L21" s="46">
        <f t="shared" si="2"/>
        <v>228.01667954462997</v>
      </c>
      <c r="M21" s="46">
        <f t="shared" si="2"/>
        <v>604.22902638634787</v>
      </c>
      <c r="N21" s="46">
        <f t="shared" si="2"/>
        <v>1646.9231061151941</v>
      </c>
      <c r="O21" s="46">
        <f t="shared" si="2"/>
        <v>178.74285920796746</v>
      </c>
      <c r="P21" s="46">
        <f t="shared" si="2"/>
        <v>6956.9048526096722</v>
      </c>
      <c r="Q21" s="46">
        <f t="shared" si="2"/>
        <v>251.54383558055187</v>
      </c>
      <c r="R21" s="46">
        <f t="shared" si="2"/>
        <v>3811.770904760217</v>
      </c>
      <c r="S21" s="46">
        <f t="shared" si="2"/>
        <v>2399.4973215570176</v>
      </c>
      <c r="T21" s="46">
        <f t="shared" si="2"/>
        <v>494.0927907118878</v>
      </c>
      <c r="U21" s="46">
        <f t="shared" si="2"/>
        <v>0</v>
      </c>
      <c r="V21" s="46">
        <f t="shared" si="2"/>
        <v>1737.6138738941393</v>
      </c>
      <c r="W21" s="46">
        <f t="shared" si="2"/>
        <v>0</v>
      </c>
      <c r="X21" s="46">
        <f t="shared" si="2"/>
        <v>624.86621395551333</v>
      </c>
      <c r="Y21" s="46">
        <f t="shared" si="2"/>
        <v>0</v>
      </c>
      <c r="Z21" s="46">
        <f t="shared" si="2"/>
        <v>4780.4493413196733</v>
      </c>
      <c r="AA21" s="46">
        <f t="shared" si="2"/>
        <v>1112.7476599386257</v>
      </c>
      <c r="AB21" s="46">
        <f t="shared" si="2"/>
        <v>1254.9983543099997</v>
      </c>
      <c r="AC21" s="46">
        <f t="shared" si="2"/>
        <v>462.86621395551339</v>
      </c>
      <c r="AD21" s="46">
        <f t="shared" si="2"/>
        <v>4315.0006953511647</v>
      </c>
      <c r="AE21" s="46">
        <f t="shared" si="2"/>
        <v>46</v>
      </c>
      <c r="AF21" s="46">
        <f t="shared" si="2"/>
        <v>94.699106634160728</v>
      </c>
      <c r="AG21" s="46">
        <f t="shared" si="2"/>
        <v>54</v>
      </c>
      <c r="AH21" s="46">
        <f t="shared" si="2"/>
        <v>102.50279201333335</v>
      </c>
      <c r="AI21" s="46">
        <f t="shared" si="2"/>
        <v>62</v>
      </c>
      <c r="AJ21" s="46">
        <f t="shared" si="2"/>
        <v>115.45787577373333</v>
      </c>
      <c r="AK21" s="46">
        <f>AK44</f>
        <v>152.78887154728159</v>
      </c>
      <c r="AL21" s="46" t="s">
        <v>56</v>
      </c>
      <c r="AM21" s="46">
        <f>AM44</f>
        <v>624.86621395551333</v>
      </c>
      <c r="AN21" s="46">
        <f>AN44</f>
        <v>4780.4493413196733</v>
      </c>
      <c r="AO21" s="20" t="s">
        <v>56</v>
      </c>
    </row>
    <row r="22" spans="1:41" s="10" customFormat="1" ht="31.5" x14ac:dyDescent="0.25">
      <c r="A22" s="12" t="s">
        <v>61</v>
      </c>
      <c r="B22" s="21" t="s">
        <v>62</v>
      </c>
      <c r="C22" s="19" t="s">
        <v>55</v>
      </c>
      <c r="D22" s="19" t="s">
        <v>56</v>
      </c>
      <c r="E22" s="19" t="s">
        <v>56</v>
      </c>
      <c r="F22" s="19" t="s">
        <v>56</v>
      </c>
      <c r="G22" s="19" t="s">
        <v>56</v>
      </c>
      <c r="H22" s="46">
        <f t="shared" ref="H22:AJ22" si="3">H80</f>
        <v>685.48462499999982</v>
      </c>
      <c r="I22" s="46">
        <f t="shared" si="3"/>
        <v>1152.7431833333335</v>
      </c>
      <c r="J22" s="46">
        <f t="shared" si="3"/>
        <v>792.36386595957936</v>
      </c>
      <c r="K22" s="46">
        <f t="shared" si="3"/>
        <v>5089.1357657857034</v>
      </c>
      <c r="L22" s="46">
        <f t="shared" si="3"/>
        <v>257.51495504620948</v>
      </c>
      <c r="M22" s="46">
        <f t="shared" si="3"/>
        <v>1335.1979697362322</v>
      </c>
      <c r="N22" s="46">
        <f t="shared" si="3"/>
        <v>2839.6580570599631</v>
      </c>
      <c r="O22" s="46">
        <f t="shared" si="3"/>
        <v>656.76478394329797</v>
      </c>
      <c r="P22" s="46">
        <f t="shared" si="3"/>
        <v>7732.0704908579301</v>
      </c>
      <c r="Q22" s="46">
        <f t="shared" si="3"/>
        <v>262.440120343052</v>
      </c>
      <c r="R22" s="46">
        <f t="shared" si="3"/>
        <v>2348.3271186014308</v>
      </c>
      <c r="S22" s="46">
        <f t="shared" si="3"/>
        <v>4058.6554357903669</v>
      </c>
      <c r="T22" s="46">
        <f t="shared" si="3"/>
        <v>1062.6478161230802</v>
      </c>
      <c r="U22" s="46">
        <f t="shared" si="3"/>
        <v>0</v>
      </c>
      <c r="V22" s="46">
        <f t="shared" si="3"/>
        <v>5986.7684493797478</v>
      </c>
      <c r="W22" s="46">
        <f t="shared" si="3"/>
        <v>0</v>
      </c>
      <c r="X22" s="46">
        <f t="shared" si="3"/>
        <v>6234.0949075351782</v>
      </c>
      <c r="Y22" s="46">
        <f t="shared" si="3"/>
        <v>0</v>
      </c>
      <c r="Z22" s="46">
        <f t="shared" si="3"/>
        <v>6348.1163310933507</v>
      </c>
      <c r="AA22" s="46">
        <f t="shared" si="3"/>
        <v>510.71101501888097</v>
      </c>
      <c r="AB22" s="46">
        <f t="shared" si="3"/>
        <v>591.59029380499999</v>
      </c>
      <c r="AC22" s="46">
        <f t="shared" si="3"/>
        <v>2292.3441436483126</v>
      </c>
      <c r="AD22" s="46">
        <f t="shared" si="3"/>
        <v>2904.1129831348107</v>
      </c>
      <c r="AE22" s="46">
        <f t="shared" si="3"/>
        <v>1465.0709559746233</v>
      </c>
      <c r="AF22" s="46">
        <f t="shared" si="3"/>
        <v>2173.4595794528441</v>
      </c>
      <c r="AG22" s="46">
        <f t="shared" si="3"/>
        <v>28.645785184306</v>
      </c>
      <c r="AH22" s="46">
        <f t="shared" si="3"/>
        <v>1270.5437685056959</v>
      </c>
      <c r="AI22" s="46">
        <f t="shared" si="3"/>
        <v>0</v>
      </c>
      <c r="AJ22" s="46">
        <f t="shared" si="3"/>
        <v>0</v>
      </c>
      <c r="AK22" s="46">
        <f>AK80</f>
        <v>0</v>
      </c>
      <c r="AL22" s="46" t="s">
        <v>56</v>
      </c>
      <c r="AM22" s="46">
        <f>AM80</f>
        <v>3786.060884807242</v>
      </c>
      <c r="AN22" s="46">
        <f>AN80</f>
        <v>6348.1163310933507</v>
      </c>
      <c r="AO22" s="20" t="s">
        <v>56</v>
      </c>
    </row>
    <row r="23" spans="1:41" s="10" customFormat="1" ht="47.25" x14ac:dyDescent="0.25">
      <c r="A23" s="12" t="s">
        <v>63</v>
      </c>
      <c r="B23" s="21" t="s">
        <v>64</v>
      </c>
      <c r="C23" s="19" t="s">
        <v>55</v>
      </c>
      <c r="D23" s="19" t="s">
        <v>56</v>
      </c>
      <c r="E23" s="19" t="s">
        <v>56</v>
      </c>
      <c r="F23" s="19" t="s">
        <v>56</v>
      </c>
      <c r="G23" s="19" t="s">
        <v>56</v>
      </c>
      <c r="H23" s="46">
        <f t="shared" ref="H23:AJ23" si="4">H116</f>
        <v>0</v>
      </c>
      <c r="I23" s="46">
        <f t="shared" si="4"/>
        <v>0</v>
      </c>
      <c r="J23" s="46">
        <f t="shared" si="4"/>
        <v>0</v>
      </c>
      <c r="K23" s="46">
        <f t="shared" si="4"/>
        <v>0</v>
      </c>
      <c r="L23" s="46">
        <f t="shared" si="4"/>
        <v>0</v>
      </c>
      <c r="M23" s="46">
        <f t="shared" si="4"/>
        <v>0</v>
      </c>
      <c r="N23" s="46">
        <f t="shared" si="4"/>
        <v>0</v>
      </c>
      <c r="O23" s="46">
        <f t="shared" si="4"/>
        <v>0</v>
      </c>
      <c r="P23" s="46">
        <f t="shared" si="4"/>
        <v>0</v>
      </c>
      <c r="Q23" s="46">
        <f t="shared" si="4"/>
        <v>0</v>
      </c>
      <c r="R23" s="46">
        <f t="shared" si="4"/>
        <v>0</v>
      </c>
      <c r="S23" s="46">
        <f t="shared" si="4"/>
        <v>0</v>
      </c>
      <c r="T23" s="46">
        <f t="shared" si="4"/>
        <v>0</v>
      </c>
      <c r="U23" s="46">
        <f t="shared" si="4"/>
        <v>0</v>
      </c>
      <c r="V23" s="46">
        <f t="shared" si="4"/>
        <v>0</v>
      </c>
      <c r="W23" s="46">
        <f t="shared" si="4"/>
        <v>0</v>
      </c>
      <c r="X23" s="46">
        <f t="shared" si="4"/>
        <v>0</v>
      </c>
      <c r="Y23" s="46">
        <f t="shared" si="4"/>
        <v>0</v>
      </c>
      <c r="Z23" s="46">
        <f t="shared" si="4"/>
        <v>0</v>
      </c>
      <c r="AA23" s="46">
        <f t="shared" si="4"/>
        <v>0</v>
      </c>
      <c r="AB23" s="46">
        <f t="shared" si="4"/>
        <v>0</v>
      </c>
      <c r="AC23" s="46">
        <f t="shared" si="4"/>
        <v>0</v>
      </c>
      <c r="AD23" s="46">
        <f t="shared" si="4"/>
        <v>0</v>
      </c>
      <c r="AE23" s="46">
        <f t="shared" si="4"/>
        <v>0</v>
      </c>
      <c r="AF23" s="46">
        <f t="shared" si="4"/>
        <v>0</v>
      </c>
      <c r="AG23" s="46">
        <f t="shared" si="4"/>
        <v>0</v>
      </c>
      <c r="AH23" s="46">
        <f t="shared" si="4"/>
        <v>0</v>
      </c>
      <c r="AI23" s="46">
        <f t="shared" si="4"/>
        <v>0</v>
      </c>
      <c r="AJ23" s="46">
        <f t="shared" si="4"/>
        <v>0</v>
      </c>
      <c r="AK23" s="46">
        <f>AK116</f>
        <v>0</v>
      </c>
      <c r="AL23" s="46" t="s">
        <v>56</v>
      </c>
      <c r="AM23" s="46">
        <f>AM116</f>
        <v>0</v>
      </c>
      <c r="AN23" s="46">
        <f>AN116</f>
        <v>0</v>
      </c>
      <c r="AO23" s="20" t="s">
        <v>56</v>
      </c>
    </row>
    <row r="24" spans="1:41" s="10" customFormat="1" ht="31.5" x14ac:dyDescent="0.25">
      <c r="A24" s="12" t="s">
        <v>65</v>
      </c>
      <c r="B24" s="21" t="s">
        <v>66</v>
      </c>
      <c r="C24" s="19" t="s">
        <v>55</v>
      </c>
      <c r="D24" s="19" t="s">
        <v>56</v>
      </c>
      <c r="E24" s="19" t="s">
        <v>56</v>
      </c>
      <c r="F24" s="19" t="s">
        <v>56</v>
      </c>
      <c r="G24" s="19" t="s">
        <v>56</v>
      </c>
      <c r="H24" s="46">
        <f t="shared" ref="H24:AJ24" si="5">H119</f>
        <v>201.05391666666668</v>
      </c>
      <c r="I24" s="46">
        <f t="shared" si="5"/>
        <v>201.05391666666668</v>
      </c>
      <c r="J24" s="46">
        <f t="shared" si="5"/>
        <v>671.10140003000004</v>
      </c>
      <c r="K24" s="46">
        <f t="shared" si="5"/>
        <v>1653.4156879573027</v>
      </c>
      <c r="L24" s="46">
        <f t="shared" si="5"/>
        <v>76.174979608333331</v>
      </c>
      <c r="M24" s="46">
        <f t="shared" si="5"/>
        <v>1247.9890722400003</v>
      </c>
      <c r="N24" s="46">
        <f t="shared" si="5"/>
        <v>203.16101176000001</v>
      </c>
      <c r="O24" s="46">
        <f t="shared" si="5"/>
        <v>126.09062434896933</v>
      </c>
      <c r="P24" s="46">
        <f t="shared" si="5"/>
        <v>1198.9956757736759</v>
      </c>
      <c r="Q24" s="46">
        <f t="shared" si="5"/>
        <v>76.1749796</v>
      </c>
      <c r="R24" s="46">
        <f t="shared" si="5"/>
        <v>857.11929595000004</v>
      </c>
      <c r="S24" s="46">
        <f t="shared" si="5"/>
        <v>172.29018513</v>
      </c>
      <c r="T24" s="46">
        <f t="shared" si="5"/>
        <v>93.411215093675906</v>
      </c>
      <c r="U24" s="46">
        <f t="shared" si="5"/>
        <v>0</v>
      </c>
      <c r="V24" s="46">
        <f t="shared" si="5"/>
        <v>982.31428792730276</v>
      </c>
      <c r="W24" s="46">
        <f t="shared" si="5"/>
        <v>0</v>
      </c>
      <c r="X24" s="46">
        <f t="shared" si="5"/>
        <v>624.27417498830266</v>
      </c>
      <c r="Y24" s="46">
        <f t="shared" si="5"/>
        <v>0</v>
      </c>
      <c r="Z24" s="46">
        <f t="shared" si="5"/>
        <v>153.71211154367597</v>
      </c>
      <c r="AA24" s="46">
        <f t="shared" si="5"/>
        <v>358.04011293900004</v>
      </c>
      <c r="AB24" s="46">
        <f t="shared" si="5"/>
        <v>374.18216420000005</v>
      </c>
      <c r="AC24" s="46">
        <f t="shared" si="5"/>
        <v>624.27417498830266</v>
      </c>
      <c r="AD24" s="46">
        <f t="shared" si="5"/>
        <v>13.785386290000002</v>
      </c>
      <c r="AE24" s="46">
        <f t="shared" si="5"/>
        <v>0</v>
      </c>
      <c r="AF24" s="46">
        <f t="shared" si="5"/>
        <v>139.92672525367598</v>
      </c>
      <c r="AG24" s="46">
        <f t="shared" si="5"/>
        <v>0</v>
      </c>
      <c r="AH24" s="46">
        <f t="shared" si="5"/>
        <v>0</v>
      </c>
      <c r="AI24" s="46">
        <f t="shared" si="5"/>
        <v>0</v>
      </c>
      <c r="AJ24" s="46">
        <f t="shared" si="5"/>
        <v>0</v>
      </c>
      <c r="AK24" s="46">
        <f>AK119</f>
        <v>0</v>
      </c>
      <c r="AL24" s="46" t="s">
        <v>56</v>
      </c>
      <c r="AM24" s="46">
        <f>AM119</f>
        <v>624.27417498830266</v>
      </c>
      <c r="AN24" s="46">
        <f>AN119</f>
        <v>153.71211154367597</v>
      </c>
      <c r="AO24" s="20" t="s">
        <v>56</v>
      </c>
    </row>
    <row r="25" spans="1:41" s="10" customFormat="1" ht="31.5" x14ac:dyDescent="0.25">
      <c r="A25" s="12" t="s">
        <v>67</v>
      </c>
      <c r="B25" s="22" t="s">
        <v>68</v>
      </c>
      <c r="C25" s="19" t="s">
        <v>55</v>
      </c>
      <c r="D25" s="19" t="s">
        <v>56</v>
      </c>
      <c r="E25" s="19" t="s">
        <v>56</v>
      </c>
      <c r="F25" s="19" t="s">
        <v>56</v>
      </c>
      <c r="G25" s="19" t="s">
        <v>56</v>
      </c>
      <c r="H25" s="46">
        <f t="shared" ref="H25:AN26" si="6">H130</f>
        <v>0</v>
      </c>
      <c r="I25" s="46">
        <f t="shared" si="6"/>
        <v>0</v>
      </c>
      <c r="J25" s="46">
        <f t="shared" si="6"/>
        <v>0</v>
      </c>
      <c r="K25" s="46">
        <f t="shared" si="6"/>
        <v>0</v>
      </c>
      <c r="L25" s="46">
        <f t="shared" si="6"/>
        <v>0</v>
      </c>
      <c r="M25" s="46">
        <f t="shared" si="6"/>
        <v>0</v>
      </c>
      <c r="N25" s="46">
        <f t="shared" si="6"/>
        <v>0</v>
      </c>
      <c r="O25" s="46">
        <f t="shared" si="6"/>
        <v>0</v>
      </c>
      <c r="P25" s="46">
        <f t="shared" si="6"/>
        <v>0</v>
      </c>
      <c r="Q25" s="46">
        <f t="shared" si="6"/>
        <v>0</v>
      </c>
      <c r="R25" s="46">
        <f t="shared" si="6"/>
        <v>0</v>
      </c>
      <c r="S25" s="46">
        <f t="shared" si="6"/>
        <v>0</v>
      </c>
      <c r="T25" s="46">
        <f t="shared" si="6"/>
        <v>0</v>
      </c>
      <c r="U25" s="46">
        <f t="shared" si="6"/>
        <v>0</v>
      </c>
      <c r="V25" s="46">
        <f t="shared" si="6"/>
        <v>0</v>
      </c>
      <c r="W25" s="46">
        <f t="shared" si="6"/>
        <v>0</v>
      </c>
      <c r="X25" s="46">
        <f t="shared" si="6"/>
        <v>0</v>
      </c>
      <c r="Y25" s="46">
        <f t="shared" si="6"/>
        <v>0</v>
      </c>
      <c r="Z25" s="46">
        <f t="shared" si="6"/>
        <v>0</v>
      </c>
      <c r="AA25" s="46">
        <f t="shared" si="6"/>
        <v>0</v>
      </c>
      <c r="AB25" s="46">
        <f t="shared" si="6"/>
        <v>0</v>
      </c>
      <c r="AC25" s="46">
        <f t="shared" si="6"/>
        <v>0</v>
      </c>
      <c r="AD25" s="46">
        <f t="shared" si="6"/>
        <v>0</v>
      </c>
      <c r="AE25" s="46">
        <f t="shared" si="6"/>
        <v>0</v>
      </c>
      <c r="AF25" s="46">
        <f t="shared" si="6"/>
        <v>0</v>
      </c>
      <c r="AG25" s="46">
        <f t="shared" si="6"/>
        <v>0</v>
      </c>
      <c r="AH25" s="46">
        <f t="shared" si="6"/>
        <v>0</v>
      </c>
      <c r="AI25" s="46">
        <f t="shared" si="6"/>
        <v>0</v>
      </c>
      <c r="AJ25" s="46">
        <f t="shared" si="6"/>
        <v>0</v>
      </c>
      <c r="AK25" s="46">
        <f t="shared" si="6"/>
        <v>0</v>
      </c>
      <c r="AL25" s="46" t="s">
        <v>56</v>
      </c>
      <c r="AM25" s="46">
        <f t="shared" si="6"/>
        <v>0</v>
      </c>
      <c r="AN25" s="46">
        <f t="shared" si="6"/>
        <v>0</v>
      </c>
      <c r="AO25" s="20" t="s">
        <v>56</v>
      </c>
    </row>
    <row r="26" spans="1:41" s="10" customFormat="1" x14ac:dyDescent="0.25">
      <c r="A26" s="12" t="s">
        <v>69</v>
      </c>
      <c r="B26" s="22" t="s">
        <v>70</v>
      </c>
      <c r="C26" s="19" t="s">
        <v>55</v>
      </c>
      <c r="D26" s="19" t="s">
        <v>56</v>
      </c>
      <c r="E26" s="19" t="s">
        <v>56</v>
      </c>
      <c r="F26" s="19" t="s">
        <v>56</v>
      </c>
      <c r="G26" s="19" t="s">
        <v>56</v>
      </c>
      <c r="H26" s="46">
        <f t="shared" si="6"/>
        <v>0</v>
      </c>
      <c r="I26" s="46">
        <f t="shared" si="6"/>
        <v>0</v>
      </c>
      <c r="J26" s="46">
        <f t="shared" si="6"/>
        <v>0</v>
      </c>
      <c r="K26" s="46">
        <f t="shared" si="6"/>
        <v>0</v>
      </c>
      <c r="L26" s="46">
        <f t="shared" si="6"/>
        <v>0</v>
      </c>
      <c r="M26" s="46">
        <f t="shared" si="6"/>
        <v>0</v>
      </c>
      <c r="N26" s="46">
        <f t="shared" si="6"/>
        <v>0</v>
      </c>
      <c r="O26" s="46">
        <f t="shared" si="6"/>
        <v>0</v>
      </c>
      <c r="P26" s="46">
        <f t="shared" si="6"/>
        <v>0</v>
      </c>
      <c r="Q26" s="46">
        <f t="shared" si="6"/>
        <v>0</v>
      </c>
      <c r="R26" s="46">
        <f t="shared" si="6"/>
        <v>0</v>
      </c>
      <c r="S26" s="46">
        <f t="shared" si="6"/>
        <v>0</v>
      </c>
      <c r="T26" s="46">
        <f t="shared" si="6"/>
        <v>0</v>
      </c>
      <c r="U26" s="46">
        <f t="shared" si="6"/>
        <v>0</v>
      </c>
      <c r="V26" s="46">
        <f t="shared" si="6"/>
        <v>0</v>
      </c>
      <c r="W26" s="46">
        <f t="shared" si="6"/>
        <v>0</v>
      </c>
      <c r="X26" s="46">
        <f t="shared" si="6"/>
        <v>0</v>
      </c>
      <c r="Y26" s="46">
        <f t="shared" si="6"/>
        <v>0</v>
      </c>
      <c r="Z26" s="46">
        <f t="shared" si="6"/>
        <v>0</v>
      </c>
      <c r="AA26" s="46">
        <f t="shared" si="6"/>
        <v>0</v>
      </c>
      <c r="AB26" s="46">
        <f t="shared" si="6"/>
        <v>0</v>
      </c>
      <c r="AC26" s="46">
        <f t="shared" si="6"/>
        <v>0</v>
      </c>
      <c r="AD26" s="46">
        <f t="shared" si="6"/>
        <v>0</v>
      </c>
      <c r="AE26" s="46">
        <f t="shared" si="6"/>
        <v>0</v>
      </c>
      <c r="AF26" s="46">
        <f t="shared" si="6"/>
        <v>0</v>
      </c>
      <c r="AG26" s="46">
        <f t="shared" si="6"/>
        <v>0</v>
      </c>
      <c r="AH26" s="46">
        <f t="shared" si="6"/>
        <v>0</v>
      </c>
      <c r="AI26" s="46">
        <f t="shared" si="6"/>
        <v>0</v>
      </c>
      <c r="AJ26" s="46">
        <f t="shared" si="6"/>
        <v>0</v>
      </c>
      <c r="AK26" s="46">
        <f t="shared" si="6"/>
        <v>0</v>
      </c>
      <c r="AL26" s="46" t="s">
        <v>56</v>
      </c>
      <c r="AM26" s="46">
        <f t="shared" si="6"/>
        <v>0</v>
      </c>
      <c r="AN26" s="46">
        <f t="shared" si="6"/>
        <v>0</v>
      </c>
      <c r="AO26" s="20" t="s">
        <v>56</v>
      </c>
    </row>
    <row r="27" spans="1:41" s="10" customFormat="1" ht="31.5" x14ac:dyDescent="0.25">
      <c r="A27" s="12" t="s">
        <v>71</v>
      </c>
      <c r="B27" s="22" t="s">
        <v>72</v>
      </c>
      <c r="C27" s="19" t="s">
        <v>55</v>
      </c>
      <c r="D27" s="19" t="s">
        <v>56</v>
      </c>
      <c r="E27" s="19" t="s">
        <v>56</v>
      </c>
      <c r="F27" s="19" t="s">
        <v>56</v>
      </c>
      <c r="G27" s="19" t="s">
        <v>56</v>
      </c>
      <c r="H27" s="19">
        <f t="shared" ref="H27:AJ27" si="7">IF((COUNTIF(H28:H34,"нд"))=(COUNTA(H28:H34)),"нд",SUMIF(H28:H34,"&lt;&gt;0",H28:H34))</f>
        <v>0</v>
      </c>
      <c r="I27" s="19">
        <f t="shared" si="7"/>
        <v>0</v>
      </c>
      <c r="J27" s="19">
        <f t="shared" si="7"/>
        <v>0</v>
      </c>
      <c r="K27" s="19">
        <f t="shared" si="7"/>
        <v>0</v>
      </c>
      <c r="L27" s="19">
        <f t="shared" si="7"/>
        <v>0</v>
      </c>
      <c r="M27" s="19">
        <f t="shared" si="7"/>
        <v>0</v>
      </c>
      <c r="N27" s="19">
        <f t="shared" si="7"/>
        <v>0</v>
      </c>
      <c r="O27" s="19">
        <f t="shared" si="7"/>
        <v>0</v>
      </c>
      <c r="P27" s="19">
        <f t="shared" si="7"/>
        <v>0</v>
      </c>
      <c r="Q27" s="19">
        <f t="shared" si="7"/>
        <v>0</v>
      </c>
      <c r="R27" s="19">
        <f t="shared" si="7"/>
        <v>0</v>
      </c>
      <c r="S27" s="19">
        <f t="shared" si="7"/>
        <v>0</v>
      </c>
      <c r="T27" s="19">
        <f t="shared" si="7"/>
        <v>0</v>
      </c>
      <c r="U27" s="19">
        <f t="shared" si="7"/>
        <v>0</v>
      </c>
      <c r="V27" s="19">
        <f t="shared" si="7"/>
        <v>0</v>
      </c>
      <c r="W27" s="19">
        <f t="shared" si="7"/>
        <v>0</v>
      </c>
      <c r="X27" s="19">
        <f t="shared" si="7"/>
        <v>0</v>
      </c>
      <c r="Y27" s="19">
        <f t="shared" si="7"/>
        <v>0</v>
      </c>
      <c r="Z27" s="19">
        <f t="shared" si="7"/>
        <v>0</v>
      </c>
      <c r="AA27" s="19">
        <f t="shared" si="7"/>
        <v>0</v>
      </c>
      <c r="AB27" s="19">
        <f t="shared" si="7"/>
        <v>0</v>
      </c>
      <c r="AC27" s="19">
        <f t="shared" si="7"/>
        <v>0</v>
      </c>
      <c r="AD27" s="19">
        <f t="shared" si="7"/>
        <v>0</v>
      </c>
      <c r="AE27" s="19">
        <f t="shared" si="7"/>
        <v>0</v>
      </c>
      <c r="AF27" s="19">
        <f t="shared" si="7"/>
        <v>0</v>
      </c>
      <c r="AG27" s="19">
        <f t="shared" si="7"/>
        <v>0</v>
      </c>
      <c r="AH27" s="19">
        <f t="shared" si="7"/>
        <v>0</v>
      </c>
      <c r="AI27" s="19">
        <f t="shared" si="7"/>
        <v>0</v>
      </c>
      <c r="AJ27" s="19">
        <f t="shared" si="7"/>
        <v>0</v>
      </c>
      <c r="AK27" s="19">
        <f>IF((COUNTIF(AK28:AK34,"нд"))=(COUNTA(AK28:AK34)),"нд",SUMIF(AK28:AK34,"&lt;&gt;0",AK28:AK34))</f>
        <v>0</v>
      </c>
      <c r="AL27" s="19" t="s">
        <v>56</v>
      </c>
      <c r="AM27" s="19">
        <f>IF((COUNTIF(AM28:AM34,"нд"))=(COUNTA(AM28:AM34)),"нд",SUMIF(AM28:AM34,"&lt;&gt;0",AM28:AM34))</f>
        <v>0</v>
      </c>
      <c r="AN27" s="19">
        <f>IF((COUNTIF(AN28:AN34,"нд"))=(COUNTA(AN28:AN34)),"нд",SUMIF(AN28:AN34,"&lt;&gt;0",AN28:AN34))</f>
        <v>0</v>
      </c>
      <c r="AO27" s="20" t="s">
        <v>56</v>
      </c>
    </row>
    <row r="28" spans="1:41" s="10" customFormat="1" x14ac:dyDescent="0.25">
      <c r="A28" s="12" t="s">
        <v>73</v>
      </c>
      <c r="B28" s="22" t="s">
        <v>74</v>
      </c>
      <c r="C28" s="19" t="s">
        <v>55</v>
      </c>
      <c r="D28" s="19" t="s">
        <v>56</v>
      </c>
      <c r="E28" s="19" t="s">
        <v>56</v>
      </c>
      <c r="F28" s="19" t="s">
        <v>56</v>
      </c>
      <c r="G28" s="19" t="s">
        <v>56</v>
      </c>
      <c r="H28" s="46">
        <f t="shared" ref="H28:AK34" si="8">H181</f>
        <v>0</v>
      </c>
      <c r="I28" s="46">
        <f t="shared" si="8"/>
        <v>0</v>
      </c>
      <c r="J28" s="46">
        <f t="shared" si="8"/>
        <v>0</v>
      </c>
      <c r="K28" s="46">
        <f t="shared" si="8"/>
        <v>0</v>
      </c>
      <c r="L28" s="46">
        <f t="shared" si="8"/>
        <v>0</v>
      </c>
      <c r="M28" s="46">
        <f t="shared" si="8"/>
        <v>0</v>
      </c>
      <c r="N28" s="46">
        <f t="shared" si="8"/>
        <v>0</v>
      </c>
      <c r="O28" s="46">
        <f t="shared" si="8"/>
        <v>0</v>
      </c>
      <c r="P28" s="46">
        <f t="shared" si="8"/>
        <v>0</v>
      </c>
      <c r="Q28" s="46">
        <f t="shared" si="8"/>
        <v>0</v>
      </c>
      <c r="R28" s="46">
        <f t="shared" si="8"/>
        <v>0</v>
      </c>
      <c r="S28" s="46">
        <f t="shared" si="8"/>
        <v>0</v>
      </c>
      <c r="T28" s="46">
        <f t="shared" si="8"/>
        <v>0</v>
      </c>
      <c r="U28" s="46">
        <f t="shared" si="8"/>
        <v>0</v>
      </c>
      <c r="V28" s="46">
        <f t="shared" si="8"/>
        <v>0</v>
      </c>
      <c r="W28" s="46">
        <f t="shared" si="8"/>
        <v>0</v>
      </c>
      <c r="X28" s="46">
        <f t="shared" si="8"/>
        <v>0</v>
      </c>
      <c r="Y28" s="46">
        <f t="shared" si="8"/>
        <v>0</v>
      </c>
      <c r="Z28" s="46">
        <f t="shared" si="8"/>
        <v>0</v>
      </c>
      <c r="AA28" s="46">
        <f t="shared" si="8"/>
        <v>0</v>
      </c>
      <c r="AB28" s="46">
        <f t="shared" si="8"/>
        <v>0</v>
      </c>
      <c r="AC28" s="46">
        <f t="shared" si="8"/>
        <v>0</v>
      </c>
      <c r="AD28" s="46">
        <f t="shared" si="8"/>
        <v>0</v>
      </c>
      <c r="AE28" s="46">
        <f t="shared" si="8"/>
        <v>0</v>
      </c>
      <c r="AF28" s="46">
        <f t="shared" si="8"/>
        <v>0</v>
      </c>
      <c r="AG28" s="46">
        <f t="shared" si="8"/>
        <v>0</v>
      </c>
      <c r="AH28" s="46">
        <f t="shared" si="8"/>
        <v>0</v>
      </c>
      <c r="AI28" s="46">
        <f t="shared" si="8"/>
        <v>0</v>
      </c>
      <c r="AJ28" s="46">
        <f t="shared" si="8"/>
        <v>0</v>
      </c>
      <c r="AK28" s="46">
        <f t="shared" si="8"/>
        <v>0</v>
      </c>
      <c r="AL28" s="46" t="s">
        <v>56</v>
      </c>
      <c r="AM28" s="46">
        <f t="shared" ref="AM28:AN34" si="9">AM181</f>
        <v>0</v>
      </c>
      <c r="AN28" s="46">
        <f t="shared" si="9"/>
        <v>0</v>
      </c>
      <c r="AO28" s="20" t="s">
        <v>56</v>
      </c>
    </row>
    <row r="29" spans="1:41" s="10" customFormat="1" x14ac:dyDescent="0.25">
      <c r="A29" s="12" t="s">
        <v>75</v>
      </c>
      <c r="B29" s="22" t="s">
        <v>76</v>
      </c>
      <c r="C29" s="19" t="s">
        <v>55</v>
      </c>
      <c r="D29" s="19" t="s">
        <v>56</v>
      </c>
      <c r="E29" s="19" t="s">
        <v>56</v>
      </c>
      <c r="F29" s="19" t="s">
        <v>56</v>
      </c>
      <c r="G29" s="19" t="s">
        <v>56</v>
      </c>
      <c r="H29" s="46">
        <f t="shared" si="8"/>
        <v>0</v>
      </c>
      <c r="I29" s="46">
        <f t="shared" si="8"/>
        <v>0</v>
      </c>
      <c r="J29" s="46">
        <f t="shared" si="8"/>
        <v>0</v>
      </c>
      <c r="K29" s="46">
        <f t="shared" si="8"/>
        <v>0</v>
      </c>
      <c r="L29" s="46">
        <f t="shared" si="8"/>
        <v>0</v>
      </c>
      <c r="M29" s="46">
        <f t="shared" si="8"/>
        <v>0</v>
      </c>
      <c r="N29" s="46">
        <f t="shared" si="8"/>
        <v>0</v>
      </c>
      <c r="O29" s="46">
        <f t="shared" si="8"/>
        <v>0</v>
      </c>
      <c r="P29" s="46">
        <f t="shared" si="8"/>
        <v>0</v>
      </c>
      <c r="Q29" s="46">
        <f t="shared" si="8"/>
        <v>0</v>
      </c>
      <c r="R29" s="46">
        <f t="shared" si="8"/>
        <v>0</v>
      </c>
      <c r="S29" s="46">
        <f t="shared" si="8"/>
        <v>0</v>
      </c>
      <c r="T29" s="46">
        <f t="shared" si="8"/>
        <v>0</v>
      </c>
      <c r="U29" s="46">
        <f t="shared" si="8"/>
        <v>0</v>
      </c>
      <c r="V29" s="46">
        <f t="shared" si="8"/>
        <v>0</v>
      </c>
      <c r="W29" s="46">
        <f t="shared" si="8"/>
        <v>0</v>
      </c>
      <c r="X29" s="46">
        <f t="shared" si="8"/>
        <v>0</v>
      </c>
      <c r="Y29" s="46">
        <f t="shared" si="8"/>
        <v>0</v>
      </c>
      <c r="Z29" s="46">
        <f t="shared" si="8"/>
        <v>0</v>
      </c>
      <c r="AA29" s="46">
        <f t="shared" si="8"/>
        <v>0</v>
      </c>
      <c r="AB29" s="46">
        <f t="shared" si="8"/>
        <v>0</v>
      </c>
      <c r="AC29" s="46">
        <f t="shared" si="8"/>
        <v>0</v>
      </c>
      <c r="AD29" s="46">
        <f t="shared" si="8"/>
        <v>0</v>
      </c>
      <c r="AE29" s="46">
        <f t="shared" si="8"/>
        <v>0</v>
      </c>
      <c r="AF29" s="46">
        <f t="shared" si="8"/>
        <v>0</v>
      </c>
      <c r="AG29" s="46">
        <f t="shared" si="8"/>
        <v>0</v>
      </c>
      <c r="AH29" s="46">
        <f t="shared" si="8"/>
        <v>0</v>
      </c>
      <c r="AI29" s="46">
        <f t="shared" si="8"/>
        <v>0</v>
      </c>
      <c r="AJ29" s="46">
        <f t="shared" si="8"/>
        <v>0</v>
      </c>
      <c r="AK29" s="46">
        <f t="shared" si="8"/>
        <v>0</v>
      </c>
      <c r="AL29" s="46" t="s">
        <v>56</v>
      </c>
      <c r="AM29" s="46">
        <f t="shared" si="9"/>
        <v>0</v>
      </c>
      <c r="AN29" s="46">
        <f t="shared" si="9"/>
        <v>0</v>
      </c>
      <c r="AO29" s="20" t="s">
        <v>56</v>
      </c>
    </row>
    <row r="30" spans="1:41" s="10" customFormat="1" x14ac:dyDescent="0.25">
      <c r="A30" s="23" t="s">
        <v>77</v>
      </c>
      <c r="B30" s="22" t="s">
        <v>78</v>
      </c>
      <c r="C30" s="19" t="s">
        <v>55</v>
      </c>
      <c r="D30" s="19" t="s">
        <v>56</v>
      </c>
      <c r="E30" s="19" t="s">
        <v>56</v>
      </c>
      <c r="F30" s="19" t="s">
        <v>56</v>
      </c>
      <c r="G30" s="19" t="s">
        <v>56</v>
      </c>
      <c r="H30" s="46">
        <f t="shared" si="8"/>
        <v>0</v>
      </c>
      <c r="I30" s="46">
        <f t="shared" si="8"/>
        <v>0</v>
      </c>
      <c r="J30" s="46">
        <f t="shared" si="8"/>
        <v>0</v>
      </c>
      <c r="K30" s="46">
        <f t="shared" si="8"/>
        <v>0</v>
      </c>
      <c r="L30" s="46">
        <f t="shared" si="8"/>
        <v>0</v>
      </c>
      <c r="M30" s="46">
        <f t="shared" si="8"/>
        <v>0</v>
      </c>
      <c r="N30" s="46">
        <f t="shared" si="8"/>
        <v>0</v>
      </c>
      <c r="O30" s="46">
        <f t="shared" si="8"/>
        <v>0</v>
      </c>
      <c r="P30" s="46">
        <f t="shared" si="8"/>
        <v>0</v>
      </c>
      <c r="Q30" s="46">
        <f t="shared" si="8"/>
        <v>0</v>
      </c>
      <c r="R30" s="46">
        <f t="shared" si="8"/>
        <v>0</v>
      </c>
      <c r="S30" s="46">
        <f t="shared" si="8"/>
        <v>0</v>
      </c>
      <c r="T30" s="46">
        <f t="shared" si="8"/>
        <v>0</v>
      </c>
      <c r="U30" s="46">
        <f t="shared" si="8"/>
        <v>0</v>
      </c>
      <c r="V30" s="46">
        <f t="shared" si="8"/>
        <v>0</v>
      </c>
      <c r="W30" s="46">
        <f t="shared" si="8"/>
        <v>0</v>
      </c>
      <c r="X30" s="46">
        <f t="shared" si="8"/>
        <v>0</v>
      </c>
      <c r="Y30" s="46">
        <f t="shared" si="8"/>
        <v>0</v>
      </c>
      <c r="Z30" s="46">
        <f t="shared" si="8"/>
        <v>0</v>
      </c>
      <c r="AA30" s="46">
        <f t="shared" si="8"/>
        <v>0</v>
      </c>
      <c r="AB30" s="46">
        <f t="shared" si="8"/>
        <v>0</v>
      </c>
      <c r="AC30" s="46">
        <f t="shared" si="8"/>
        <v>0</v>
      </c>
      <c r="AD30" s="46">
        <f t="shared" si="8"/>
        <v>0</v>
      </c>
      <c r="AE30" s="46">
        <f t="shared" si="8"/>
        <v>0</v>
      </c>
      <c r="AF30" s="46">
        <f t="shared" si="8"/>
        <v>0</v>
      </c>
      <c r="AG30" s="46">
        <f t="shared" si="8"/>
        <v>0</v>
      </c>
      <c r="AH30" s="46">
        <f t="shared" si="8"/>
        <v>0</v>
      </c>
      <c r="AI30" s="46">
        <f t="shared" si="8"/>
        <v>0</v>
      </c>
      <c r="AJ30" s="46">
        <f t="shared" si="8"/>
        <v>0</v>
      </c>
      <c r="AK30" s="46">
        <f t="shared" si="8"/>
        <v>0</v>
      </c>
      <c r="AL30" s="46" t="s">
        <v>56</v>
      </c>
      <c r="AM30" s="46">
        <f t="shared" si="9"/>
        <v>0</v>
      </c>
      <c r="AN30" s="46">
        <f t="shared" si="9"/>
        <v>0</v>
      </c>
      <c r="AO30" s="20" t="s">
        <v>56</v>
      </c>
    </row>
    <row r="31" spans="1:41" s="10" customFormat="1" ht="31.5" x14ac:dyDescent="0.25">
      <c r="A31" s="23" t="s">
        <v>79</v>
      </c>
      <c r="B31" s="22" t="s">
        <v>80</v>
      </c>
      <c r="C31" s="19" t="s">
        <v>55</v>
      </c>
      <c r="D31" s="19" t="s">
        <v>56</v>
      </c>
      <c r="E31" s="19" t="s">
        <v>56</v>
      </c>
      <c r="F31" s="19" t="s">
        <v>56</v>
      </c>
      <c r="G31" s="19" t="s">
        <v>56</v>
      </c>
      <c r="H31" s="46">
        <f t="shared" si="8"/>
        <v>0</v>
      </c>
      <c r="I31" s="46">
        <f t="shared" si="8"/>
        <v>0</v>
      </c>
      <c r="J31" s="46">
        <f t="shared" si="8"/>
        <v>0</v>
      </c>
      <c r="K31" s="46">
        <f t="shared" si="8"/>
        <v>0</v>
      </c>
      <c r="L31" s="46">
        <f t="shared" si="8"/>
        <v>0</v>
      </c>
      <c r="M31" s="46">
        <f t="shared" si="8"/>
        <v>0</v>
      </c>
      <c r="N31" s="46">
        <f t="shared" si="8"/>
        <v>0</v>
      </c>
      <c r="O31" s="46">
        <f t="shared" si="8"/>
        <v>0</v>
      </c>
      <c r="P31" s="46">
        <f t="shared" si="8"/>
        <v>0</v>
      </c>
      <c r="Q31" s="46">
        <f t="shared" si="8"/>
        <v>0</v>
      </c>
      <c r="R31" s="46">
        <f t="shared" si="8"/>
        <v>0</v>
      </c>
      <c r="S31" s="46">
        <f t="shared" si="8"/>
        <v>0</v>
      </c>
      <c r="T31" s="46">
        <f t="shared" si="8"/>
        <v>0</v>
      </c>
      <c r="U31" s="46">
        <f t="shared" si="8"/>
        <v>0</v>
      </c>
      <c r="V31" s="46">
        <f t="shared" si="8"/>
        <v>0</v>
      </c>
      <c r="W31" s="46">
        <f t="shared" si="8"/>
        <v>0</v>
      </c>
      <c r="X31" s="46">
        <f t="shared" si="8"/>
        <v>0</v>
      </c>
      <c r="Y31" s="46">
        <f t="shared" si="8"/>
        <v>0</v>
      </c>
      <c r="Z31" s="46">
        <f t="shared" si="8"/>
        <v>0</v>
      </c>
      <c r="AA31" s="46">
        <f t="shared" si="8"/>
        <v>0</v>
      </c>
      <c r="AB31" s="46">
        <f t="shared" si="8"/>
        <v>0</v>
      </c>
      <c r="AC31" s="46">
        <f t="shared" si="8"/>
        <v>0</v>
      </c>
      <c r="AD31" s="46">
        <f t="shared" si="8"/>
        <v>0</v>
      </c>
      <c r="AE31" s="46">
        <f t="shared" si="8"/>
        <v>0</v>
      </c>
      <c r="AF31" s="46">
        <f t="shared" si="8"/>
        <v>0</v>
      </c>
      <c r="AG31" s="46">
        <f t="shared" si="8"/>
        <v>0</v>
      </c>
      <c r="AH31" s="46">
        <f t="shared" si="8"/>
        <v>0</v>
      </c>
      <c r="AI31" s="46">
        <f t="shared" si="8"/>
        <v>0</v>
      </c>
      <c r="AJ31" s="46">
        <f t="shared" si="8"/>
        <v>0</v>
      </c>
      <c r="AK31" s="46">
        <f t="shared" si="8"/>
        <v>0</v>
      </c>
      <c r="AL31" s="46" t="s">
        <v>56</v>
      </c>
      <c r="AM31" s="46">
        <f t="shared" si="9"/>
        <v>0</v>
      </c>
      <c r="AN31" s="46">
        <f t="shared" si="9"/>
        <v>0</v>
      </c>
      <c r="AO31" s="20" t="s">
        <v>56</v>
      </c>
    </row>
    <row r="32" spans="1:41" s="10" customFormat="1" x14ac:dyDescent="0.25">
      <c r="A32" s="23" t="s">
        <v>81</v>
      </c>
      <c r="B32" s="22" t="s">
        <v>82</v>
      </c>
      <c r="C32" s="19" t="s">
        <v>55</v>
      </c>
      <c r="D32" s="19" t="s">
        <v>56</v>
      </c>
      <c r="E32" s="19" t="s">
        <v>56</v>
      </c>
      <c r="F32" s="19" t="s">
        <v>56</v>
      </c>
      <c r="G32" s="19" t="s">
        <v>56</v>
      </c>
      <c r="H32" s="46">
        <f t="shared" si="8"/>
        <v>0</v>
      </c>
      <c r="I32" s="46">
        <f t="shared" si="8"/>
        <v>0</v>
      </c>
      <c r="J32" s="46">
        <f t="shared" si="8"/>
        <v>0</v>
      </c>
      <c r="K32" s="46">
        <f t="shared" si="8"/>
        <v>0</v>
      </c>
      <c r="L32" s="46">
        <f t="shared" si="8"/>
        <v>0</v>
      </c>
      <c r="M32" s="46">
        <f t="shared" si="8"/>
        <v>0</v>
      </c>
      <c r="N32" s="46">
        <f t="shared" si="8"/>
        <v>0</v>
      </c>
      <c r="O32" s="46">
        <f t="shared" si="8"/>
        <v>0</v>
      </c>
      <c r="P32" s="46">
        <f t="shared" si="8"/>
        <v>0</v>
      </c>
      <c r="Q32" s="46">
        <f t="shared" si="8"/>
        <v>0</v>
      </c>
      <c r="R32" s="46">
        <f t="shared" si="8"/>
        <v>0</v>
      </c>
      <c r="S32" s="46">
        <f t="shared" si="8"/>
        <v>0</v>
      </c>
      <c r="T32" s="46">
        <f t="shared" si="8"/>
        <v>0</v>
      </c>
      <c r="U32" s="46">
        <f t="shared" si="8"/>
        <v>0</v>
      </c>
      <c r="V32" s="46">
        <f t="shared" si="8"/>
        <v>0</v>
      </c>
      <c r="W32" s="46">
        <f t="shared" si="8"/>
        <v>0</v>
      </c>
      <c r="X32" s="46">
        <f t="shared" si="8"/>
        <v>0</v>
      </c>
      <c r="Y32" s="46">
        <f t="shared" si="8"/>
        <v>0</v>
      </c>
      <c r="Z32" s="46">
        <f t="shared" si="8"/>
        <v>0</v>
      </c>
      <c r="AA32" s="46">
        <f t="shared" si="8"/>
        <v>0</v>
      </c>
      <c r="AB32" s="46">
        <f t="shared" si="8"/>
        <v>0</v>
      </c>
      <c r="AC32" s="46">
        <f t="shared" si="8"/>
        <v>0</v>
      </c>
      <c r="AD32" s="46">
        <f t="shared" si="8"/>
        <v>0</v>
      </c>
      <c r="AE32" s="46">
        <f t="shared" si="8"/>
        <v>0</v>
      </c>
      <c r="AF32" s="46">
        <f t="shared" si="8"/>
        <v>0</v>
      </c>
      <c r="AG32" s="46">
        <f t="shared" si="8"/>
        <v>0</v>
      </c>
      <c r="AH32" s="46">
        <f t="shared" si="8"/>
        <v>0</v>
      </c>
      <c r="AI32" s="46">
        <f t="shared" si="8"/>
        <v>0</v>
      </c>
      <c r="AJ32" s="46">
        <f t="shared" si="8"/>
        <v>0</v>
      </c>
      <c r="AK32" s="46">
        <f t="shared" si="8"/>
        <v>0</v>
      </c>
      <c r="AL32" s="46" t="s">
        <v>56</v>
      </c>
      <c r="AM32" s="46">
        <f t="shared" si="9"/>
        <v>0</v>
      </c>
      <c r="AN32" s="46">
        <f t="shared" si="9"/>
        <v>0</v>
      </c>
      <c r="AO32" s="20" t="s">
        <v>56</v>
      </c>
    </row>
    <row r="33" spans="1:41" s="10" customFormat="1" ht="31.5" x14ac:dyDescent="0.25">
      <c r="A33" s="23" t="s">
        <v>83</v>
      </c>
      <c r="B33" s="22" t="s">
        <v>68</v>
      </c>
      <c r="C33" s="19" t="s">
        <v>55</v>
      </c>
      <c r="D33" s="19" t="s">
        <v>56</v>
      </c>
      <c r="E33" s="19" t="s">
        <v>56</v>
      </c>
      <c r="F33" s="19" t="s">
        <v>56</v>
      </c>
      <c r="G33" s="19" t="s">
        <v>56</v>
      </c>
      <c r="H33" s="46">
        <f t="shared" si="8"/>
        <v>0</v>
      </c>
      <c r="I33" s="46">
        <f t="shared" si="8"/>
        <v>0</v>
      </c>
      <c r="J33" s="46">
        <f t="shared" si="8"/>
        <v>0</v>
      </c>
      <c r="K33" s="46">
        <f t="shared" si="8"/>
        <v>0</v>
      </c>
      <c r="L33" s="46">
        <f t="shared" si="8"/>
        <v>0</v>
      </c>
      <c r="M33" s="46">
        <f t="shared" si="8"/>
        <v>0</v>
      </c>
      <c r="N33" s="46">
        <f t="shared" si="8"/>
        <v>0</v>
      </c>
      <c r="O33" s="46">
        <f t="shared" si="8"/>
        <v>0</v>
      </c>
      <c r="P33" s="46">
        <f t="shared" si="8"/>
        <v>0</v>
      </c>
      <c r="Q33" s="46">
        <f t="shared" si="8"/>
        <v>0</v>
      </c>
      <c r="R33" s="46">
        <f t="shared" si="8"/>
        <v>0</v>
      </c>
      <c r="S33" s="46">
        <f t="shared" si="8"/>
        <v>0</v>
      </c>
      <c r="T33" s="46">
        <f t="shared" si="8"/>
        <v>0</v>
      </c>
      <c r="U33" s="46">
        <f t="shared" si="8"/>
        <v>0</v>
      </c>
      <c r="V33" s="46">
        <f t="shared" si="8"/>
        <v>0</v>
      </c>
      <c r="W33" s="46">
        <f t="shared" si="8"/>
        <v>0</v>
      </c>
      <c r="X33" s="46">
        <f t="shared" si="8"/>
        <v>0</v>
      </c>
      <c r="Y33" s="46">
        <f t="shared" si="8"/>
        <v>0</v>
      </c>
      <c r="Z33" s="46">
        <f t="shared" si="8"/>
        <v>0</v>
      </c>
      <c r="AA33" s="46">
        <f t="shared" si="8"/>
        <v>0</v>
      </c>
      <c r="AB33" s="46">
        <f t="shared" si="8"/>
        <v>0</v>
      </c>
      <c r="AC33" s="46">
        <f t="shared" si="8"/>
        <v>0</v>
      </c>
      <c r="AD33" s="46">
        <f t="shared" si="8"/>
        <v>0</v>
      </c>
      <c r="AE33" s="46">
        <f t="shared" si="8"/>
        <v>0</v>
      </c>
      <c r="AF33" s="46">
        <f t="shared" si="8"/>
        <v>0</v>
      </c>
      <c r="AG33" s="46">
        <f t="shared" si="8"/>
        <v>0</v>
      </c>
      <c r="AH33" s="46">
        <f t="shared" si="8"/>
        <v>0</v>
      </c>
      <c r="AI33" s="46">
        <f t="shared" si="8"/>
        <v>0</v>
      </c>
      <c r="AJ33" s="46">
        <f t="shared" si="8"/>
        <v>0</v>
      </c>
      <c r="AK33" s="46">
        <f t="shared" si="8"/>
        <v>0</v>
      </c>
      <c r="AL33" s="46" t="s">
        <v>56</v>
      </c>
      <c r="AM33" s="46">
        <f t="shared" si="9"/>
        <v>0</v>
      </c>
      <c r="AN33" s="46">
        <f t="shared" si="9"/>
        <v>0</v>
      </c>
      <c r="AO33" s="20" t="s">
        <v>56</v>
      </c>
    </row>
    <row r="34" spans="1:41" s="10" customFormat="1" x14ac:dyDescent="0.25">
      <c r="A34" s="23" t="s">
        <v>84</v>
      </c>
      <c r="B34" s="22" t="s">
        <v>70</v>
      </c>
      <c r="C34" s="19" t="s">
        <v>55</v>
      </c>
      <c r="D34" s="19" t="s">
        <v>56</v>
      </c>
      <c r="E34" s="19" t="s">
        <v>56</v>
      </c>
      <c r="F34" s="19" t="s">
        <v>56</v>
      </c>
      <c r="G34" s="19" t="s">
        <v>56</v>
      </c>
      <c r="H34" s="46">
        <f t="shared" si="8"/>
        <v>0</v>
      </c>
      <c r="I34" s="46">
        <f t="shared" si="8"/>
        <v>0</v>
      </c>
      <c r="J34" s="46">
        <f t="shared" si="8"/>
        <v>0</v>
      </c>
      <c r="K34" s="46">
        <f t="shared" si="8"/>
        <v>0</v>
      </c>
      <c r="L34" s="46">
        <f t="shared" si="8"/>
        <v>0</v>
      </c>
      <c r="M34" s="46">
        <f t="shared" si="8"/>
        <v>0</v>
      </c>
      <c r="N34" s="46">
        <f t="shared" si="8"/>
        <v>0</v>
      </c>
      <c r="O34" s="46">
        <f t="shared" si="8"/>
        <v>0</v>
      </c>
      <c r="P34" s="46">
        <f t="shared" si="8"/>
        <v>0</v>
      </c>
      <c r="Q34" s="46">
        <f t="shared" si="8"/>
        <v>0</v>
      </c>
      <c r="R34" s="46">
        <f t="shared" si="8"/>
        <v>0</v>
      </c>
      <c r="S34" s="46">
        <f t="shared" si="8"/>
        <v>0</v>
      </c>
      <c r="T34" s="46">
        <f t="shared" si="8"/>
        <v>0</v>
      </c>
      <c r="U34" s="46">
        <f t="shared" si="8"/>
        <v>0</v>
      </c>
      <c r="V34" s="46">
        <f t="shared" si="8"/>
        <v>0</v>
      </c>
      <c r="W34" s="46">
        <f t="shared" si="8"/>
        <v>0</v>
      </c>
      <c r="X34" s="46">
        <f t="shared" si="8"/>
        <v>0</v>
      </c>
      <c r="Y34" s="46">
        <f t="shared" si="8"/>
        <v>0</v>
      </c>
      <c r="Z34" s="46">
        <f t="shared" si="8"/>
        <v>0</v>
      </c>
      <c r="AA34" s="46">
        <f t="shared" si="8"/>
        <v>0</v>
      </c>
      <c r="AB34" s="46">
        <f t="shared" si="8"/>
        <v>0</v>
      </c>
      <c r="AC34" s="46">
        <f t="shared" si="8"/>
        <v>0</v>
      </c>
      <c r="AD34" s="46">
        <f t="shared" si="8"/>
        <v>0</v>
      </c>
      <c r="AE34" s="46">
        <f t="shared" si="8"/>
        <v>0</v>
      </c>
      <c r="AF34" s="46">
        <f t="shared" si="8"/>
        <v>0</v>
      </c>
      <c r="AG34" s="46">
        <f t="shared" si="8"/>
        <v>0</v>
      </c>
      <c r="AH34" s="46">
        <f t="shared" si="8"/>
        <v>0</v>
      </c>
      <c r="AI34" s="46">
        <f t="shared" si="8"/>
        <v>0</v>
      </c>
      <c r="AJ34" s="46">
        <f t="shared" si="8"/>
        <v>0</v>
      </c>
      <c r="AK34" s="46">
        <f t="shared" si="8"/>
        <v>0</v>
      </c>
      <c r="AL34" s="46" t="s">
        <v>56</v>
      </c>
      <c r="AM34" s="46">
        <f t="shared" si="9"/>
        <v>0</v>
      </c>
      <c r="AN34" s="46">
        <f t="shared" si="9"/>
        <v>0</v>
      </c>
      <c r="AO34" s="20" t="s">
        <v>56</v>
      </c>
    </row>
    <row r="35" spans="1:41" s="10" customFormat="1" ht="63" x14ac:dyDescent="0.25">
      <c r="A35" s="23" t="s">
        <v>85</v>
      </c>
      <c r="B35" s="22" t="s">
        <v>86</v>
      </c>
      <c r="C35" s="19" t="s">
        <v>55</v>
      </c>
      <c r="D35" s="19" t="s">
        <v>56</v>
      </c>
      <c r="E35" s="19" t="s">
        <v>56</v>
      </c>
      <c r="F35" s="19" t="s">
        <v>56</v>
      </c>
      <c r="G35" s="19" t="s">
        <v>56</v>
      </c>
      <c r="H35" s="19">
        <f t="shared" ref="H35:AJ35" si="10">IF((COUNTIF(H36:H40,"нд"))=(COUNTA(H36:H40)),"нд",SUMIF(H36:H40,"&lt;&gt;0",H36:H40))</f>
        <v>0</v>
      </c>
      <c r="I35" s="19">
        <f t="shared" si="10"/>
        <v>0</v>
      </c>
      <c r="J35" s="19">
        <f t="shared" si="10"/>
        <v>0</v>
      </c>
      <c r="K35" s="19">
        <f t="shared" si="10"/>
        <v>205.83038868388178</v>
      </c>
      <c r="L35" s="19">
        <f t="shared" si="10"/>
        <v>11.709353762347584</v>
      </c>
      <c r="M35" s="19">
        <f t="shared" si="10"/>
        <v>2.074087651051217</v>
      </c>
      <c r="N35" s="19">
        <f t="shared" si="10"/>
        <v>98.595898596039177</v>
      </c>
      <c r="O35" s="19">
        <f t="shared" si="10"/>
        <v>93.451048674443797</v>
      </c>
      <c r="P35" s="19">
        <f t="shared" si="10"/>
        <v>249.43374026494209</v>
      </c>
      <c r="Q35" s="19">
        <f t="shared" si="10"/>
        <v>11.709353762347584</v>
      </c>
      <c r="R35" s="19">
        <f t="shared" si="10"/>
        <v>74.830122079482621</v>
      </c>
      <c r="S35" s="19">
        <f t="shared" si="10"/>
        <v>149.66024415896524</v>
      </c>
      <c r="T35" s="19">
        <f t="shared" si="10"/>
        <v>13.234020264146665</v>
      </c>
      <c r="U35" s="19">
        <f t="shared" si="10"/>
        <v>0</v>
      </c>
      <c r="V35" s="19">
        <f t="shared" si="10"/>
        <v>205.83038868388178</v>
      </c>
      <c r="W35" s="19">
        <f t="shared" si="10"/>
        <v>0</v>
      </c>
      <c r="X35" s="19">
        <f t="shared" si="10"/>
        <v>169.04656435891812</v>
      </c>
      <c r="Y35" s="19">
        <f t="shared" si="10"/>
        <v>0</v>
      </c>
      <c r="Z35" s="19">
        <f t="shared" si="10"/>
        <v>214.26033939494209</v>
      </c>
      <c r="AA35" s="19">
        <f t="shared" si="10"/>
        <v>36.783824324963661</v>
      </c>
      <c r="AB35" s="19">
        <f t="shared" si="10"/>
        <v>35.173400869999995</v>
      </c>
      <c r="AC35" s="19">
        <f t="shared" si="10"/>
        <v>39.396931391738192</v>
      </c>
      <c r="AD35" s="19">
        <f t="shared" si="10"/>
        <v>39.396931391738192</v>
      </c>
      <c r="AE35" s="19">
        <f t="shared" si="10"/>
        <v>41.248587167149942</v>
      </c>
      <c r="AF35" s="19">
        <f t="shared" si="10"/>
        <v>41.248587167149942</v>
      </c>
      <c r="AG35" s="19">
        <f t="shared" si="10"/>
        <v>43.187270764006001</v>
      </c>
      <c r="AH35" s="19">
        <f t="shared" si="10"/>
        <v>43.187270764006001</v>
      </c>
      <c r="AI35" s="19">
        <f t="shared" si="10"/>
        <v>45.213775036023982</v>
      </c>
      <c r="AJ35" s="19">
        <f t="shared" si="10"/>
        <v>45.213775036023982</v>
      </c>
      <c r="AK35" s="19">
        <f>IF((COUNTIF(AK36:AK40,"нд"))=(COUNTA(AK36:AK40)),"нд",SUMIF(AK36:AK40,"&lt;&gt;0",AK36:AK40))</f>
        <v>45.213775036023982</v>
      </c>
      <c r="AL35" s="19" t="s">
        <v>56</v>
      </c>
      <c r="AM35" s="19">
        <f>IF((COUNTIF(AM36:AM40,"нд"))=(COUNTA(AM36:AM40)),"нд",SUMIF(AM36:AM40,"&lt;&gt;0",AM36:AM40))</f>
        <v>169.04656435891812</v>
      </c>
      <c r="AN35" s="19">
        <f>IF((COUNTIF(AN36:AN40,"нд"))=(COUNTA(AN36:AN40)),"нд",SUMIF(AN36:AN40,"&lt;&gt;0",AN36:AN40))</f>
        <v>214.26033939494209</v>
      </c>
      <c r="AO35" s="20" t="s">
        <v>56</v>
      </c>
    </row>
    <row r="36" spans="1:41" s="10" customFormat="1" x14ac:dyDescent="0.25">
      <c r="A36" s="23" t="s">
        <v>87</v>
      </c>
      <c r="B36" s="22" t="s">
        <v>76</v>
      </c>
      <c r="C36" s="19" t="s">
        <v>55</v>
      </c>
      <c r="D36" s="19" t="s">
        <v>56</v>
      </c>
      <c r="E36" s="19" t="s">
        <v>56</v>
      </c>
      <c r="F36" s="19" t="s">
        <v>56</v>
      </c>
      <c r="G36" s="19" t="s">
        <v>56</v>
      </c>
      <c r="H36" s="46">
        <f t="shared" ref="H36:AK40" si="11">H189</f>
        <v>0</v>
      </c>
      <c r="I36" s="46">
        <f t="shared" si="11"/>
        <v>0</v>
      </c>
      <c r="J36" s="46">
        <f t="shared" si="11"/>
        <v>0</v>
      </c>
      <c r="K36" s="46">
        <f t="shared" si="11"/>
        <v>0</v>
      </c>
      <c r="L36" s="46">
        <f t="shared" si="11"/>
        <v>0</v>
      </c>
      <c r="M36" s="46">
        <f t="shared" si="11"/>
        <v>0</v>
      </c>
      <c r="N36" s="46">
        <f t="shared" si="11"/>
        <v>0</v>
      </c>
      <c r="O36" s="46">
        <f t="shared" si="11"/>
        <v>0</v>
      </c>
      <c r="P36" s="46">
        <f t="shared" si="11"/>
        <v>0</v>
      </c>
      <c r="Q36" s="46">
        <f t="shared" si="11"/>
        <v>0</v>
      </c>
      <c r="R36" s="46">
        <f t="shared" si="11"/>
        <v>0</v>
      </c>
      <c r="S36" s="46">
        <f t="shared" si="11"/>
        <v>0</v>
      </c>
      <c r="T36" s="46">
        <f t="shared" si="11"/>
        <v>0</v>
      </c>
      <c r="U36" s="46">
        <f t="shared" si="11"/>
        <v>0</v>
      </c>
      <c r="V36" s="46">
        <f t="shared" si="11"/>
        <v>0</v>
      </c>
      <c r="W36" s="46">
        <f t="shared" si="11"/>
        <v>0</v>
      </c>
      <c r="X36" s="46">
        <f t="shared" si="11"/>
        <v>0</v>
      </c>
      <c r="Y36" s="46">
        <f t="shared" si="11"/>
        <v>0</v>
      </c>
      <c r="Z36" s="46">
        <f t="shared" si="11"/>
        <v>0</v>
      </c>
      <c r="AA36" s="46">
        <f t="shared" si="11"/>
        <v>0</v>
      </c>
      <c r="AB36" s="46">
        <f t="shared" si="11"/>
        <v>0</v>
      </c>
      <c r="AC36" s="46">
        <f t="shared" si="11"/>
        <v>0</v>
      </c>
      <c r="AD36" s="46">
        <f t="shared" si="11"/>
        <v>0</v>
      </c>
      <c r="AE36" s="46">
        <f t="shared" si="11"/>
        <v>0</v>
      </c>
      <c r="AF36" s="46">
        <f t="shared" si="11"/>
        <v>0</v>
      </c>
      <c r="AG36" s="46">
        <f t="shared" si="11"/>
        <v>0</v>
      </c>
      <c r="AH36" s="46">
        <f t="shared" si="11"/>
        <v>0</v>
      </c>
      <c r="AI36" s="46">
        <f t="shared" si="11"/>
        <v>0</v>
      </c>
      <c r="AJ36" s="46">
        <f t="shared" si="11"/>
        <v>0</v>
      </c>
      <c r="AK36" s="46">
        <f t="shared" si="11"/>
        <v>0</v>
      </c>
      <c r="AL36" s="46" t="s">
        <v>56</v>
      </c>
      <c r="AM36" s="46">
        <f t="shared" ref="AM36:AN40" si="12">AM189</f>
        <v>0</v>
      </c>
      <c r="AN36" s="46">
        <f t="shared" si="12"/>
        <v>0</v>
      </c>
      <c r="AO36" s="20" t="s">
        <v>56</v>
      </c>
    </row>
    <row r="37" spans="1:41" s="10" customFormat="1" ht="31.5" x14ac:dyDescent="0.25">
      <c r="A37" s="23" t="s">
        <v>88</v>
      </c>
      <c r="B37" s="22" t="s">
        <v>89</v>
      </c>
      <c r="C37" s="19" t="s">
        <v>55</v>
      </c>
      <c r="D37" s="19" t="s">
        <v>56</v>
      </c>
      <c r="E37" s="19" t="s">
        <v>56</v>
      </c>
      <c r="F37" s="19" t="s">
        <v>56</v>
      </c>
      <c r="G37" s="19" t="s">
        <v>56</v>
      </c>
      <c r="H37" s="46">
        <f t="shared" si="11"/>
        <v>0</v>
      </c>
      <c r="I37" s="46">
        <f t="shared" si="11"/>
        <v>0</v>
      </c>
      <c r="J37" s="46">
        <f t="shared" si="11"/>
        <v>0</v>
      </c>
      <c r="K37" s="46">
        <f t="shared" si="11"/>
        <v>0</v>
      </c>
      <c r="L37" s="46">
        <f t="shared" si="11"/>
        <v>0</v>
      </c>
      <c r="M37" s="46">
        <f t="shared" si="11"/>
        <v>0</v>
      </c>
      <c r="N37" s="46">
        <f t="shared" si="11"/>
        <v>0</v>
      </c>
      <c r="O37" s="46">
        <f t="shared" si="11"/>
        <v>0</v>
      </c>
      <c r="P37" s="46">
        <f t="shared" si="11"/>
        <v>0</v>
      </c>
      <c r="Q37" s="46">
        <f t="shared" si="11"/>
        <v>0</v>
      </c>
      <c r="R37" s="46">
        <f t="shared" si="11"/>
        <v>0</v>
      </c>
      <c r="S37" s="46">
        <f t="shared" si="11"/>
        <v>0</v>
      </c>
      <c r="T37" s="46">
        <f t="shared" si="11"/>
        <v>0</v>
      </c>
      <c r="U37" s="46">
        <f t="shared" si="11"/>
        <v>0</v>
      </c>
      <c r="V37" s="46">
        <f t="shared" si="11"/>
        <v>0</v>
      </c>
      <c r="W37" s="46">
        <f t="shared" si="11"/>
        <v>0</v>
      </c>
      <c r="X37" s="46">
        <f t="shared" si="11"/>
        <v>0</v>
      </c>
      <c r="Y37" s="46">
        <f t="shared" si="11"/>
        <v>0</v>
      </c>
      <c r="Z37" s="46">
        <f t="shared" si="11"/>
        <v>0</v>
      </c>
      <c r="AA37" s="46">
        <f t="shared" si="11"/>
        <v>0</v>
      </c>
      <c r="AB37" s="46">
        <f t="shared" si="11"/>
        <v>0</v>
      </c>
      <c r="AC37" s="46">
        <f t="shared" si="11"/>
        <v>0</v>
      </c>
      <c r="AD37" s="46">
        <f t="shared" si="11"/>
        <v>0</v>
      </c>
      <c r="AE37" s="46">
        <f t="shared" si="11"/>
        <v>0</v>
      </c>
      <c r="AF37" s="46">
        <f t="shared" si="11"/>
        <v>0</v>
      </c>
      <c r="AG37" s="46">
        <f t="shared" si="11"/>
        <v>0</v>
      </c>
      <c r="AH37" s="46">
        <f t="shared" si="11"/>
        <v>0</v>
      </c>
      <c r="AI37" s="46">
        <f t="shared" si="11"/>
        <v>0</v>
      </c>
      <c r="AJ37" s="46">
        <f t="shared" si="11"/>
        <v>0</v>
      </c>
      <c r="AK37" s="46">
        <f t="shared" si="11"/>
        <v>0</v>
      </c>
      <c r="AL37" s="46" t="s">
        <v>56</v>
      </c>
      <c r="AM37" s="46">
        <f t="shared" si="12"/>
        <v>0</v>
      </c>
      <c r="AN37" s="46">
        <f t="shared" si="12"/>
        <v>0</v>
      </c>
      <c r="AO37" s="20" t="s">
        <v>56</v>
      </c>
    </row>
    <row r="38" spans="1:41" s="10" customFormat="1" x14ac:dyDescent="0.25">
      <c r="A38" s="23" t="s">
        <v>90</v>
      </c>
      <c r="B38" s="22" t="s">
        <v>91</v>
      </c>
      <c r="C38" s="19" t="s">
        <v>55</v>
      </c>
      <c r="D38" s="19" t="s">
        <v>56</v>
      </c>
      <c r="E38" s="19" t="s">
        <v>56</v>
      </c>
      <c r="F38" s="19" t="s">
        <v>56</v>
      </c>
      <c r="G38" s="19" t="s">
        <v>56</v>
      </c>
      <c r="H38" s="46">
        <f t="shared" si="11"/>
        <v>0</v>
      </c>
      <c r="I38" s="46">
        <f t="shared" si="11"/>
        <v>0</v>
      </c>
      <c r="J38" s="46">
        <f t="shared" si="11"/>
        <v>0</v>
      </c>
      <c r="K38" s="46">
        <f t="shared" si="11"/>
        <v>0</v>
      </c>
      <c r="L38" s="46">
        <f t="shared" si="11"/>
        <v>0</v>
      </c>
      <c r="M38" s="46">
        <f t="shared" si="11"/>
        <v>0</v>
      </c>
      <c r="N38" s="46">
        <f t="shared" si="11"/>
        <v>0</v>
      </c>
      <c r="O38" s="46">
        <f t="shared" si="11"/>
        <v>0</v>
      </c>
      <c r="P38" s="46">
        <f t="shared" si="11"/>
        <v>0</v>
      </c>
      <c r="Q38" s="46">
        <f t="shared" si="11"/>
        <v>0</v>
      </c>
      <c r="R38" s="46">
        <f t="shared" si="11"/>
        <v>0</v>
      </c>
      <c r="S38" s="46">
        <f t="shared" si="11"/>
        <v>0</v>
      </c>
      <c r="T38" s="46">
        <f t="shared" si="11"/>
        <v>0</v>
      </c>
      <c r="U38" s="46">
        <f t="shared" si="11"/>
        <v>0</v>
      </c>
      <c r="V38" s="46">
        <f t="shared" si="11"/>
        <v>0</v>
      </c>
      <c r="W38" s="46">
        <f t="shared" si="11"/>
        <v>0</v>
      </c>
      <c r="X38" s="46">
        <f t="shared" si="11"/>
        <v>0</v>
      </c>
      <c r="Y38" s="46">
        <f t="shared" si="11"/>
        <v>0</v>
      </c>
      <c r="Z38" s="46">
        <f t="shared" si="11"/>
        <v>0</v>
      </c>
      <c r="AA38" s="46">
        <f t="shared" si="11"/>
        <v>0</v>
      </c>
      <c r="AB38" s="46">
        <f t="shared" si="11"/>
        <v>0</v>
      </c>
      <c r="AC38" s="46">
        <f t="shared" si="11"/>
        <v>0</v>
      </c>
      <c r="AD38" s="46">
        <f t="shared" si="11"/>
        <v>0</v>
      </c>
      <c r="AE38" s="46">
        <f t="shared" si="11"/>
        <v>0</v>
      </c>
      <c r="AF38" s="46">
        <f t="shared" si="11"/>
        <v>0</v>
      </c>
      <c r="AG38" s="46">
        <f t="shared" si="11"/>
        <v>0</v>
      </c>
      <c r="AH38" s="46">
        <f t="shared" si="11"/>
        <v>0</v>
      </c>
      <c r="AI38" s="46">
        <f t="shared" si="11"/>
        <v>0</v>
      </c>
      <c r="AJ38" s="46">
        <f t="shared" si="11"/>
        <v>0</v>
      </c>
      <c r="AK38" s="46">
        <f t="shared" si="11"/>
        <v>0</v>
      </c>
      <c r="AL38" s="46" t="s">
        <v>56</v>
      </c>
      <c r="AM38" s="46">
        <f t="shared" si="12"/>
        <v>0</v>
      </c>
      <c r="AN38" s="46">
        <f t="shared" si="12"/>
        <v>0</v>
      </c>
      <c r="AO38" s="20" t="s">
        <v>56</v>
      </c>
    </row>
    <row r="39" spans="1:41" s="10" customFormat="1" ht="31.5" x14ac:dyDescent="0.25">
      <c r="A39" s="23" t="s">
        <v>92</v>
      </c>
      <c r="B39" s="22" t="s">
        <v>68</v>
      </c>
      <c r="C39" s="19" t="s">
        <v>55</v>
      </c>
      <c r="D39" s="19" t="s">
        <v>56</v>
      </c>
      <c r="E39" s="19" t="s">
        <v>56</v>
      </c>
      <c r="F39" s="19" t="s">
        <v>56</v>
      </c>
      <c r="G39" s="19" t="s">
        <v>56</v>
      </c>
      <c r="H39" s="46">
        <f t="shared" si="11"/>
        <v>0</v>
      </c>
      <c r="I39" s="46">
        <f t="shared" si="11"/>
        <v>0</v>
      </c>
      <c r="J39" s="46">
        <f t="shared" si="11"/>
        <v>0</v>
      </c>
      <c r="K39" s="46">
        <f t="shared" si="11"/>
        <v>0</v>
      </c>
      <c r="L39" s="46">
        <f t="shared" si="11"/>
        <v>0</v>
      </c>
      <c r="M39" s="46">
        <f t="shared" si="11"/>
        <v>0</v>
      </c>
      <c r="N39" s="46">
        <f t="shared" si="11"/>
        <v>0</v>
      </c>
      <c r="O39" s="46">
        <f t="shared" si="11"/>
        <v>0</v>
      </c>
      <c r="P39" s="46">
        <f t="shared" si="11"/>
        <v>0</v>
      </c>
      <c r="Q39" s="46">
        <f t="shared" si="11"/>
        <v>0</v>
      </c>
      <c r="R39" s="46">
        <f t="shared" si="11"/>
        <v>0</v>
      </c>
      <c r="S39" s="46">
        <f t="shared" si="11"/>
        <v>0</v>
      </c>
      <c r="T39" s="46">
        <f t="shared" si="11"/>
        <v>0</v>
      </c>
      <c r="U39" s="46">
        <f t="shared" si="11"/>
        <v>0</v>
      </c>
      <c r="V39" s="46">
        <f t="shared" si="11"/>
        <v>0</v>
      </c>
      <c r="W39" s="46">
        <f t="shared" si="11"/>
        <v>0</v>
      </c>
      <c r="X39" s="46">
        <f t="shared" si="11"/>
        <v>0</v>
      </c>
      <c r="Y39" s="46">
        <f t="shared" si="11"/>
        <v>0</v>
      </c>
      <c r="Z39" s="46">
        <f t="shared" si="11"/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  <c r="AD39" s="46">
        <f t="shared" si="11"/>
        <v>0</v>
      </c>
      <c r="AE39" s="46">
        <f t="shared" si="11"/>
        <v>0</v>
      </c>
      <c r="AF39" s="46">
        <f t="shared" si="11"/>
        <v>0</v>
      </c>
      <c r="AG39" s="46">
        <f t="shared" si="11"/>
        <v>0</v>
      </c>
      <c r="AH39" s="46">
        <f t="shared" si="11"/>
        <v>0</v>
      </c>
      <c r="AI39" s="46">
        <f t="shared" si="11"/>
        <v>0</v>
      </c>
      <c r="AJ39" s="46">
        <f t="shared" si="11"/>
        <v>0</v>
      </c>
      <c r="AK39" s="46">
        <f t="shared" si="11"/>
        <v>0</v>
      </c>
      <c r="AL39" s="46" t="s">
        <v>56</v>
      </c>
      <c r="AM39" s="46">
        <f t="shared" si="12"/>
        <v>0</v>
      </c>
      <c r="AN39" s="46">
        <f t="shared" si="12"/>
        <v>0</v>
      </c>
      <c r="AO39" s="20" t="s">
        <v>56</v>
      </c>
    </row>
    <row r="40" spans="1:41" s="10" customFormat="1" x14ac:dyDescent="0.25">
      <c r="A40" s="23" t="s">
        <v>93</v>
      </c>
      <c r="B40" s="22" t="s">
        <v>70</v>
      </c>
      <c r="C40" s="19" t="s">
        <v>55</v>
      </c>
      <c r="D40" s="19" t="s">
        <v>56</v>
      </c>
      <c r="E40" s="19" t="s">
        <v>56</v>
      </c>
      <c r="F40" s="19" t="s">
        <v>56</v>
      </c>
      <c r="G40" s="19" t="s">
        <v>56</v>
      </c>
      <c r="H40" s="46" t="str">
        <f t="shared" si="11"/>
        <v>нд</v>
      </c>
      <c r="I40" s="46" t="str">
        <f t="shared" si="11"/>
        <v>нд</v>
      </c>
      <c r="J40" s="46">
        <f t="shared" si="11"/>
        <v>0</v>
      </c>
      <c r="K40" s="46">
        <f t="shared" si="11"/>
        <v>205.83038868388178</v>
      </c>
      <c r="L40" s="46">
        <f t="shared" si="11"/>
        <v>11.709353762347584</v>
      </c>
      <c r="M40" s="46">
        <f t="shared" si="11"/>
        <v>2.074087651051217</v>
      </c>
      <c r="N40" s="46">
        <f t="shared" si="11"/>
        <v>98.595898596039177</v>
      </c>
      <c r="O40" s="46">
        <f t="shared" si="11"/>
        <v>93.451048674443797</v>
      </c>
      <c r="P40" s="46">
        <f t="shared" si="11"/>
        <v>249.43374026494209</v>
      </c>
      <c r="Q40" s="46">
        <f t="shared" si="11"/>
        <v>11.709353762347584</v>
      </c>
      <c r="R40" s="46">
        <f t="shared" si="11"/>
        <v>74.830122079482621</v>
      </c>
      <c r="S40" s="46">
        <f t="shared" si="11"/>
        <v>149.66024415896524</v>
      </c>
      <c r="T40" s="46">
        <f t="shared" si="11"/>
        <v>13.234020264146665</v>
      </c>
      <c r="U40" s="46" t="str">
        <f t="shared" si="11"/>
        <v>нд</v>
      </c>
      <c r="V40" s="46">
        <f t="shared" si="11"/>
        <v>205.83038868388178</v>
      </c>
      <c r="W40" s="46" t="str">
        <f t="shared" si="11"/>
        <v>нд</v>
      </c>
      <c r="X40" s="46">
        <f t="shared" si="11"/>
        <v>169.04656435891812</v>
      </c>
      <c r="Y40" s="46" t="str">
        <f t="shared" si="11"/>
        <v>нд</v>
      </c>
      <c r="Z40" s="46">
        <f t="shared" si="11"/>
        <v>214.26033939494209</v>
      </c>
      <c r="AA40" s="46">
        <f t="shared" si="11"/>
        <v>36.783824324963661</v>
      </c>
      <c r="AB40" s="46">
        <f t="shared" si="11"/>
        <v>35.173400869999995</v>
      </c>
      <c r="AC40" s="46">
        <f t="shared" si="11"/>
        <v>39.396931391738192</v>
      </c>
      <c r="AD40" s="46">
        <f t="shared" si="11"/>
        <v>39.396931391738192</v>
      </c>
      <c r="AE40" s="46">
        <f t="shared" si="11"/>
        <v>41.248587167149942</v>
      </c>
      <c r="AF40" s="46">
        <f t="shared" si="11"/>
        <v>41.248587167149942</v>
      </c>
      <c r="AG40" s="46">
        <f t="shared" si="11"/>
        <v>43.187270764006001</v>
      </c>
      <c r="AH40" s="46">
        <f t="shared" si="11"/>
        <v>43.187270764006001</v>
      </c>
      <c r="AI40" s="46">
        <f t="shared" si="11"/>
        <v>45.213775036023982</v>
      </c>
      <c r="AJ40" s="46">
        <f t="shared" si="11"/>
        <v>45.213775036023982</v>
      </c>
      <c r="AK40" s="46">
        <f t="shared" si="11"/>
        <v>45.213775036023982</v>
      </c>
      <c r="AL40" s="46" t="s">
        <v>56</v>
      </c>
      <c r="AM40" s="46">
        <f t="shared" si="12"/>
        <v>169.04656435891812</v>
      </c>
      <c r="AN40" s="46">
        <f t="shared" si="12"/>
        <v>214.26033939494209</v>
      </c>
      <c r="AO40" s="20" t="s">
        <v>56</v>
      </c>
    </row>
    <row r="41" spans="1:41" s="10" customFormat="1" x14ac:dyDescent="0.25">
      <c r="A41" s="23" t="s">
        <v>94</v>
      </c>
      <c r="B41" s="22" t="s">
        <v>95</v>
      </c>
      <c r="C41" s="19" t="s">
        <v>55</v>
      </c>
      <c r="D41" s="19" t="s">
        <v>56</v>
      </c>
      <c r="E41" s="19" t="s">
        <v>56</v>
      </c>
      <c r="F41" s="19" t="s">
        <v>56</v>
      </c>
      <c r="G41" s="19" t="s">
        <v>56</v>
      </c>
      <c r="H41" s="46">
        <f t="shared" ref="H41:AJ41" si="13">H195</f>
        <v>0</v>
      </c>
      <c r="I41" s="46">
        <f t="shared" si="13"/>
        <v>0</v>
      </c>
      <c r="J41" s="46">
        <f t="shared" si="13"/>
        <v>0</v>
      </c>
      <c r="K41" s="46">
        <f t="shared" si="13"/>
        <v>0</v>
      </c>
      <c r="L41" s="46">
        <f t="shared" si="13"/>
        <v>0</v>
      </c>
      <c r="M41" s="46">
        <f t="shared" si="13"/>
        <v>0</v>
      </c>
      <c r="N41" s="46">
        <f t="shared" si="13"/>
        <v>0</v>
      </c>
      <c r="O41" s="46">
        <f t="shared" si="13"/>
        <v>0</v>
      </c>
      <c r="P41" s="46">
        <f t="shared" si="13"/>
        <v>0</v>
      </c>
      <c r="Q41" s="46">
        <f t="shared" si="13"/>
        <v>0</v>
      </c>
      <c r="R41" s="46">
        <f t="shared" si="13"/>
        <v>0</v>
      </c>
      <c r="S41" s="46">
        <f t="shared" si="13"/>
        <v>0</v>
      </c>
      <c r="T41" s="46">
        <f t="shared" si="13"/>
        <v>0</v>
      </c>
      <c r="U41" s="46">
        <f t="shared" si="13"/>
        <v>0</v>
      </c>
      <c r="V41" s="46">
        <f t="shared" si="13"/>
        <v>0</v>
      </c>
      <c r="W41" s="46">
        <f t="shared" si="13"/>
        <v>0</v>
      </c>
      <c r="X41" s="46">
        <f t="shared" si="13"/>
        <v>0</v>
      </c>
      <c r="Y41" s="46">
        <f t="shared" si="13"/>
        <v>0</v>
      </c>
      <c r="Z41" s="46">
        <f t="shared" si="13"/>
        <v>0</v>
      </c>
      <c r="AA41" s="46">
        <f t="shared" si="13"/>
        <v>0</v>
      </c>
      <c r="AB41" s="46">
        <f t="shared" si="13"/>
        <v>0</v>
      </c>
      <c r="AC41" s="46">
        <f t="shared" si="13"/>
        <v>0</v>
      </c>
      <c r="AD41" s="46">
        <f t="shared" si="13"/>
        <v>0</v>
      </c>
      <c r="AE41" s="46">
        <f t="shared" si="13"/>
        <v>0</v>
      </c>
      <c r="AF41" s="46">
        <f t="shared" si="13"/>
        <v>0</v>
      </c>
      <c r="AG41" s="46">
        <f t="shared" si="13"/>
        <v>0</v>
      </c>
      <c r="AH41" s="46">
        <f t="shared" si="13"/>
        <v>0</v>
      </c>
      <c r="AI41" s="46">
        <f t="shared" si="13"/>
        <v>0</v>
      </c>
      <c r="AJ41" s="46">
        <f t="shared" si="13"/>
        <v>0</v>
      </c>
      <c r="AK41" s="46">
        <f>AK195</f>
        <v>0</v>
      </c>
      <c r="AL41" s="46" t="s">
        <v>56</v>
      </c>
      <c r="AM41" s="46">
        <f>AM195</f>
        <v>0</v>
      </c>
      <c r="AN41" s="46">
        <f>AN195</f>
        <v>0</v>
      </c>
      <c r="AO41" s="20" t="s">
        <v>56</v>
      </c>
    </row>
    <row r="42" spans="1:41" s="27" customFormat="1" x14ac:dyDescent="0.25">
      <c r="A42" s="47" t="s">
        <v>96</v>
      </c>
      <c r="B42" s="24" t="s">
        <v>97</v>
      </c>
      <c r="C42" s="12" t="s">
        <v>55</v>
      </c>
      <c r="D42" s="25" t="str">
        <f>IF(AND(D44="нд",D44=D80,D80=D116,D116=D119,D119=D130,D130=D131),"нд",SUMIF(D44,"&lt;&gt;0",D44)+SUMIF(D80,"&lt;&gt;0",D80)+SUMIF(D116,"&lt;&gt;0",D116)+SUMIF(D119,"&lt;&gt;0",D119)+SUMIF(D130,"&lt;&gt;0",D130)+SUMIF(D131,"&lt;&gt;0",D131))</f>
        <v>нд</v>
      </c>
      <c r="E42" s="25" t="str">
        <f>IF(AND(E44="нд",E44=E80,E80=E116,E116=E119,E119=E130,E130=E131),"нд",SUMIF(E44,"&lt;&gt;0",E44)+SUMIF(E80,"&lt;&gt;0",E80)+SUMIF(E116,"&lt;&gt;0",E116)+SUMIF(E119,"&lt;&gt;0",E119)+SUMIF(E130,"&lt;&gt;0",E130)+SUMIF(E131,"&lt;&gt;0",E131))</f>
        <v>нд</v>
      </c>
      <c r="F42" s="25" t="str">
        <f t="shared" ref="F42:AN42" si="14">IF(AND(F43="нд",F43=F132,F132=F171),"нд",SUMIF(F43,"&lt;&gt;0",F43)+SUMIF(F132,"&lt;&gt;0",F132)+SUMIF(F171,"&lt;&gt;0",F171))</f>
        <v>нд</v>
      </c>
      <c r="G42" s="25" t="str">
        <f t="shared" si="14"/>
        <v>нд</v>
      </c>
      <c r="H42" s="25">
        <f t="shared" si="14"/>
        <v>1169.1058974999999</v>
      </c>
      <c r="I42" s="25">
        <f t="shared" si="14"/>
        <v>2236.7546171333338</v>
      </c>
      <c r="J42" s="25">
        <f t="shared" si="14"/>
        <v>2384.9224229695792</v>
      </c>
      <c r="K42" s="25">
        <f t="shared" si="14"/>
        <v>9606.2935136810265</v>
      </c>
      <c r="L42" s="25">
        <f t="shared" si="14"/>
        <v>573.41596796152032</v>
      </c>
      <c r="M42" s="25">
        <f t="shared" si="14"/>
        <v>3189.4901560136318</v>
      </c>
      <c r="N42" s="25">
        <f t="shared" si="14"/>
        <v>4788.3380735311957</v>
      </c>
      <c r="O42" s="25">
        <f t="shared" si="14"/>
        <v>1055.0493161746786</v>
      </c>
      <c r="P42" s="25">
        <f t="shared" si="14"/>
        <v>16137.40475950622</v>
      </c>
      <c r="Q42" s="25">
        <f t="shared" si="14"/>
        <v>601.86828928595151</v>
      </c>
      <c r="R42" s="25">
        <f t="shared" si="14"/>
        <v>7092.0474413911315</v>
      </c>
      <c r="S42" s="25">
        <f t="shared" si="14"/>
        <v>6780.1031866363501</v>
      </c>
      <c r="T42" s="25">
        <f t="shared" si="14"/>
        <v>1663.3858421927907</v>
      </c>
      <c r="U42" s="25">
        <f t="shared" si="14"/>
        <v>0</v>
      </c>
      <c r="V42" s="25">
        <f t="shared" si="14"/>
        <v>8912.5269998850727</v>
      </c>
      <c r="W42" s="25">
        <f t="shared" si="14"/>
        <v>0</v>
      </c>
      <c r="X42" s="25">
        <f t="shared" si="14"/>
        <v>7652.2818608379121</v>
      </c>
      <c r="Y42" s="25">
        <f t="shared" si="14"/>
        <v>0</v>
      </c>
      <c r="Z42" s="25">
        <f t="shared" si="14"/>
        <v>11496.538123351642</v>
      </c>
      <c r="AA42" s="25">
        <f t="shared" si="14"/>
        <v>2018.2826122214703</v>
      </c>
      <c r="AB42" s="25">
        <f t="shared" si="14"/>
        <v>2255.9442131849996</v>
      </c>
      <c r="AC42" s="25">
        <f t="shared" si="14"/>
        <v>3418.881463983867</v>
      </c>
      <c r="AD42" s="25">
        <f t="shared" si="14"/>
        <v>7272.2959961677134</v>
      </c>
      <c r="AE42" s="25">
        <f t="shared" si="14"/>
        <v>1552.3195431417732</v>
      </c>
      <c r="AF42" s="25">
        <f t="shared" si="14"/>
        <v>2449.333998507831</v>
      </c>
      <c r="AG42" s="25">
        <f t="shared" si="14"/>
        <v>125.83305594831199</v>
      </c>
      <c r="AH42" s="25">
        <f t="shared" si="14"/>
        <v>1416.2338312830352</v>
      </c>
      <c r="AI42" s="25">
        <f t="shared" si="14"/>
        <v>107.21377503602397</v>
      </c>
      <c r="AJ42" s="25">
        <f t="shared" si="14"/>
        <v>160.67165080975732</v>
      </c>
      <c r="AK42" s="25">
        <f t="shared" si="14"/>
        <v>198.00264658330556</v>
      </c>
      <c r="AL42" s="25" t="s">
        <v>56</v>
      </c>
      <c r="AM42" s="25">
        <f t="shared" si="14"/>
        <v>5204.2478381099754</v>
      </c>
      <c r="AN42" s="25">
        <f t="shared" si="14"/>
        <v>11496.538123351642</v>
      </c>
      <c r="AO42" s="26" t="s">
        <v>56</v>
      </c>
    </row>
    <row r="43" spans="1:41" s="27" customFormat="1" ht="47.25" x14ac:dyDescent="0.25">
      <c r="A43" s="47" t="s">
        <v>98</v>
      </c>
      <c r="B43" s="24" t="s">
        <v>99</v>
      </c>
      <c r="C43" s="12" t="s">
        <v>55</v>
      </c>
      <c r="D43" s="25" t="s">
        <v>56</v>
      </c>
      <c r="E43" s="25" t="s">
        <v>56</v>
      </c>
      <c r="F43" s="25" t="s">
        <v>56</v>
      </c>
      <c r="G43" s="25" t="s">
        <v>56</v>
      </c>
      <c r="H43" s="25">
        <f t="shared" ref="H43:AN43" si="15">IF(AND(H44="нд",H44=H80,H80=H116,H116=H119,H119=H130,H130=H131),"нд",SUMIF(H44,"&lt;&gt;0",H44)+SUMIF(H80,"&lt;&gt;0",H80)+SUMIF(H116,"&lt;&gt;0",H116)+SUMIF(H119,"&lt;&gt;0",H119)+SUMIF(H130,"&lt;&gt;0",H130)+SUMIF(H131,"&lt;&gt;0",H131))+H197</f>
        <v>1169.1058974999999</v>
      </c>
      <c r="I43" s="25">
        <f t="shared" si="15"/>
        <v>2236.7546171333338</v>
      </c>
      <c r="J43" s="25">
        <f t="shared" si="15"/>
        <v>2384.9224229695792</v>
      </c>
      <c r="K43" s="25">
        <f t="shared" si="15"/>
        <v>9400.4631249971444</v>
      </c>
      <c r="L43" s="25">
        <f t="shared" si="15"/>
        <v>561.70661419917269</v>
      </c>
      <c r="M43" s="25">
        <f t="shared" si="15"/>
        <v>3187.4160683625805</v>
      </c>
      <c r="N43" s="25">
        <f t="shared" si="15"/>
        <v>4689.742174935157</v>
      </c>
      <c r="O43" s="25">
        <f t="shared" si="15"/>
        <v>961.59826750023478</v>
      </c>
      <c r="P43" s="25">
        <f t="shared" si="15"/>
        <v>15887.971019241279</v>
      </c>
      <c r="Q43" s="25">
        <f t="shared" si="15"/>
        <v>590.15893552360387</v>
      </c>
      <c r="R43" s="25">
        <f t="shared" si="15"/>
        <v>7017.2173193116487</v>
      </c>
      <c r="S43" s="25">
        <f t="shared" si="15"/>
        <v>6630.4429424773853</v>
      </c>
      <c r="T43" s="25">
        <f t="shared" si="15"/>
        <v>1650.151821928644</v>
      </c>
      <c r="U43" s="25">
        <f t="shared" si="15"/>
        <v>0</v>
      </c>
      <c r="V43" s="25">
        <f t="shared" si="15"/>
        <v>8706.6966112011905</v>
      </c>
      <c r="W43" s="25">
        <f t="shared" si="15"/>
        <v>0</v>
      </c>
      <c r="X43" s="25">
        <f t="shared" si="15"/>
        <v>7483.2352964789943</v>
      </c>
      <c r="Y43" s="25">
        <f t="shared" si="15"/>
        <v>0</v>
      </c>
      <c r="Z43" s="25">
        <f t="shared" si="15"/>
        <v>11282.277783956701</v>
      </c>
      <c r="AA43" s="25">
        <f t="shared" si="15"/>
        <v>1981.4987878965067</v>
      </c>
      <c r="AB43" s="25">
        <f t="shared" si="15"/>
        <v>2220.7708123149996</v>
      </c>
      <c r="AC43" s="25">
        <f t="shared" si="15"/>
        <v>3379.4845325921287</v>
      </c>
      <c r="AD43" s="25">
        <f t="shared" si="15"/>
        <v>7232.8990647759756</v>
      </c>
      <c r="AE43" s="25">
        <f t="shared" si="15"/>
        <v>1511.0709559746233</v>
      </c>
      <c r="AF43" s="25">
        <f t="shared" si="15"/>
        <v>2408.0854113406808</v>
      </c>
      <c r="AG43" s="25">
        <f t="shared" si="15"/>
        <v>82.645785184305993</v>
      </c>
      <c r="AH43" s="25">
        <f t="shared" si="15"/>
        <v>1373.0465605190293</v>
      </c>
      <c r="AI43" s="25">
        <f t="shared" si="15"/>
        <v>62</v>
      </c>
      <c r="AJ43" s="25">
        <f t="shared" si="15"/>
        <v>115.45787577373333</v>
      </c>
      <c r="AK43" s="25">
        <f t="shared" si="15"/>
        <v>152.78887154728159</v>
      </c>
      <c r="AL43" s="25" t="s">
        <v>56</v>
      </c>
      <c r="AM43" s="25">
        <f t="shared" si="15"/>
        <v>5035.2012737510577</v>
      </c>
      <c r="AN43" s="25">
        <f t="shared" si="15"/>
        <v>11282.277783956701</v>
      </c>
      <c r="AO43" s="26" t="s">
        <v>56</v>
      </c>
    </row>
    <row r="44" spans="1:41" s="10" customFormat="1" x14ac:dyDescent="0.25">
      <c r="A44" s="47" t="s">
        <v>100</v>
      </c>
      <c r="B44" s="48" t="s">
        <v>101</v>
      </c>
      <c r="C44" s="12" t="s">
        <v>55</v>
      </c>
      <c r="D44" s="28" t="str">
        <f t="shared" ref="D44:AN44" si="16">IF(AND(D45="нд",D45=D56,D56=D59,D59=D71),"нд",SUMIF(D45,"&lt;&gt;0",D45)+SUMIF(D56,"&lt;&gt;0",D56)+SUMIF(D59,"&lt;&gt;0",D59)+SUMIF(D71,"&lt;&gt;0",D71))</f>
        <v>нд</v>
      </c>
      <c r="E44" s="28" t="str">
        <f t="shared" si="16"/>
        <v>нд</v>
      </c>
      <c r="F44" s="28" t="str">
        <f t="shared" si="16"/>
        <v>нд</v>
      </c>
      <c r="G44" s="28" t="str">
        <f t="shared" si="16"/>
        <v>нд</v>
      </c>
      <c r="H44" s="25">
        <f t="shared" si="16"/>
        <v>282.56735583333335</v>
      </c>
      <c r="I44" s="25">
        <f t="shared" si="16"/>
        <v>882.95751713333345</v>
      </c>
      <c r="J44" s="25">
        <f t="shared" si="16"/>
        <v>921.45715697999992</v>
      </c>
      <c r="K44" s="25">
        <f t="shared" si="16"/>
        <v>2657.911671254139</v>
      </c>
      <c r="L44" s="25">
        <f t="shared" si="16"/>
        <v>228.01667954462997</v>
      </c>
      <c r="M44" s="25">
        <f t="shared" si="16"/>
        <v>604.22902638634787</v>
      </c>
      <c r="N44" s="25">
        <f t="shared" si="16"/>
        <v>1646.9231061151941</v>
      </c>
      <c r="O44" s="25">
        <f t="shared" si="16"/>
        <v>178.74285920796746</v>
      </c>
      <c r="P44" s="25">
        <f t="shared" si="16"/>
        <v>6956.9048526096722</v>
      </c>
      <c r="Q44" s="25">
        <f t="shared" si="16"/>
        <v>251.54383558055187</v>
      </c>
      <c r="R44" s="25">
        <f t="shared" si="16"/>
        <v>3811.770904760217</v>
      </c>
      <c r="S44" s="25">
        <f t="shared" si="16"/>
        <v>2399.4973215570176</v>
      </c>
      <c r="T44" s="25">
        <f t="shared" si="16"/>
        <v>494.0927907118878</v>
      </c>
      <c r="U44" s="25">
        <f t="shared" si="16"/>
        <v>0</v>
      </c>
      <c r="V44" s="25">
        <f t="shared" si="16"/>
        <v>1737.6138738941393</v>
      </c>
      <c r="W44" s="25">
        <f t="shared" si="16"/>
        <v>0</v>
      </c>
      <c r="X44" s="25">
        <f t="shared" si="16"/>
        <v>624.86621395551333</v>
      </c>
      <c r="Y44" s="25">
        <f t="shared" si="16"/>
        <v>0</v>
      </c>
      <c r="Z44" s="25">
        <f t="shared" si="16"/>
        <v>4780.4493413196733</v>
      </c>
      <c r="AA44" s="25">
        <f t="shared" si="16"/>
        <v>1112.7476599386257</v>
      </c>
      <c r="AB44" s="25">
        <f t="shared" si="16"/>
        <v>1254.9983543099997</v>
      </c>
      <c r="AC44" s="25">
        <f t="shared" si="16"/>
        <v>462.86621395551339</v>
      </c>
      <c r="AD44" s="25">
        <f t="shared" si="16"/>
        <v>4315.0006953511647</v>
      </c>
      <c r="AE44" s="25">
        <f t="shared" si="16"/>
        <v>46</v>
      </c>
      <c r="AF44" s="25">
        <f t="shared" si="16"/>
        <v>94.699106634160728</v>
      </c>
      <c r="AG44" s="25">
        <f t="shared" si="16"/>
        <v>54</v>
      </c>
      <c r="AH44" s="25">
        <f t="shared" si="16"/>
        <v>102.50279201333335</v>
      </c>
      <c r="AI44" s="25">
        <f t="shared" si="16"/>
        <v>62</v>
      </c>
      <c r="AJ44" s="25">
        <f t="shared" si="16"/>
        <v>115.45787577373333</v>
      </c>
      <c r="AK44" s="25">
        <f t="shared" si="16"/>
        <v>152.78887154728159</v>
      </c>
      <c r="AL44" s="25" t="s">
        <v>56</v>
      </c>
      <c r="AM44" s="25">
        <f t="shared" si="16"/>
        <v>624.86621395551333</v>
      </c>
      <c r="AN44" s="25">
        <f t="shared" si="16"/>
        <v>4780.4493413196733</v>
      </c>
      <c r="AO44" s="26" t="s">
        <v>56</v>
      </c>
    </row>
    <row r="45" spans="1:41" s="10" customFormat="1" ht="31.5" x14ac:dyDescent="0.25">
      <c r="A45" s="47" t="s">
        <v>102</v>
      </c>
      <c r="B45" s="48" t="s">
        <v>103</v>
      </c>
      <c r="C45" s="12" t="s">
        <v>55</v>
      </c>
      <c r="D45" s="29" t="s">
        <v>56</v>
      </c>
      <c r="E45" s="30" t="s">
        <v>56</v>
      </c>
      <c r="F45" s="30" t="s">
        <v>56</v>
      </c>
      <c r="G45" s="30" t="s">
        <v>56</v>
      </c>
      <c r="H45" s="25">
        <f t="shared" ref="H45:AJ45" si="17">IF(AND(H46="нд",H46=H47,H47=H48),"нд",SUMIF(H46,"&lt;&gt;0",H46)+SUMIF(H47,"&lt;&gt;0",H47)+SUMIF(H48,"&lt;&gt;0",H48))</f>
        <v>191.7766441666667</v>
      </c>
      <c r="I45" s="25">
        <f t="shared" si="17"/>
        <v>666.53661083333338</v>
      </c>
      <c r="J45" s="25">
        <f t="shared" si="17"/>
        <v>878.14744702999997</v>
      </c>
      <c r="K45" s="25">
        <f t="shared" si="17"/>
        <v>1699.1336443973687</v>
      </c>
      <c r="L45" s="25">
        <f t="shared" si="17"/>
        <v>180.65100828296667</v>
      </c>
      <c r="M45" s="25">
        <f t="shared" si="17"/>
        <v>529.25584272700007</v>
      </c>
      <c r="N45" s="25">
        <f t="shared" si="17"/>
        <v>890.81118878733332</v>
      </c>
      <c r="O45" s="25">
        <f t="shared" si="17"/>
        <v>98.41560460006869</v>
      </c>
      <c r="P45" s="25">
        <f t="shared" si="17"/>
        <v>5585.4667460064293</v>
      </c>
      <c r="Q45" s="25">
        <f t="shared" si="17"/>
        <v>204.97762747055185</v>
      </c>
      <c r="R45" s="25">
        <f t="shared" si="17"/>
        <v>3435.7509186644743</v>
      </c>
      <c r="S45" s="25">
        <f t="shared" si="17"/>
        <v>1627.4675908523495</v>
      </c>
      <c r="T45" s="25">
        <f t="shared" si="17"/>
        <v>317.27060901905497</v>
      </c>
      <c r="U45" s="25">
        <f t="shared" si="17"/>
        <v>0</v>
      </c>
      <c r="V45" s="25">
        <f t="shared" si="17"/>
        <v>822.14555698736876</v>
      </c>
      <c r="W45" s="25">
        <f t="shared" si="17"/>
        <v>0</v>
      </c>
      <c r="X45" s="25">
        <f t="shared" si="17"/>
        <v>313.31562570070201</v>
      </c>
      <c r="Y45" s="25">
        <f t="shared" si="17"/>
        <v>0</v>
      </c>
      <c r="Z45" s="25">
        <f t="shared" si="17"/>
        <v>4027.7217241264298</v>
      </c>
      <c r="AA45" s="25">
        <f t="shared" si="17"/>
        <v>508.82993128666669</v>
      </c>
      <c r="AB45" s="25">
        <f t="shared" si="17"/>
        <v>679.59757484999989</v>
      </c>
      <c r="AC45" s="25">
        <f t="shared" si="17"/>
        <v>151.31562570070201</v>
      </c>
      <c r="AD45" s="25">
        <f t="shared" si="17"/>
        <v>3562.2730781579212</v>
      </c>
      <c r="AE45" s="25">
        <f t="shared" si="17"/>
        <v>46</v>
      </c>
      <c r="AF45" s="25">
        <f t="shared" si="17"/>
        <v>94.699106634160728</v>
      </c>
      <c r="AG45" s="25">
        <f t="shared" si="17"/>
        <v>54</v>
      </c>
      <c r="AH45" s="25">
        <f t="shared" si="17"/>
        <v>102.50279201333335</v>
      </c>
      <c r="AI45" s="25">
        <f t="shared" si="17"/>
        <v>62</v>
      </c>
      <c r="AJ45" s="25">
        <f t="shared" si="17"/>
        <v>115.45787577373333</v>
      </c>
      <c r="AK45" s="25">
        <f>IF(AND(AK46="нд",AK46=AK47,AK47=AK48),"нд",SUMIF(AK46,"&lt;&gt;0",AK46)+SUMIF(AK47,"&lt;&gt;0",AK47)+SUMIF(AK48,"&lt;&gt;0",AK48))</f>
        <v>152.78887154728159</v>
      </c>
      <c r="AL45" s="25" t="s">
        <v>56</v>
      </c>
      <c r="AM45" s="25">
        <f>IF(AND(AM46="нд",AM46=AM47,AM47=AM48),"нд",SUMIF(AM46,"&lt;&gt;0",AM46)+SUMIF(AM47,"&lt;&gt;0",AM47)+SUMIF(AM48,"&lt;&gt;0",AM48))</f>
        <v>313.31562570070201</v>
      </c>
      <c r="AN45" s="25">
        <f>IF(AND(AN46="нд",AN46=AN47,AN47=AN48),"нд",SUMIF(AN46,"&lt;&gt;0",AN46)+SUMIF(AN47,"&lt;&gt;0",AN47)+SUMIF(AN48,"&lt;&gt;0",AN48))</f>
        <v>4027.7217241264298</v>
      </c>
      <c r="AO45" s="26" t="s">
        <v>56</v>
      </c>
    </row>
    <row r="46" spans="1:41" s="10" customFormat="1" ht="47.25" x14ac:dyDescent="0.25">
      <c r="A46" s="47" t="s">
        <v>104</v>
      </c>
      <c r="B46" s="48" t="s">
        <v>105</v>
      </c>
      <c r="C46" s="48" t="s">
        <v>55</v>
      </c>
      <c r="D46" s="48" t="s">
        <v>56</v>
      </c>
      <c r="E46" s="30" t="s">
        <v>56</v>
      </c>
      <c r="F46" s="30" t="s">
        <v>56</v>
      </c>
      <c r="G46" s="30" t="s">
        <v>56</v>
      </c>
      <c r="H46" s="49">
        <v>0</v>
      </c>
      <c r="I46" s="49">
        <v>0</v>
      </c>
      <c r="J46" s="49">
        <v>27.827425109999993</v>
      </c>
      <c r="K46" s="49">
        <v>196.32742510999998</v>
      </c>
      <c r="L46" s="49">
        <v>13.742919757700001</v>
      </c>
      <c r="M46" s="49">
        <v>58.898227532999989</v>
      </c>
      <c r="N46" s="49">
        <v>117.79645506599998</v>
      </c>
      <c r="O46" s="49">
        <v>5.8898227533000105</v>
      </c>
      <c r="P46" s="49">
        <v>484.72757664070247</v>
      </c>
      <c r="Q46" s="49">
        <v>33.930930364849175</v>
      </c>
      <c r="R46" s="49">
        <v>145.41827299221075</v>
      </c>
      <c r="S46" s="49">
        <v>290.83654598442149</v>
      </c>
      <c r="T46" s="49">
        <v>14.541827299221062</v>
      </c>
      <c r="U46" s="49" t="s">
        <v>56</v>
      </c>
      <c r="V46" s="49">
        <v>168.5</v>
      </c>
      <c r="W46" s="49" t="s">
        <v>56</v>
      </c>
      <c r="X46" s="49">
        <v>114</v>
      </c>
      <c r="Y46" s="49" t="s">
        <v>56</v>
      </c>
      <c r="Z46" s="49">
        <v>401.68160546070243</v>
      </c>
      <c r="AA46" s="49">
        <v>54.5</v>
      </c>
      <c r="AB46" s="49">
        <v>55.218546070000002</v>
      </c>
      <c r="AC46" s="49">
        <v>21</v>
      </c>
      <c r="AD46" s="49">
        <v>67.985967223183422</v>
      </c>
      <c r="AE46" s="49">
        <v>27</v>
      </c>
      <c r="AF46" s="49">
        <v>70.233222800827392</v>
      </c>
      <c r="AG46" s="49">
        <v>31</v>
      </c>
      <c r="AH46" s="49">
        <v>73.87293166500001</v>
      </c>
      <c r="AI46" s="49">
        <v>35</v>
      </c>
      <c r="AJ46" s="49">
        <v>79.159119614950001</v>
      </c>
      <c r="AK46" s="49">
        <v>110.43036415674158</v>
      </c>
      <c r="AL46" s="49" t="s">
        <v>56</v>
      </c>
      <c r="AM46" s="49">
        <f t="shared" ref="AM46:AM47" si="18">AC46+AE46+AG46+AI46</f>
        <v>114</v>
      </c>
      <c r="AN46" s="49">
        <f t="shared" ref="AN46:AN47" si="19">AD46+AF46+AH46+AJ46+AK46</f>
        <v>401.68160546070237</v>
      </c>
      <c r="AO46" s="50" t="s">
        <v>56</v>
      </c>
    </row>
    <row r="47" spans="1:41" s="10" customFormat="1" ht="47.25" x14ac:dyDescent="0.25">
      <c r="A47" s="47" t="s">
        <v>106</v>
      </c>
      <c r="B47" s="48" t="s">
        <v>107</v>
      </c>
      <c r="C47" s="48" t="s">
        <v>55</v>
      </c>
      <c r="D47" s="48" t="s">
        <v>56</v>
      </c>
      <c r="E47" s="30" t="s">
        <v>56</v>
      </c>
      <c r="F47" s="30" t="s">
        <v>56</v>
      </c>
      <c r="G47" s="30" t="s">
        <v>56</v>
      </c>
      <c r="H47" s="49">
        <v>0</v>
      </c>
      <c r="I47" s="49">
        <v>0</v>
      </c>
      <c r="J47" s="49">
        <v>9.0483339800000007</v>
      </c>
      <c r="K47" s="49">
        <v>108.21500064666668</v>
      </c>
      <c r="L47" s="49">
        <v>7.5750500452666678</v>
      </c>
      <c r="M47" s="49">
        <v>32.464500194000003</v>
      </c>
      <c r="N47" s="49">
        <v>64.929000388000006</v>
      </c>
      <c r="O47" s="49">
        <v>3.246450019399997</v>
      </c>
      <c r="P47" s="49">
        <v>165.00475922432332</v>
      </c>
      <c r="Q47" s="49">
        <v>11.550333145702634</v>
      </c>
      <c r="R47" s="49">
        <v>49.501427767296995</v>
      </c>
      <c r="S47" s="49">
        <v>99.002855534593991</v>
      </c>
      <c r="T47" s="49">
        <v>4.9501427767297024</v>
      </c>
      <c r="U47" s="49" t="s">
        <v>56</v>
      </c>
      <c r="V47" s="49">
        <v>99.166666666666671</v>
      </c>
      <c r="W47" s="49" t="s">
        <v>56</v>
      </c>
      <c r="X47" s="49">
        <v>84</v>
      </c>
      <c r="Y47" s="49" t="s">
        <v>56</v>
      </c>
      <c r="Z47" s="49">
        <v>152.05969106432332</v>
      </c>
      <c r="AA47" s="49">
        <v>15.166666666666668</v>
      </c>
      <c r="AB47" s="49">
        <v>3.8967341800000002</v>
      </c>
      <c r="AC47" s="49">
        <v>15</v>
      </c>
      <c r="AD47" s="49">
        <v>20.306683333333332</v>
      </c>
      <c r="AE47" s="49">
        <v>19</v>
      </c>
      <c r="AF47" s="49">
        <v>24.465883833333333</v>
      </c>
      <c r="AG47" s="49">
        <v>23</v>
      </c>
      <c r="AH47" s="49">
        <v>28.629860348333334</v>
      </c>
      <c r="AI47" s="49">
        <v>27</v>
      </c>
      <c r="AJ47" s="49">
        <v>36.298756158783334</v>
      </c>
      <c r="AK47" s="49">
        <v>42.358507390539998</v>
      </c>
      <c r="AL47" s="49" t="s">
        <v>56</v>
      </c>
      <c r="AM47" s="49">
        <f t="shared" si="18"/>
        <v>84</v>
      </c>
      <c r="AN47" s="49">
        <f t="shared" si="19"/>
        <v>152.05969106432332</v>
      </c>
      <c r="AO47" s="50" t="s">
        <v>56</v>
      </c>
    </row>
    <row r="48" spans="1:41" s="10" customFormat="1" ht="31.5" x14ac:dyDescent="0.25">
      <c r="A48" s="47" t="s">
        <v>108</v>
      </c>
      <c r="B48" s="48" t="s">
        <v>109</v>
      </c>
      <c r="C48" s="19" t="s">
        <v>55</v>
      </c>
      <c r="D48" s="29" t="s">
        <v>56</v>
      </c>
      <c r="E48" s="30" t="s">
        <v>56</v>
      </c>
      <c r="F48" s="30" t="s">
        <v>56</v>
      </c>
      <c r="G48" s="30" t="s">
        <v>56</v>
      </c>
      <c r="H48" s="25">
        <f t="shared" ref="H48:T48" si="20">IF((COUNTIF(H49:H55,"нд"))=(COUNTA(H49:H55)),"нд",SUMIF(H49:H55,"&lt;&gt;0",H49:H55))</f>
        <v>191.7766441666667</v>
      </c>
      <c r="I48" s="25">
        <f t="shared" si="20"/>
        <v>666.53661083333338</v>
      </c>
      <c r="J48" s="25">
        <f t="shared" si="20"/>
        <v>841.27168793999999</v>
      </c>
      <c r="K48" s="25">
        <f t="shared" si="20"/>
        <v>1394.591218640702</v>
      </c>
      <c r="L48" s="25">
        <f t="shared" si="20"/>
        <v>159.33303848</v>
      </c>
      <c r="M48" s="25">
        <f t="shared" si="20"/>
        <v>437.89311500000002</v>
      </c>
      <c r="N48" s="25">
        <f t="shared" si="20"/>
        <v>708.08573333333334</v>
      </c>
      <c r="O48" s="25">
        <f t="shared" si="20"/>
        <v>89.279331827368679</v>
      </c>
      <c r="P48" s="25">
        <f t="shared" si="20"/>
        <v>4935.7344101414037</v>
      </c>
      <c r="Q48" s="25">
        <f t="shared" si="20"/>
        <v>159.49636396000002</v>
      </c>
      <c r="R48" s="25">
        <f t="shared" si="20"/>
        <v>3240.8312179049667</v>
      </c>
      <c r="S48" s="25">
        <f t="shared" si="20"/>
        <v>1237.6281893333339</v>
      </c>
      <c r="T48" s="25">
        <f t="shared" si="20"/>
        <v>297.77863894310423</v>
      </c>
      <c r="U48" s="25">
        <v>0</v>
      </c>
      <c r="V48" s="25">
        <f>IF((COUNTIF(V49:V55,"нд"))=(COUNTA(V49:V55)),"нд",SUMIF(V49:V55,"&lt;&gt;0",V49:V55))</f>
        <v>554.47889032070202</v>
      </c>
      <c r="W48" s="25">
        <v>0</v>
      </c>
      <c r="X48" s="25">
        <f>IF((COUNTIF(X49:X55,"нд"))=(COUNTA(X49:X55)),"нд",SUMIF(X49:X55,"&lt;&gt;0",X49:X55))</f>
        <v>115.31562570070201</v>
      </c>
      <c r="Y48" s="25">
        <v>0</v>
      </c>
      <c r="Z48" s="25">
        <f t="shared" ref="Z48:AN48" si="21">IF((COUNTIF(Z49:Z55,"нд"))=(COUNTA(Z49:Z55)),"нд",SUMIF(Z49:Z55,"&lt;&gt;0",Z49:Z55))</f>
        <v>3473.9804276014042</v>
      </c>
      <c r="AA48" s="25">
        <f t="shared" si="21"/>
        <v>439.16326462000001</v>
      </c>
      <c r="AB48" s="25">
        <f t="shared" si="21"/>
        <v>620.48229459999993</v>
      </c>
      <c r="AC48" s="25">
        <f t="shared" si="21"/>
        <v>115.31562570070201</v>
      </c>
      <c r="AD48" s="25">
        <f t="shared" si="21"/>
        <v>3473.9804276014042</v>
      </c>
      <c r="AE48" s="25">
        <f t="shared" si="21"/>
        <v>0</v>
      </c>
      <c r="AF48" s="25">
        <f t="shared" si="21"/>
        <v>0</v>
      </c>
      <c r="AG48" s="25">
        <f t="shared" si="21"/>
        <v>0</v>
      </c>
      <c r="AH48" s="25">
        <f t="shared" si="21"/>
        <v>0</v>
      </c>
      <c r="AI48" s="25">
        <f t="shared" si="21"/>
        <v>0</v>
      </c>
      <c r="AJ48" s="25">
        <f t="shared" si="21"/>
        <v>0</v>
      </c>
      <c r="AK48" s="25">
        <f t="shared" si="21"/>
        <v>0</v>
      </c>
      <c r="AL48" s="25" t="s">
        <v>56</v>
      </c>
      <c r="AM48" s="25">
        <f t="shared" si="21"/>
        <v>115.31562570070201</v>
      </c>
      <c r="AN48" s="25">
        <f t="shared" si="21"/>
        <v>3473.9804276014042</v>
      </c>
      <c r="AO48" s="26" t="s">
        <v>56</v>
      </c>
    </row>
    <row r="49" spans="1:41" s="10" customFormat="1" ht="173.25" x14ac:dyDescent="0.25">
      <c r="A49" s="31" t="s">
        <v>108</v>
      </c>
      <c r="B49" s="32" t="s">
        <v>280</v>
      </c>
      <c r="C49" s="33" t="s">
        <v>281</v>
      </c>
      <c r="D49" s="34" t="s">
        <v>419</v>
      </c>
      <c r="E49" s="35">
        <v>2019</v>
      </c>
      <c r="F49" s="35">
        <v>2024</v>
      </c>
      <c r="G49" s="35">
        <v>2025</v>
      </c>
      <c r="H49" s="36">
        <v>156.3849725</v>
      </c>
      <c r="I49" s="36">
        <v>186.98369249999999</v>
      </c>
      <c r="J49" s="36">
        <v>729.72285113999999</v>
      </c>
      <c r="K49" s="36">
        <v>995.03847684070206</v>
      </c>
      <c r="L49" s="36">
        <v>31.267579170000001</v>
      </c>
      <c r="M49" s="36">
        <v>342.02094083333338</v>
      </c>
      <c r="N49" s="36">
        <v>569.22277416666668</v>
      </c>
      <c r="O49" s="36">
        <v>52.52718267070199</v>
      </c>
      <c r="P49" s="36">
        <v>1293.3062848305085</v>
      </c>
      <c r="Q49" s="36">
        <v>31.267579170000001</v>
      </c>
      <c r="R49" s="36">
        <v>488.8869117383</v>
      </c>
      <c r="S49" s="36">
        <v>703.64054016666705</v>
      </c>
      <c r="T49" s="36">
        <v>69.511253755541446</v>
      </c>
      <c r="U49" s="36" t="s">
        <v>56</v>
      </c>
      <c r="V49" s="36">
        <v>265.31562570070201</v>
      </c>
      <c r="W49" s="36" t="s">
        <v>56</v>
      </c>
      <c r="X49" s="36">
        <v>115.31562570070201</v>
      </c>
      <c r="Y49" s="36" t="s">
        <v>56</v>
      </c>
      <c r="Z49" s="36">
        <v>421.76399499050837</v>
      </c>
      <c r="AA49" s="36">
        <v>150</v>
      </c>
      <c r="AB49" s="36">
        <v>141.81943870000001</v>
      </c>
      <c r="AC49" s="36">
        <v>115.31562570070201</v>
      </c>
      <c r="AD49" s="36">
        <v>421.76399499050837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 t="s">
        <v>56</v>
      </c>
      <c r="AM49" s="37">
        <f t="shared" ref="AM49:AM55" si="22">AC49+AE49+AG49+AI49</f>
        <v>115.31562570070201</v>
      </c>
      <c r="AN49" s="37">
        <f t="shared" ref="AN49:AN55" si="23">AD49+AF49+AH49+AJ49+AK49</f>
        <v>421.76399499050837</v>
      </c>
      <c r="AO49" s="38" t="s">
        <v>279</v>
      </c>
    </row>
    <row r="50" spans="1:41" s="10" customFormat="1" ht="126" x14ac:dyDescent="0.25">
      <c r="A50" s="31" t="s">
        <v>108</v>
      </c>
      <c r="B50" s="32" t="s">
        <v>283</v>
      </c>
      <c r="C50" s="33" t="s">
        <v>284</v>
      </c>
      <c r="D50" s="34" t="s">
        <v>419</v>
      </c>
      <c r="E50" s="35">
        <v>2022</v>
      </c>
      <c r="F50" s="35">
        <v>2023</v>
      </c>
      <c r="G50" s="35">
        <v>2025</v>
      </c>
      <c r="H50" s="36" t="s">
        <v>56</v>
      </c>
      <c r="I50" s="36">
        <v>442.54371666666668</v>
      </c>
      <c r="J50" s="36">
        <v>101.2017343</v>
      </c>
      <c r="K50" s="36">
        <v>116.81243429999999</v>
      </c>
      <c r="L50" s="36">
        <v>116.81243429999999</v>
      </c>
      <c r="M50" s="36">
        <v>0</v>
      </c>
      <c r="N50" s="36">
        <v>0</v>
      </c>
      <c r="O50" s="36">
        <v>0</v>
      </c>
      <c r="P50" s="36">
        <v>3343.6785621892295</v>
      </c>
      <c r="Q50" s="36">
        <v>117.60494</v>
      </c>
      <c r="R50" s="36">
        <v>2641.2774899999999</v>
      </c>
      <c r="S50" s="36">
        <v>395.12468999999999</v>
      </c>
      <c r="T50" s="36">
        <v>189.67144218922948</v>
      </c>
      <c r="U50" s="36" t="s">
        <v>56</v>
      </c>
      <c r="V50" s="36">
        <v>15.6107</v>
      </c>
      <c r="W50" s="36" t="s">
        <v>56</v>
      </c>
      <c r="X50" s="36">
        <v>0</v>
      </c>
      <c r="Y50" s="36" t="s">
        <v>56</v>
      </c>
      <c r="Z50" s="36">
        <v>2949.9464785892296</v>
      </c>
      <c r="AA50" s="36">
        <v>15.6107</v>
      </c>
      <c r="AB50" s="36">
        <v>292.53034930000001</v>
      </c>
      <c r="AC50" s="36">
        <v>0</v>
      </c>
      <c r="AD50" s="36">
        <v>2949.9464785892296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 t="s">
        <v>56</v>
      </c>
      <c r="AM50" s="37">
        <f t="shared" si="22"/>
        <v>0</v>
      </c>
      <c r="AN50" s="37">
        <f t="shared" si="23"/>
        <v>2949.9464785892296</v>
      </c>
      <c r="AO50" s="38" t="s">
        <v>282</v>
      </c>
    </row>
    <row r="51" spans="1:41" s="10" customFormat="1" ht="126" x14ac:dyDescent="0.25">
      <c r="A51" s="31" t="s">
        <v>108</v>
      </c>
      <c r="B51" s="32" t="s">
        <v>286</v>
      </c>
      <c r="C51" s="33" t="s">
        <v>287</v>
      </c>
      <c r="D51" s="34" t="s">
        <v>419</v>
      </c>
      <c r="E51" s="35">
        <v>2021</v>
      </c>
      <c r="F51" s="35" t="s">
        <v>56</v>
      </c>
      <c r="G51" s="35">
        <v>2024</v>
      </c>
      <c r="H51" s="36" t="s">
        <v>56</v>
      </c>
      <c r="I51" s="36">
        <v>1.6175300000000001</v>
      </c>
      <c r="J51" s="36">
        <v>1.15935962</v>
      </c>
      <c r="K51" s="36" t="s">
        <v>56</v>
      </c>
      <c r="L51" s="36" t="s">
        <v>56</v>
      </c>
      <c r="M51" s="36" t="s">
        <v>56</v>
      </c>
      <c r="N51" s="36" t="s">
        <v>56</v>
      </c>
      <c r="O51" s="36" t="s">
        <v>56</v>
      </c>
      <c r="P51" s="36">
        <v>16.009255621666668</v>
      </c>
      <c r="Q51" s="36">
        <v>1.15935962</v>
      </c>
      <c r="R51" s="36">
        <v>14.794642</v>
      </c>
      <c r="S51" s="36">
        <v>0</v>
      </c>
      <c r="T51" s="36">
        <v>5.5254001666668273E-2</v>
      </c>
      <c r="U51" s="36" t="s">
        <v>56</v>
      </c>
      <c r="V51" s="36" t="s">
        <v>56</v>
      </c>
      <c r="W51" s="36" t="s">
        <v>56</v>
      </c>
      <c r="X51" s="36" t="s">
        <v>56</v>
      </c>
      <c r="Y51" s="36" t="s">
        <v>56</v>
      </c>
      <c r="Z51" s="36">
        <v>8.1583510016666683</v>
      </c>
      <c r="AA51" s="36" t="s">
        <v>56</v>
      </c>
      <c r="AB51" s="36">
        <v>6.6915449999999996</v>
      </c>
      <c r="AC51" s="36" t="s">
        <v>56</v>
      </c>
      <c r="AD51" s="36">
        <v>8.1583510016666683</v>
      </c>
      <c r="AE51" s="36" t="s">
        <v>56</v>
      </c>
      <c r="AF51" s="36">
        <v>0</v>
      </c>
      <c r="AG51" s="36" t="s">
        <v>56</v>
      </c>
      <c r="AH51" s="36">
        <v>0</v>
      </c>
      <c r="AI51" s="36" t="s">
        <v>56</v>
      </c>
      <c r="AJ51" s="36">
        <v>0</v>
      </c>
      <c r="AK51" s="36">
        <v>0</v>
      </c>
      <c r="AL51" s="36" t="s">
        <v>56</v>
      </c>
      <c r="AM51" s="37" t="s">
        <v>56</v>
      </c>
      <c r="AN51" s="37">
        <f t="shared" si="23"/>
        <v>8.1583510016666683</v>
      </c>
      <c r="AO51" s="38" t="s">
        <v>285</v>
      </c>
    </row>
    <row r="52" spans="1:41" s="10" customFormat="1" ht="78.75" x14ac:dyDescent="0.25">
      <c r="A52" s="31" t="s">
        <v>108</v>
      </c>
      <c r="B52" s="32" t="s">
        <v>289</v>
      </c>
      <c r="C52" s="33" t="s">
        <v>290</v>
      </c>
      <c r="D52" s="34" t="s">
        <v>419</v>
      </c>
      <c r="E52" s="35">
        <v>2021</v>
      </c>
      <c r="F52" s="35">
        <v>2024</v>
      </c>
      <c r="G52" s="35">
        <v>2024</v>
      </c>
      <c r="H52" s="36">
        <v>2.6904233333333334</v>
      </c>
      <c r="I52" s="36">
        <v>2.6904233333333334</v>
      </c>
      <c r="J52" s="36">
        <v>2.0586428799999998</v>
      </c>
      <c r="K52" s="36">
        <v>25.968511666666668</v>
      </c>
      <c r="L52" s="36">
        <v>2.1660323200000007</v>
      </c>
      <c r="M52" s="36">
        <v>22.712216666666666</v>
      </c>
      <c r="N52" s="36">
        <v>0</v>
      </c>
      <c r="O52" s="36">
        <v>1.0902626800000008</v>
      </c>
      <c r="P52" s="36">
        <v>25.968511666666664</v>
      </c>
      <c r="Q52" s="36">
        <v>2.1660323200000007</v>
      </c>
      <c r="R52" s="36">
        <v>22.712216666666666</v>
      </c>
      <c r="S52" s="36">
        <v>0</v>
      </c>
      <c r="T52" s="36">
        <v>1.0902626799999973</v>
      </c>
      <c r="U52" s="36" t="s">
        <v>56</v>
      </c>
      <c r="V52" s="36">
        <v>23.909868786666667</v>
      </c>
      <c r="W52" s="36" t="s">
        <v>56</v>
      </c>
      <c r="X52" s="36">
        <v>0</v>
      </c>
      <c r="Y52" s="36" t="s">
        <v>56</v>
      </c>
      <c r="Z52" s="36">
        <v>13.483139786666667</v>
      </c>
      <c r="AA52" s="36">
        <v>23.909868786666667</v>
      </c>
      <c r="AB52" s="36">
        <v>10.426729</v>
      </c>
      <c r="AC52" s="36">
        <v>0</v>
      </c>
      <c r="AD52" s="36">
        <v>13.483139786666667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 t="s">
        <v>56</v>
      </c>
      <c r="AM52" s="37">
        <f t="shared" si="22"/>
        <v>0</v>
      </c>
      <c r="AN52" s="37">
        <f t="shared" si="23"/>
        <v>13.483139786666667</v>
      </c>
      <c r="AO52" s="38" t="s">
        <v>288</v>
      </c>
    </row>
    <row r="53" spans="1:41" s="10" customFormat="1" ht="78.75" x14ac:dyDescent="0.25">
      <c r="A53" s="31" t="s">
        <v>108</v>
      </c>
      <c r="B53" s="32" t="s">
        <v>291</v>
      </c>
      <c r="C53" s="33" t="s">
        <v>292</v>
      </c>
      <c r="D53" s="34" t="s">
        <v>419</v>
      </c>
      <c r="E53" s="35">
        <v>2021</v>
      </c>
      <c r="F53" s="35">
        <v>2024</v>
      </c>
      <c r="G53" s="35">
        <v>2024</v>
      </c>
      <c r="H53" s="36">
        <v>0.39209666666666665</v>
      </c>
      <c r="I53" s="36">
        <v>0.39209666666666665</v>
      </c>
      <c r="J53" s="36">
        <v>0.5379389</v>
      </c>
      <c r="K53" s="36">
        <v>3.6719841666666664</v>
      </c>
      <c r="L53" s="36">
        <v>0.56003160000000007</v>
      </c>
      <c r="M53" s="36">
        <v>2.3770341666666699</v>
      </c>
      <c r="N53" s="36">
        <v>0</v>
      </c>
      <c r="O53" s="36">
        <v>0.73491839999999642</v>
      </c>
      <c r="P53" s="36">
        <v>3.6719841666666664</v>
      </c>
      <c r="Q53" s="36">
        <v>0.56003160000000007</v>
      </c>
      <c r="R53" s="36">
        <v>2.3770341666666699</v>
      </c>
      <c r="S53" s="36">
        <v>0</v>
      </c>
      <c r="T53" s="36">
        <v>0.73491839999999642</v>
      </c>
      <c r="U53" s="36" t="s">
        <v>56</v>
      </c>
      <c r="V53" s="36">
        <v>3.1340452666666665</v>
      </c>
      <c r="W53" s="36" t="s">
        <v>56</v>
      </c>
      <c r="X53" s="36">
        <v>0</v>
      </c>
      <c r="Y53" s="36" t="s">
        <v>56</v>
      </c>
      <c r="Z53" s="36">
        <v>0.41117726666666643</v>
      </c>
      <c r="AA53" s="36">
        <v>3.1340452666666665</v>
      </c>
      <c r="AB53" s="36">
        <v>2.7228680000000001</v>
      </c>
      <c r="AC53" s="36">
        <v>0</v>
      </c>
      <c r="AD53" s="36">
        <v>0.41117726666666643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 t="s">
        <v>56</v>
      </c>
      <c r="AM53" s="37">
        <f t="shared" si="22"/>
        <v>0</v>
      </c>
      <c r="AN53" s="37">
        <f t="shared" si="23"/>
        <v>0.41117726666666643</v>
      </c>
      <c r="AO53" s="38" t="s">
        <v>288</v>
      </c>
    </row>
    <row r="54" spans="1:41" s="10" customFormat="1" ht="94.5" x14ac:dyDescent="0.25">
      <c r="A54" s="31" t="s">
        <v>108</v>
      </c>
      <c r="B54" s="32" t="s">
        <v>293</v>
      </c>
      <c r="C54" s="33" t="s">
        <v>294</v>
      </c>
      <c r="D54" s="34" t="s">
        <v>419</v>
      </c>
      <c r="E54" s="35">
        <v>2021</v>
      </c>
      <c r="F54" s="35">
        <v>2024</v>
      </c>
      <c r="G54" s="35">
        <v>2024</v>
      </c>
      <c r="H54" s="36">
        <v>5.6336766666666662</v>
      </c>
      <c r="I54" s="36">
        <v>5.6336766666666662</v>
      </c>
      <c r="J54" s="36">
        <v>1.5163628899999999</v>
      </c>
      <c r="K54" s="36">
        <v>54.681218333333334</v>
      </c>
      <c r="L54" s="36">
        <v>1.6636230400000003</v>
      </c>
      <c r="M54" s="36">
        <v>49.690829999999998</v>
      </c>
      <c r="N54" s="36">
        <v>2.2278333333333337E-2</v>
      </c>
      <c r="O54" s="36">
        <v>3.3044869600000029</v>
      </c>
      <c r="P54" s="36">
        <v>54.681218333333334</v>
      </c>
      <c r="Q54" s="36">
        <v>1.6636230400000003</v>
      </c>
      <c r="R54" s="36">
        <v>49.690829999999998</v>
      </c>
      <c r="S54" s="36">
        <v>2.2278333333333337E-2</v>
      </c>
      <c r="T54" s="36">
        <v>3.3044869600000029</v>
      </c>
      <c r="U54" s="36" t="s">
        <v>56</v>
      </c>
      <c r="V54" s="36">
        <v>53.164855443333337</v>
      </c>
      <c r="W54" s="36" t="s">
        <v>56</v>
      </c>
      <c r="X54" s="36">
        <v>0</v>
      </c>
      <c r="Y54" s="36" t="s">
        <v>56</v>
      </c>
      <c r="Z54" s="36">
        <v>18.272530443333338</v>
      </c>
      <c r="AA54" s="36">
        <v>53.164855443333337</v>
      </c>
      <c r="AB54" s="36">
        <v>34.892325</v>
      </c>
      <c r="AC54" s="36">
        <v>0</v>
      </c>
      <c r="AD54" s="36">
        <v>18.272530443333338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 t="s">
        <v>56</v>
      </c>
      <c r="AM54" s="37">
        <f t="shared" si="22"/>
        <v>0</v>
      </c>
      <c r="AN54" s="37">
        <f t="shared" si="23"/>
        <v>18.272530443333338</v>
      </c>
      <c r="AO54" s="38" t="s">
        <v>288</v>
      </c>
    </row>
    <row r="55" spans="1:41" s="10" customFormat="1" ht="78.75" x14ac:dyDescent="0.25">
      <c r="A55" s="31" t="s">
        <v>108</v>
      </c>
      <c r="B55" s="32" t="s">
        <v>295</v>
      </c>
      <c r="C55" s="33" t="s">
        <v>296</v>
      </c>
      <c r="D55" s="34" t="s">
        <v>419</v>
      </c>
      <c r="E55" s="35">
        <v>2021</v>
      </c>
      <c r="F55" s="35">
        <v>2024</v>
      </c>
      <c r="G55" s="35">
        <v>2024</v>
      </c>
      <c r="H55" s="36">
        <v>26.675475000000002</v>
      </c>
      <c r="I55" s="36">
        <v>26.675475000000002</v>
      </c>
      <c r="J55" s="36">
        <v>5.07479821</v>
      </c>
      <c r="K55" s="36">
        <v>198.41859333333335</v>
      </c>
      <c r="L55" s="36">
        <v>6.8633380499999994</v>
      </c>
      <c r="M55" s="36">
        <v>21.092093333333334</v>
      </c>
      <c r="N55" s="36">
        <v>138.84068083333332</v>
      </c>
      <c r="O55" s="36">
        <v>31.622481116666687</v>
      </c>
      <c r="P55" s="36">
        <v>198.41859333333332</v>
      </c>
      <c r="Q55" s="36">
        <v>5.07479821</v>
      </c>
      <c r="R55" s="36">
        <v>21.092093333333334</v>
      </c>
      <c r="S55" s="36">
        <v>138.84068083333332</v>
      </c>
      <c r="T55" s="36">
        <v>33.411020956666661</v>
      </c>
      <c r="U55" s="36" t="s">
        <v>56</v>
      </c>
      <c r="V55" s="36">
        <v>193.34379512333334</v>
      </c>
      <c r="W55" s="36" t="s">
        <v>56</v>
      </c>
      <c r="X55" s="36">
        <v>0</v>
      </c>
      <c r="Y55" s="36" t="s">
        <v>56</v>
      </c>
      <c r="Z55" s="36">
        <v>61.944755523333356</v>
      </c>
      <c r="AA55" s="36">
        <v>193.34379512333334</v>
      </c>
      <c r="AB55" s="36">
        <v>131.39903959999998</v>
      </c>
      <c r="AC55" s="36">
        <v>0</v>
      </c>
      <c r="AD55" s="36">
        <v>61.944755523333356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 t="s">
        <v>56</v>
      </c>
      <c r="AM55" s="37">
        <f t="shared" si="22"/>
        <v>0</v>
      </c>
      <c r="AN55" s="37">
        <f t="shared" si="23"/>
        <v>61.944755523333356</v>
      </c>
      <c r="AO55" s="38" t="s">
        <v>288</v>
      </c>
    </row>
    <row r="56" spans="1:41" s="27" customFormat="1" ht="31.5" x14ac:dyDescent="0.25">
      <c r="A56" s="47" t="s">
        <v>110</v>
      </c>
      <c r="B56" s="48" t="s">
        <v>111</v>
      </c>
      <c r="C56" s="12" t="s">
        <v>55</v>
      </c>
      <c r="D56" s="28" t="str">
        <f>IF(AND(D57="нд",D57=D58),"нд",SUMIF(D57,"&lt;&gt;0",D57)+SUMIF(D58,"&lt;&gt;0",D58))</f>
        <v>нд</v>
      </c>
      <c r="E56" s="28" t="str">
        <f>IF(AND(E57="нд",E57=E58),"нд",SUMIF(E57,"&lt;&gt;0",E57)+SUMIF(E58,"&lt;&gt;0",E58))</f>
        <v>нд</v>
      </c>
      <c r="F56" s="28" t="str">
        <f>IF(AND(F57="нд",F57=F58),"нд",SUMIF(F57,"&lt;&gt;0",F57)+SUMIF(F58,"&lt;&gt;0",F58))</f>
        <v>нд</v>
      </c>
      <c r="G56" s="28" t="str">
        <f>IF(AND(G57="нд",G57=G58),"нд",SUMIF(G57,"&lt;&gt;0",G57)+SUMIF(G58,"&lt;&gt;0",G58))</f>
        <v>нд</v>
      </c>
      <c r="H56" s="25">
        <f t="shared" ref="H56:AN56" si="24">IF((COUNTIF(H57:H58,"нд"))=(COUNTA(H57:H58)),"нд",SUMIF(H57:H58,"&lt;&gt;0",H57:H58))</f>
        <v>0</v>
      </c>
      <c r="I56" s="25">
        <f t="shared" si="24"/>
        <v>0</v>
      </c>
      <c r="J56" s="25">
        <f t="shared" si="24"/>
        <v>0</v>
      </c>
      <c r="K56" s="25">
        <f t="shared" si="24"/>
        <v>0</v>
      </c>
      <c r="L56" s="25">
        <f t="shared" si="24"/>
        <v>0</v>
      </c>
      <c r="M56" s="25">
        <f t="shared" si="24"/>
        <v>0</v>
      </c>
      <c r="N56" s="25">
        <f t="shared" si="24"/>
        <v>0</v>
      </c>
      <c r="O56" s="25">
        <f t="shared" si="24"/>
        <v>0</v>
      </c>
      <c r="P56" s="25">
        <f t="shared" si="24"/>
        <v>0</v>
      </c>
      <c r="Q56" s="25">
        <f t="shared" si="24"/>
        <v>0</v>
      </c>
      <c r="R56" s="25">
        <f t="shared" si="24"/>
        <v>0</v>
      </c>
      <c r="S56" s="25">
        <f t="shared" si="24"/>
        <v>0</v>
      </c>
      <c r="T56" s="25">
        <f t="shared" si="24"/>
        <v>0</v>
      </c>
      <c r="U56" s="25">
        <f t="shared" si="24"/>
        <v>0</v>
      </c>
      <c r="V56" s="25">
        <f t="shared" si="24"/>
        <v>0</v>
      </c>
      <c r="W56" s="25">
        <f t="shared" si="24"/>
        <v>0</v>
      </c>
      <c r="X56" s="25">
        <f t="shared" si="24"/>
        <v>0</v>
      </c>
      <c r="Y56" s="25">
        <f t="shared" si="24"/>
        <v>0</v>
      </c>
      <c r="Z56" s="25">
        <f t="shared" si="24"/>
        <v>0</v>
      </c>
      <c r="AA56" s="25">
        <f t="shared" si="24"/>
        <v>0</v>
      </c>
      <c r="AB56" s="25">
        <f t="shared" si="24"/>
        <v>0</v>
      </c>
      <c r="AC56" s="25">
        <f t="shared" si="24"/>
        <v>0</v>
      </c>
      <c r="AD56" s="25">
        <f t="shared" si="24"/>
        <v>0</v>
      </c>
      <c r="AE56" s="25">
        <f t="shared" si="24"/>
        <v>0</v>
      </c>
      <c r="AF56" s="25">
        <f t="shared" si="24"/>
        <v>0</v>
      </c>
      <c r="AG56" s="25">
        <f t="shared" si="24"/>
        <v>0</v>
      </c>
      <c r="AH56" s="25">
        <f t="shared" si="24"/>
        <v>0</v>
      </c>
      <c r="AI56" s="25">
        <f t="shared" si="24"/>
        <v>0</v>
      </c>
      <c r="AJ56" s="25">
        <f t="shared" si="24"/>
        <v>0</v>
      </c>
      <c r="AK56" s="25">
        <f>IF((COUNTIF(AK57:AK58,"нд"))=(COUNTA(AK57:AK58)),"нд",SUMIF(AK57:AK58,"&lt;&gt;0",AK57:AK58))</f>
        <v>0</v>
      </c>
      <c r="AL56" s="25" t="s">
        <v>56</v>
      </c>
      <c r="AM56" s="25">
        <f t="shared" si="24"/>
        <v>0</v>
      </c>
      <c r="AN56" s="25">
        <f t="shared" si="24"/>
        <v>0</v>
      </c>
      <c r="AO56" s="26" t="s">
        <v>56</v>
      </c>
    </row>
    <row r="57" spans="1:41" s="27" customFormat="1" ht="47.25" x14ac:dyDescent="0.25">
      <c r="A57" s="47" t="s">
        <v>112</v>
      </c>
      <c r="B57" s="48" t="s">
        <v>113</v>
      </c>
      <c r="C57" s="12" t="s">
        <v>55</v>
      </c>
      <c r="D57" s="29" t="s">
        <v>56</v>
      </c>
      <c r="E57" s="29" t="s">
        <v>56</v>
      </c>
      <c r="F57" s="29" t="s">
        <v>56</v>
      </c>
      <c r="G57" s="29" t="s">
        <v>56</v>
      </c>
      <c r="H57" s="28">
        <v>0</v>
      </c>
      <c r="I57" s="28">
        <v>0</v>
      </c>
      <c r="J57" s="25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8">
        <v>0</v>
      </c>
      <c r="V57" s="25">
        <v>0</v>
      </c>
      <c r="W57" s="28">
        <v>0</v>
      </c>
      <c r="X57" s="25">
        <v>0</v>
      </c>
      <c r="Y57" s="28">
        <v>0</v>
      </c>
      <c r="Z57" s="25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 t="s">
        <v>56</v>
      </c>
      <c r="AM57" s="28">
        <v>0</v>
      </c>
      <c r="AN57" s="28">
        <v>0</v>
      </c>
      <c r="AO57" s="26" t="s">
        <v>56</v>
      </c>
    </row>
    <row r="58" spans="1:41" s="40" customFormat="1" ht="31.5" x14ac:dyDescent="0.25">
      <c r="A58" s="47" t="s">
        <v>114</v>
      </c>
      <c r="B58" s="48" t="s">
        <v>115</v>
      </c>
      <c r="C58" s="39" t="s">
        <v>55</v>
      </c>
      <c r="D58" s="29" t="s">
        <v>56</v>
      </c>
      <c r="E58" s="29" t="s">
        <v>56</v>
      </c>
      <c r="F58" s="29" t="s">
        <v>56</v>
      </c>
      <c r="G58" s="29" t="s">
        <v>56</v>
      </c>
      <c r="H58" s="28">
        <v>0</v>
      </c>
      <c r="I58" s="28">
        <v>0</v>
      </c>
      <c r="J58" s="25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8">
        <v>0</v>
      </c>
      <c r="V58" s="25">
        <v>0</v>
      </c>
      <c r="W58" s="28">
        <v>0</v>
      </c>
      <c r="X58" s="25">
        <v>0</v>
      </c>
      <c r="Y58" s="28">
        <v>0</v>
      </c>
      <c r="Z58" s="25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 t="s">
        <v>56</v>
      </c>
      <c r="AM58" s="28">
        <v>0</v>
      </c>
      <c r="AN58" s="28">
        <v>0</v>
      </c>
      <c r="AO58" s="26" t="s">
        <v>56</v>
      </c>
    </row>
    <row r="59" spans="1:41" s="40" customFormat="1" ht="31.5" x14ac:dyDescent="0.25">
      <c r="A59" s="47" t="s">
        <v>116</v>
      </c>
      <c r="B59" s="48" t="s">
        <v>117</v>
      </c>
      <c r="C59" s="39" t="s">
        <v>55</v>
      </c>
      <c r="D59" s="30" t="s">
        <v>56</v>
      </c>
      <c r="E59" s="30" t="s">
        <v>56</v>
      </c>
      <c r="F59" s="30" t="s">
        <v>56</v>
      </c>
      <c r="G59" s="30" t="s">
        <v>56</v>
      </c>
      <c r="H59" s="25">
        <f t="shared" ref="H59:AK59" si="25">IF(AND(H60="нд",H60=H66),"нд",SUMIF(H60,"&lt;&gt;0",H60)+SUMIF(H66,"&lt;&gt;0",H66))</f>
        <v>0</v>
      </c>
      <c r="I59" s="25">
        <f t="shared" si="25"/>
        <v>1.5895613</v>
      </c>
      <c r="J59" s="25">
        <f t="shared" si="25"/>
        <v>0</v>
      </c>
      <c r="K59" s="25">
        <f t="shared" si="25"/>
        <v>14.206542950000001</v>
      </c>
      <c r="L59" s="25">
        <f t="shared" si="25"/>
        <v>3.55688797</v>
      </c>
      <c r="M59" s="25">
        <f t="shared" si="25"/>
        <v>5.2333139800000001</v>
      </c>
      <c r="N59" s="25">
        <f t="shared" si="25"/>
        <v>5.4163410000000001</v>
      </c>
      <c r="O59" s="25">
        <f t="shared" si="25"/>
        <v>0</v>
      </c>
      <c r="P59" s="25">
        <f t="shared" si="25"/>
        <v>37.58776082</v>
      </c>
      <c r="Q59" s="25">
        <f t="shared" si="25"/>
        <v>3.2610386</v>
      </c>
      <c r="R59" s="25">
        <f t="shared" si="25"/>
        <v>19.118621220000001</v>
      </c>
      <c r="S59" s="25">
        <f t="shared" si="25"/>
        <v>14.317941000000001</v>
      </c>
      <c r="T59" s="25">
        <f t="shared" si="25"/>
        <v>0.89015999999999973</v>
      </c>
      <c r="U59" s="25">
        <f t="shared" si="25"/>
        <v>0</v>
      </c>
      <c r="V59" s="25">
        <f t="shared" si="25"/>
        <v>14.206542950000001</v>
      </c>
      <c r="W59" s="25">
        <f t="shared" si="25"/>
        <v>0</v>
      </c>
      <c r="X59" s="25">
        <f t="shared" si="25"/>
        <v>0</v>
      </c>
      <c r="Y59" s="25">
        <f t="shared" si="25"/>
        <v>0</v>
      </c>
      <c r="Z59" s="25">
        <f t="shared" si="25"/>
        <v>37.58776082</v>
      </c>
      <c r="AA59" s="25">
        <f t="shared" si="25"/>
        <v>14.206542950000001</v>
      </c>
      <c r="AB59" s="25">
        <f t="shared" si="25"/>
        <v>0</v>
      </c>
      <c r="AC59" s="25">
        <f t="shared" si="25"/>
        <v>0</v>
      </c>
      <c r="AD59" s="25">
        <f t="shared" si="25"/>
        <v>37.58776082</v>
      </c>
      <c r="AE59" s="25">
        <f t="shared" si="25"/>
        <v>0</v>
      </c>
      <c r="AF59" s="25">
        <f t="shared" si="25"/>
        <v>0</v>
      </c>
      <c r="AG59" s="25">
        <f t="shared" si="25"/>
        <v>0</v>
      </c>
      <c r="AH59" s="25">
        <f t="shared" si="25"/>
        <v>0</v>
      </c>
      <c r="AI59" s="25">
        <f t="shared" si="25"/>
        <v>0</v>
      </c>
      <c r="AJ59" s="25">
        <f t="shared" si="25"/>
        <v>0</v>
      </c>
      <c r="AK59" s="25">
        <f t="shared" si="25"/>
        <v>0</v>
      </c>
      <c r="AL59" s="25" t="s">
        <v>56</v>
      </c>
      <c r="AM59" s="25">
        <f>IF(AND(AM60="нд",AM60=AM66),"нд",SUMIF(AM60,"&lt;&gt;0",AM60)+SUMIF(AM66,"&lt;&gt;0",AM66))</f>
        <v>0</v>
      </c>
      <c r="AN59" s="25">
        <f>IF(AND(AN60="нд",AN60=AN66),"нд",SUMIF(AN60,"&lt;&gt;0",AN60)+SUMIF(AN66,"&lt;&gt;0",AN66))</f>
        <v>37.58776082</v>
      </c>
      <c r="AO59" s="26" t="s">
        <v>56</v>
      </c>
    </row>
    <row r="60" spans="1:41" s="40" customFormat="1" x14ac:dyDescent="0.25">
      <c r="A60" s="47" t="s">
        <v>118</v>
      </c>
      <c r="B60" s="48" t="s">
        <v>297</v>
      </c>
      <c r="C60" s="39" t="s">
        <v>55</v>
      </c>
      <c r="D60" s="30" t="s">
        <v>56</v>
      </c>
      <c r="E60" s="30" t="s">
        <v>56</v>
      </c>
      <c r="F60" s="30" t="s">
        <v>56</v>
      </c>
      <c r="G60" s="30" t="s">
        <v>56</v>
      </c>
      <c r="H60" s="25">
        <f t="shared" ref="H60:AK60" si="26">IF(AND(H61="нд",H61=H63,H63=H64),"нд",SUMIF(H61,"&lt;&gt;0",H61)+SUMIF(H63,"&lt;&gt;0",H63)+SUMIF(H64,"&lt;&gt;0",H64))</f>
        <v>0</v>
      </c>
      <c r="I60" s="25">
        <f t="shared" si="26"/>
        <v>0</v>
      </c>
      <c r="J60" s="25">
        <f t="shared" si="26"/>
        <v>0</v>
      </c>
      <c r="K60" s="25">
        <f t="shared" si="26"/>
        <v>2.54517075</v>
      </c>
      <c r="L60" s="25">
        <f t="shared" si="26"/>
        <v>2.54517075</v>
      </c>
      <c r="M60" s="25">
        <f t="shared" si="26"/>
        <v>0</v>
      </c>
      <c r="N60" s="25">
        <f t="shared" si="26"/>
        <v>0</v>
      </c>
      <c r="O60" s="25">
        <f t="shared" si="26"/>
        <v>0</v>
      </c>
      <c r="P60" s="25">
        <f t="shared" si="26"/>
        <v>25.926388619999997</v>
      </c>
      <c r="Q60" s="25">
        <f t="shared" si="26"/>
        <v>2.24932138</v>
      </c>
      <c r="R60" s="25">
        <f t="shared" si="26"/>
        <v>13.885307239999999</v>
      </c>
      <c r="S60" s="25">
        <f t="shared" si="26"/>
        <v>8.9016000000000002</v>
      </c>
      <c r="T60" s="25">
        <f t="shared" si="26"/>
        <v>0.89015999999999973</v>
      </c>
      <c r="U60" s="25">
        <f t="shared" si="26"/>
        <v>0</v>
      </c>
      <c r="V60" s="25">
        <f t="shared" si="26"/>
        <v>2.54517075</v>
      </c>
      <c r="W60" s="25">
        <f t="shared" si="26"/>
        <v>0</v>
      </c>
      <c r="X60" s="25">
        <f t="shared" si="26"/>
        <v>0</v>
      </c>
      <c r="Y60" s="25">
        <f t="shared" si="26"/>
        <v>0</v>
      </c>
      <c r="Z60" s="25">
        <f t="shared" si="26"/>
        <v>25.926388619999997</v>
      </c>
      <c r="AA60" s="25">
        <f t="shared" si="26"/>
        <v>2.54517075</v>
      </c>
      <c r="AB60" s="25">
        <f t="shared" si="26"/>
        <v>0</v>
      </c>
      <c r="AC60" s="25">
        <f t="shared" si="26"/>
        <v>0</v>
      </c>
      <c r="AD60" s="25">
        <f t="shared" si="26"/>
        <v>25.926388619999997</v>
      </c>
      <c r="AE60" s="25">
        <f t="shared" si="26"/>
        <v>0</v>
      </c>
      <c r="AF60" s="25">
        <f t="shared" si="26"/>
        <v>0</v>
      </c>
      <c r="AG60" s="25">
        <f t="shared" si="26"/>
        <v>0</v>
      </c>
      <c r="AH60" s="25">
        <f t="shared" si="26"/>
        <v>0</v>
      </c>
      <c r="AI60" s="25">
        <f t="shared" si="26"/>
        <v>0</v>
      </c>
      <c r="AJ60" s="25">
        <f t="shared" si="26"/>
        <v>0</v>
      </c>
      <c r="AK60" s="25">
        <f t="shared" si="26"/>
        <v>0</v>
      </c>
      <c r="AL60" s="25" t="s">
        <v>56</v>
      </c>
      <c r="AM60" s="25">
        <f>IF(AND(AM61="нд",AM61=AM63,AM63=AM64),"нд",SUMIF(AM61,"&lt;&gt;0",AM61)+SUMIF(AM63,"&lt;&gt;0",AM63)+SUMIF(AM64,"&lt;&gt;0",AM64))</f>
        <v>0</v>
      </c>
      <c r="AN60" s="25">
        <f>IF(AND(AN61="нд",AN61=AN63,AN63=AN64),"нд",SUMIF(AN61,"&lt;&gt;0",AN61)+SUMIF(AN63,"&lt;&gt;0",AN63)+SUMIF(AN64,"&lt;&gt;0",AN64))</f>
        <v>25.926388619999997</v>
      </c>
      <c r="AO60" s="26" t="s">
        <v>56</v>
      </c>
    </row>
    <row r="61" spans="1:41" s="40" customFormat="1" ht="63" x14ac:dyDescent="0.25">
      <c r="A61" s="47" t="s">
        <v>118</v>
      </c>
      <c r="B61" s="48" t="s">
        <v>119</v>
      </c>
      <c r="C61" s="39" t="s">
        <v>55</v>
      </c>
      <c r="D61" s="30" t="s">
        <v>56</v>
      </c>
      <c r="E61" s="30" t="s">
        <v>56</v>
      </c>
      <c r="F61" s="30" t="s">
        <v>56</v>
      </c>
      <c r="G61" s="30" t="s">
        <v>56</v>
      </c>
      <c r="H61" s="25" t="str">
        <f t="shared" ref="H61:AN61" si="27">IF((COUNTIF(H62:H62,"нд"))=(COUNTA(H62:H62)),"нд",SUMIF(H62:H62,"&lt;&gt;0",H62:H62))</f>
        <v>нд</v>
      </c>
      <c r="I61" s="25" t="str">
        <f t="shared" si="27"/>
        <v>нд</v>
      </c>
      <c r="J61" s="25">
        <f t="shared" si="27"/>
        <v>0</v>
      </c>
      <c r="K61" s="25">
        <f t="shared" si="27"/>
        <v>2.54517075</v>
      </c>
      <c r="L61" s="25">
        <f t="shared" si="27"/>
        <v>2.54517075</v>
      </c>
      <c r="M61" s="25">
        <f t="shared" si="27"/>
        <v>0</v>
      </c>
      <c r="N61" s="25">
        <f t="shared" si="27"/>
        <v>0</v>
      </c>
      <c r="O61" s="25">
        <f t="shared" si="27"/>
        <v>0</v>
      </c>
      <c r="P61" s="25">
        <f t="shared" si="27"/>
        <v>15.050113079999999</v>
      </c>
      <c r="Q61" s="25">
        <f t="shared" si="27"/>
        <v>1.3057175700000001</v>
      </c>
      <c r="R61" s="25">
        <f t="shared" si="27"/>
        <v>13.74439551</v>
      </c>
      <c r="S61" s="25">
        <f t="shared" si="27"/>
        <v>0</v>
      </c>
      <c r="T61" s="25">
        <f t="shared" si="27"/>
        <v>0</v>
      </c>
      <c r="U61" s="25" t="str">
        <f t="shared" si="27"/>
        <v>нд</v>
      </c>
      <c r="V61" s="25">
        <f t="shared" si="27"/>
        <v>2.54517075</v>
      </c>
      <c r="W61" s="25" t="str">
        <f t="shared" si="27"/>
        <v>нд</v>
      </c>
      <c r="X61" s="25">
        <f t="shared" si="27"/>
        <v>0</v>
      </c>
      <c r="Y61" s="25" t="str">
        <f t="shared" si="27"/>
        <v>нд</v>
      </c>
      <c r="Z61" s="25">
        <f t="shared" si="27"/>
        <v>15.050113079999999</v>
      </c>
      <c r="AA61" s="25">
        <f t="shared" si="27"/>
        <v>2.54517075</v>
      </c>
      <c r="AB61" s="25">
        <f t="shared" si="27"/>
        <v>0</v>
      </c>
      <c r="AC61" s="25">
        <f t="shared" si="27"/>
        <v>0</v>
      </c>
      <c r="AD61" s="25">
        <f t="shared" si="27"/>
        <v>15.050113079999999</v>
      </c>
      <c r="AE61" s="25">
        <f t="shared" si="27"/>
        <v>0</v>
      </c>
      <c r="AF61" s="25">
        <f t="shared" si="27"/>
        <v>0</v>
      </c>
      <c r="AG61" s="25">
        <f t="shared" si="27"/>
        <v>0</v>
      </c>
      <c r="AH61" s="25">
        <f t="shared" si="27"/>
        <v>0</v>
      </c>
      <c r="AI61" s="25">
        <f t="shared" si="27"/>
        <v>0</v>
      </c>
      <c r="AJ61" s="25">
        <f t="shared" si="27"/>
        <v>0</v>
      </c>
      <c r="AK61" s="25">
        <f t="shared" si="27"/>
        <v>0</v>
      </c>
      <c r="AL61" s="25" t="s">
        <v>56</v>
      </c>
      <c r="AM61" s="25">
        <f t="shared" si="27"/>
        <v>0</v>
      </c>
      <c r="AN61" s="25">
        <f t="shared" si="27"/>
        <v>15.050113079999999</v>
      </c>
      <c r="AO61" s="26" t="s">
        <v>56</v>
      </c>
    </row>
    <row r="62" spans="1:41" s="10" customFormat="1" ht="110.25" x14ac:dyDescent="0.25">
      <c r="A62" s="31" t="s">
        <v>118</v>
      </c>
      <c r="B62" s="32" t="s">
        <v>299</v>
      </c>
      <c r="C62" s="33" t="s">
        <v>300</v>
      </c>
      <c r="D62" s="34" t="s">
        <v>419</v>
      </c>
      <c r="E62" s="35">
        <v>2024</v>
      </c>
      <c r="F62" s="35">
        <v>2023</v>
      </c>
      <c r="G62" s="35">
        <v>2024</v>
      </c>
      <c r="H62" s="36" t="s">
        <v>56</v>
      </c>
      <c r="I62" s="36" t="s">
        <v>56</v>
      </c>
      <c r="J62" s="36">
        <v>0</v>
      </c>
      <c r="K62" s="36">
        <v>2.54517075</v>
      </c>
      <c r="L62" s="36">
        <v>2.54517075</v>
      </c>
      <c r="M62" s="36">
        <v>0</v>
      </c>
      <c r="N62" s="36">
        <v>0</v>
      </c>
      <c r="O62" s="36">
        <v>0</v>
      </c>
      <c r="P62" s="36">
        <v>15.050113079999999</v>
      </c>
      <c r="Q62" s="36">
        <v>1.3057175700000001</v>
      </c>
      <c r="R62" s="36">
        <v>13.74439551</v>
      </c>
      <c r="S62" s="36">
        <v>0</v>
      </c>
      <c r="T62" s="36">
        <v>0</v>
      </c>
      <c r="U62" s="36" t="s">
        <v>56</v>
      </c>
      <c r="V62" s="36">
        <v>2.54517075</v>
      </c>
      <c r="W62" s="36" t="s">
        <v>56</v>
      </c>
      <c r="X62" s="36">
        <v>0</v>
      </c>
      <c r="Y62" s="36" t="s">
        <v>56</v>
      </c>
      <c r="Z62" s="36">
        <v>15.050113079999999</v>
      </c>
      <c r="AA62" s="36">
        <v>2.54517075</v>
      </c>
      <c r="AB62" s="36">
        <v>0</v>
      </c>
      <c r="AC62" s="36">
        <v>0</v>
      </c>
      <c r="AD62" s="36">
        <v>15.050113079999999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 t="s">
        <v>56</v>
      </c>
      <c r="AM62" s="37">
        <f>AC62+AE62+AG62+AI62</f>
        <v>0</v>
      </c>
      <c r="AN62" s="37">
        <f>AD62+AF62+AH62+AJ62+AK62</f>
        <v>15.050113079999999</v>
      </c>
      <c r="AO62" s="38" t="s">
        <v>298</v>
      </c>
    </row>
    <row r="63" spans="1:41" s="40" customFormat="1" ht="63" x14ac:dyDescent="0.25">
      <c r="A63" s="47" t="s">
        <v>118</v>
      </c>
      <c r="B63" s="48" t="s">
        <v>120</v>
      </c>
      <c r="C63" s="39" t="s">
        <v>55</v>
      </c>
      <c r="D63" s="29" t="s">
        <v>56</v>
      </c>
      <c r="E63" s="30" t="s">
        <v>56</v>
      </c>
      <c r="F63" s="30" t="s">
        <v>56</v>
      </c>
      <c r="G63" s="30" t="s">
        <v>56</v>
      </c>
      <c r="H63" s="28">
        <v>0</v>
      </c>
      <c r="I63" s="25">
        <v>0</v>
      </c>
      <c r="J63" s="25">
        <v>0</v>
      </c>
      <c r="K63" s="28">
        <v>0</v>
      </c>
      <c r="L63" s="25">
        <v>0</v>
      </c>
      <c r="M63" s="28">
        <v>0</v>
      </c>
      <c r="N63" s="25">
        <v>0</v>
      </c>
      <c r="O63" s="28">
        <v>0</v>
      </c>
      <c r="P63" s="25">
        <v>0</v>
      </c>
      <c r="Q63" s="28">
        <v>0</v>
      </c>
      <c r="R63" s="25">
        <v>0</v>
      </c>
      <c r="S63" s="28">
        <v>0</v>
      </c>
      <c r="T63" s="25">
        <v>0</v>
      </c>
      <c r="U63" s="28">
        <v>0</v>
      </c>
      <c r="V63" s="25">
        <v>0</v>
      </c>
      <c r="W63" s="28">
        <v>0</v>
      </c>
      <c r="X63" s="25">
        <v>0</v>
      </c>
      <c r="Y63" s="28">
        <v>0</v>
      </c>
      <c r="Z63" s="25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 t="s">
        <v>56</v>
      </c>
      <c r="AM63" s="28">
        <v>0</v>
      </c>
      <c r="AN63" s="28">
        <v>0</v>
      </c>
      <c r="AO63" s="26" t="s">
        <v>56</v>
      </c>
    </row>
    <row r="64" spans="1:41" s="40" customFormat="1" ht="63" x14ac:dyDescent="0.25">
      <c r="A64" s="47" t="s">
        <v>118</v>
      </c>
      <c r="B64" s="48" t="s">
        <v>121</v>
      </c>
      <c r="C64" s="39" t="s">
        <v>55</v>
      </c>
      <c r="D64" s="29" t="s">
        <v>56</v>
      </c>
      <c r="E64" s="30" t="s">
        <v>56</v>
      </c>
      <c r="F64" s="30" t="s">
        <v>56</v>
      </c>
      <c r="G64" s="30" t="s">
        <v>56</v>
      </c>
      <c r="H64" s="25" t="str">
        <f t="shared" ref="H64:AK64" si="28">IF((COUNTIF(H65:H65,"нд"))=(COUNTA(H65:H65)),"нд",SUMIF(H65:H65,"&lt;&gt;0",H65:H65))</f>
        <v>нд</v>
      </c>
      <c r="I64" s="25" t="str">
        <f t="shared" si="28"/>
        <v>нд</v>
      </c>
      <c r="J64" s="25">
        <f t="shared" si="28"/>
        <v>0</v>
      </c>
      <c r="K64" s="25" t="str">
        <f t="shared" si="28"/>
        <v>нд</v>
      </c>
      <c r="L64" s="25" t="str">
        <f t="shared" si="28"/>
        <v>нд</v>
      </c>
      <c r="M64" s="25" t="str">
        <f t="shared" si="28"/>
        <v>нд</v>
      </c>
      <c r="N64" s="25" t="str">
        <f t="shared" si="28"/>
        <v>нд</v>
      </c>
      <c r="O64" s="25" t="str">
        <f t="shared" si="28"/>
        <v>нд</v>
      </c>
      <c r="P64" s="25">
        <f t="shared" si="28"/>
        <v>10.87627554</v>
      </c>
      <c r="Q64" s="25">
        <f t="shared" si="28"/>
        <v>0.94360381000000004</v>
      </c>
      <c r="R64" s="25">
        <f t="shared" si="28"/>
        <v>0.14091173000000001</v>
      </c>
      <c r="S64" s="25">
        <f t="shared" si="28"/>
        <v>8.9016000000000002</v>
      </c>
      <c r="T64" s="25">
        <f t="shared" si="28"/>
        <v>0.89015999999999973</v>
      </c>
      <c r="U64" s="25" t="str">
        <f t="shared" si="28"/>
        <v>нд</v>
      </c>
      <c r="V64" s="25" t="str">
        <f t="shared" si="28"/>
        <v>нд</v>
      </c>
      <c r="W64" s="25" t="str">
        <f t="shared" si="28"/>
        <v>нд</v>
      </c>
      <c r="X64" s="25" t="str">
        <f t="shared" si="28"/>
        <v>нд</v>
      </c>
      <c r="Y64" s="25" t="str">
        <f t="shared" si="28"/>
        <v>нд</v>
      </c>
      <c r="Z64" s="25">
        <f t="shared" si="28"/>
        <v>10.87627554</v>
      </c>
      <c r="AA64" s="25" t="str">
        <f t="shared" si="28"/>
        <v>нд</v>
      </c>
      <c r="AB64" s="25">
        <f t="shared" si="28"/>
        <v>0</v>
      </c>
      <c r="AC64" s="25" t="str">
        <f t="shared" si="28"/>
        <v>нд</v>
      </c>
      <c r="AD64" s="25">
        <f t="shared" si="28"/>
        <v>10.87627554</v>
      </c>
      <c r="AE64" s="25" t="str">
        <f t="shared" si="28"/>
        <v>нд</v>
      </c>
      <c r="AF64" s="25">
        <f t="shared" si="28"/>
        <v>0</v>
      </c>
      <c r="AG64" s="25" t="str">
        <f t="shared" si="28"/>
        <v>нд</v>
      </c>
      <c r="AH64" s="25">
        <f t="shared" si="28"/>
        <v>0</v>
      </c>
      <c r="AI64" s="25" t="str">
        <f t="shared" si="28"/>
        <v>нд</v>
      </c>
      <c r="AJ64" s="25">
        <f t="shared" si="28"/>
        <v>0</v>
      </c>
      <c r="AK64" s="25">
        <f t="shared" si="28"/>
        <v>0</v>
      </c>
      <c r="AL64" s="25" t="s">
        <v>56</v>
      </c>
      <c r="AM64" s="25" t="str">
        <f>IF((COUNTIF(AM65:AM65,"нд"))=(COUNTA(AM65:AM65)),"нд",SUMIF(AM65:AM65,"&lt;&gt;0",AM65:AM65))</f>
        <v>нд</v>
      </c>
      <c r="AN64" s="25">
        <f>IF((COUNTIF(AN65:AN65,"нд"))=(COUNTA(AN65:AN65)),"нд",SUMIF(AN65:AN65,"&lt;&gt;0",AN65:AN65))</f>
        <v>10.87627554</v>
      </c>
      <c r="AO64" s="26" t="s">
        <v>56</v>
      </c>
    </row>
    <row r="65" spans="1:41" s="10" customFormat="1" ht="110.25" x14ac:dyDescent="0.25">
      <c r="A65" s="31" t="s">
        <v>118</v>
      </c>
      <c r="B65" s="32" t="s">
        <v>302</v>
      </c>
      <c r="C65" s="33" t="s">
        <v>303</v>
      </c>
      <c r="D65" s="34" t="s">
        <v>420</v>
      </c>
      <c r="E65" s="35">
        <v>2024</v>
      </c>
      <c r="F65" s="35" t="s">
        <v>56</v>
      </c>
      <c r="G65" s="35">
        <v>2024</v>
      </c>
      <c r="H65" s="36" t="s">
        <v>56</v>
      </c>
      <c r="I65" s="36" t="s">
        <v>56</v>
      </c>
      <c r="J65" s="36">
        <v>0</v>
      </c>
      <c r="K65" s="36" t="s">
        <v>56</v>
      </c>
      <c r="L65" s="36" t="s">
        <v>56</v>
      </c>
      <c r="M65" s="36" t="s">
        <v>56</v>
      </c>
      <c r="N65" s="36" t="s">
        <v>56</v>
      </c>
      <c r="O65" s="36" t="s">
        <v>56</v>
      </c>
      <c r="P65" s="36">
        <v>10.87627554</v>
      </c>
      <c r="Q65" s="36">
        <v>0.94360381000000004</v>
      </c>
      <c r="R65" s="36">
        <v>0.14091173000000001</v>
      </c>
      <c r="S65" s="36">
        <v>8.9016000000000002</v>
      </c>
      <c r="T65" s="36">
        <v>0.89015999999999973</v>
      </c>
      <c r="U65" s="36" t="s">
        <v>56</v>
      </c>
      <c r="V65" s="36" t="s">
        <v>56</v>
      </c>
      <c r="W65" s="36" t="s">
        <v>56</v>
      </c>
      <c r="X65" s="36" t="s">
        <v>56</v>
      </c>
      <c r="Y65" s="36" t="s">
        <v>56</v>
      </c>
      <c r="Z65" s="36">
        <v>10.87627554</v>
      </c>
      <c r="AA65" s="36" t="s">
        <v>56</v>
      </c>
      <c r="AB65" s="36">
        <v>0</v>
      </c>
      <c r="AC65" s="36" t="s">
        <v>56</v>
      </c>
      <c r="AD65" s="36">
        <v>10.87627554</v>
      </c>
      <c r="AE65" s="36" t="s">
        <v>56</v>
      </c>
      <c r="AF65" s="36">
        <v>0</v>
      </c>
      <c r="AG65" s="36" t="s">
        <v>56</v>
      </c>
      <c r="AH65" s="36">
        <v>0</v>
      </c>
      <c r="AI65" s="36" t="s">
        <v>56</v>
      </c>
      <c r="AJ65" s="36">
        <v>0</v>
      </c>
      <c r="AK65" s="36">
        <v>0</v>
      </c>
      <c r="AL65" s="36" t="s">
        <v>56</v>
      </c>
      <c r="AM65" s="37" t="s">
        <v>56</v>
      </c>
      <c r="AN65" s="37">
        <f>AD65+AF65+AH65+AJ65+AK65</f>
        <v>10.87627554</v>
      </c>
      <c r="AO65" s="38" t="s">
        <v>301</v>
      </c>
    </row>
    <row r="66" spans="1:41" s="40" customFormat="1" x14ac:dyDescent="0.25">
      <c r="A66" s="47" t="s">
        <v>122</v>
      </c>
      <c r="B66" s="48" t="s">
        <v>304</v>
      </c>
      <c r="C66" s="39" t="s">
        <v>55</v>
      </c>
      <c r="D66" s="29" t="s">
        <v>56</v>
      </c>
      <c r="E66" s="30" t="s">
        <v>56</v>
      </c>
      <c r="F66" s="30" t="s">
        <v>56</v>
      </c>
      <c r="G66" s="30" t="s">
        <v>56</v>
      </c>
      <c r="H66" s="25">
        <f t="shared" ref="H66:AK66" si="29">IF(AND(H67="нд",H67=H69,H69=H70),"нд",SUMIF(H67,"&lt;&gt;0",H67)+SUMIF(H69,"&lt;&gt;0",H69)+SUMIF(H70,"&lt;&gt;0",H70))</f>
        <v>0</v>
      </c>
      <c r="I66" s="25">
        <f t="shared" si="29"/>
        <v>1.5895613</v>
      </c>
      <c r="J66" s="25">
        <f t="shared" si="29"/>
        <v>0</v>
      </c>
      <c r="K66" s="25">
        <f t="shared" si="29"/>
        <v>11.661372200000001</v>
      </c>
      <c r="L66" s="25">
        <f t="shared" si="29"/>
        <v>1.01171722</v>
      </c>
      <c r="M66" s="25">
        <f t="shared" si="29"/>
        <v>5.2333139800000001</v>
      </c>
      <c r="N66" s="25">
        <f t="shared" si="29"/>
        <v>5.4163410000000001</v>
      </c>
      <c r="O66" s="25">
        <f t="shared" si="29"/>
        <v>0</v>
      </c>
      <c r="P66" s="25">
        <f t="shared" si="29"/>
        <v>11.661372200000001</v>
      </c>
      <c r="Q66" s="25">
        <f t="shared" si="29"/>
        <v>1.01171722</v>
      </c>
      <c r="R66" s="25">
        <f t="shared" si="29"/>
        <v>5.2333139800000001</v>
      </c>
      <c r="S66" s="25">
        <f t="shared" si="29"/>
        <v>5.4163410000000001</v>
      </c>
      <c r="T66" s="25">
        <f t="shared" si="29"/>
        <v>0</v>
      </c>
      <c r="U66" s="25">
        <f t="shared" si="29"/>
        <v>0</v>
      </c>
      <c r="V66" s="25">
        <f t="shared" si="29"/>
        <v>11.661372200000001</v>
      </c>
      <c r="W66" s="25">
        <f t="shared" si="29"/>
        <v>0</v>
      </c>
      <c r="X66" s="25">
        <f t="shared" si="29"/>
        <v>0</v>
      </c>
      <c r="Y66" s="25">
        <f t="shared" si="29"/>
        <v>0</v>
      </c>
      <c r="Z66" s="25">
        <f t="shared" si="29"/>
        <v>11.661372200000001</v>
      </c>
      <c r="AA66" s="25">
        <f t="shared" si="29"/>
        <v>11.661372200000001</v>
      </c>
      <c r="AB66" s="25">
        <f t="shared" si="29"/>
        <v>0</v>
      </c>
      <c r="AC66" s="25">
        <f t="shared" si="29"/>
        <v>0</v>
      </c>
      <c r="AD66" s="25">
        <f t="shared" si="29"/>
        <v>11.661372200000001</v>
      </c>
      <c r="AE66" s="25">
        <f t="shared" si="29"/>
        <v>0</v>
      </c>
      <c r="AF66" s="25">
        <f t="shared" si="29"/>
        <v>0</v>
      </c>
      <c r="AG66" s="25">
        <f t="shared" si="29"/>
        <v>0</v>
      </c>
      <c r="AH66" s="25">
        <f t="shared" si="29"/>
        <v>0</v>
      </c>
      <c r="AI66" s="25">
        <f t="shared" si="29"/>
        <v>0</v>
      </c>
      <c r="AJ66" s="25">
        <f t="shared" si="29"/>
        <v>0</v>
      </c>
      <c r="AK66" s="25">
        <f t="shared" si="29"/>
        <v>0</v>
      </c>
      <c r="AL66" s="25" t="s">
        <v>56</v>
      </c>
      <c r="AM66" s="25">
        <f>IF(AND(AM67="нд",AM67=AM69,AM69=AM70),"нд",SUMIF(AM67,"&lt;&gt;0",AM67)+SUMIF(AM69,"&lt;&gt;0",AM69)+SUMIF(AM70,"&lt;&gt;0",AM70))</f>
        <v>0</v>
      </c>
      <c r="AN66" s="25">
        <f>IF(AND(AN67="нд",AN67=AN69,AN69=AN70),"нд",SUMIF(AN67,"&lt;&gt;0",AN67)+SUMIF(AN69,"&lt;&gt;0",AN69)+SUMIF(AN70,"&lt;&gt;0",AN70))</f>
        <v>11.661372200000001</v>
      </c>
      <c r="AO66" s="26" t="s">
        <v>56</v>
      </c>
    </row>
    <row r="67" spans="1:41" s="40" customFormat="1" ht="63" x14ac:dyDescent="0.25">
      <c r="A67" s="47" t="s">
        <v>122</v>
      </c>
      <c r="B67" s="48" t="s">
        <v>119</v>
      </c>
      <c r="C67" s="39" t="s">
        <v>55</v>
      </c>
      <c r="D67" s="29" t="s">
        <v>56</v>
      </c>
      <c r="E67" s="30" t="s">
        <v>56</v>
      </c>
      <c r="F67" s="30" t="s">
        <v>56</v>
      </c>
      <c r="G67" s="30" t="s">
        <v>56</v>
      </c>
      <c r="H67" s="25" t="str">
        <f t="shared" ref="H67:AK67" si="30">IF((COUNTIF(H68:H68,"нд"))=(COUNTA(H68:H68)),"нд",SUMIF(H68:H68,"&lt;&gt;0",H68:H68))</f>
        <v>нд</v>
      </c>
      <c r="I67" s="25">
        <f t="shared" si="30"/>
        <v>1.5895613</v>
      </c>
      <c r="J67" s="25">
        <f t="shared" si="30"/>
        <v>0</v>
      </c>
      <c r="K67" s="25">
        <f t="shared" si="30"/>
        <v>11.661372200000001</v>
      </c>
      <c r="L67" s="25">
        <f t="shared" si="30"/>
        <v>1.01171722</v>
      </c>
      <c r="M67" s="25">
        <f t="shared" si="30"/>
        <v>5.2333139800000001</v>
      </c>
      <c r="N67" s="25">
        <f t="shared" si="30"/>
        <v>5.4163410000000001</v>
      </c>
      <c r="O67" s="25">
        <f t="shared" si="30"/>
        <v>0</v>
      </c>
      <c r="P67" s="25">
        <f t="shared" si="30"/>
        <v>11.661372200000001</v>
      </c>
      <c r="Q67" s="25">
        <f t="shared" si="30"/>
        <v>1.01171722</v>
      </c>
      <c r="R67" s="25">
        <f t="shared" si="30"/>
        <v>5.2333139800000001</v>
      </c>
      <c r="S67" s="25">
        <f t="shared" si="30"/>
        <v>5.4163410000000001</v>
      </c>
      <c r="T67" s="25">
        <f t="shared" si="30"/>
        <v>0</v>
      </c>
      <c r="U67" s="25" t="str">
        <f t="shared" si="30"/>
        <v>нд</v>
      </c>
      <c r="V67" s="25">
        <f t="shared" si="30"/>
        <v>11.661372200000001</v>
      </c>
      <c r="W67" s="25" t="str">
        <f t="shared" si="30"/>
        <v>нд</v>
      </c>
      <c r="X67" s="25">
        <f t="shared" si="30"/>
        <v>0</v>
      </c>
      <c r="Y67" s="25" t="str">
        <f t="shared" si="30"/>
        <v>нд</v>
      </c>
      <c r="Z67" s="25">
        <f t="shared" si="30"/>
        <v>11.661372200000001</v>
      </c>
      <c r="AA67" s="25">
        <f t="shared" si="30"/>
        <v>11.661372200000001</v>
      </c>
      <c r="AB67" s="25">
        <f t="shared" si="30"/>
        <v>0</v>
      </c>
      <c r="AC67" s="25">
        <f t="shared" si="30"/>
        <v>0</v>
      </c>
      <c r="AD67" s="25">
        <f t="shared" si="30"/>
        <v>11.661372200000001</v>
      </c>
      <c r="AE67" s="25">
        <f t="shared" si="30"/>
        <v>0</v>
      </c>
      <c r="AF67" s="25">
        <f t="shared" si="30"/>
        <v>0</v>
      </c>
      <c r="AG67" s="25">
        <f t="shared" si="30"/>
        <v>0</v>
      </c>
      <c r="AH67" s="25">
        <f t="shared" si="30"/>
        <v>0</v>
      </c>
      <c r="AI67" s="25">
        <f t="shared" si="30"/>
        <v>0</v>
      </c>
      <c r="AJ67" s="25">
        <f t="shared" si="30"/>
        <v>0</v>
      </c>
      <c r="AK67" s="25">
        <f t="shared" si="30"/>
        <v>0</v>
      </c>
      <c r="AL67" s="25" t="s">
        <v>56</v>
      </c>
      <c r="AM67" s="25">
        <f>IF((COUNTIF(AM68:AM68,"нд"))=(COUNTA(AM68:AM68)),"нд",SUMIF(AM68:AM68,"&lt;&gt;0",AM68:AM68))</f>
        <v>0</v>
      </c>
      <c r="AN67" s="25">
        <f>IF((COUNTIF(AN68:AN68,"нд"))=(COUNTA(AN68:AN68)),"нд",SUMIF(AN68:AN68,"&lt;&gt;0",AN68:AN68))</f>
        <v>11.661372200000001</v>
      </c>
      <c r="AO67" s="26" t="s">
        <v>56</v>
      </c>
    </row>
    <row r="68" spans="1:41" s="10" customFormat="1" ht="189" x14ac:dyDescent="0.25">
      <c r="A68" s="31" t="s">
        <v>122</v>
      </c>
      <c r="B68" s="32" t="s">
        <v>305</v>
      </c>
      <c r="C68" s="33" t="s">
        <v>306</v>
      </c>
      <c r="D68" s="34" t="s">
        <v>420</v>
      </c>
      <c r="E68" s="35">
        <v>2024</v>
      </c>
      <c r="F68" s="35">
        <v>2024</v>
      </c>
      <c r="G68" s="35">
        <v>2024</v>
      </c>
      <c r="H68" s="36" t="s">
        <v>56</v>
      </c>
      <c r="I68" s="36">
        <v>1.5895613</v>
      </c>
      <c r="J68" s="36">
        <v>0</v>
      </c>
      <c r="K68" s="36">
        <v>11.661372200000001</v>
      </c>
      <c r="L68" s="36">
        <v>1.01171722</v>
      </c>
      <c r="M68" s="36">
        <v>5.2333139800000001</v>
      </c>
      <c r="N68" s="36">
        <v>5.4163410000000001</v>
      </c>
      <c r="O68" s="36">
        <v>0</v>
      </c>
      <c r="P68" s="36">
        <v>11.661372200000001</v>
      </c>
      <c r="Q68" s="36">
        <v>1.01171722</v>
      </c>
      <c r="R68" s="36">
        <v>5.2333139800000001</v>
      </c>
      <c r="S68" s="36">
        <v>5.4163410000000001</v>
      </c>
      <c r="T68" s="36">
        <v>0</v>
      </c>
      <c r="U68" s="36" t="s">
        <v>56</v>
      </c>
      <c r="V68" s="36">
        <v>11.661372200000001</v>
      </c>
      <c r="W68" s="36" t="s">
        <v>56</v>
      </c>
      <c r="X68" s="36">
        <v>0</v>
      </c>
      <c r="Y68" s="36" t="s">
        <v>56</v>
      </c>
      <c r="Z68" s="36">
        <v>11.661372200000001</v>
      </c>
      <c r="AA68" s="36">
        <v>11.661372200000001</v>
      </c>
      <c r="AB68" s="36">
        <v>0</v>
      </c>
      <c r="AC68" s="36">
        <v>0</v>
      </c>
      <c r="AD68" s="36">
        <v>11.661372200000001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 t="s">
        <v>56</v>
      </c>
      <c r="AM68" s="37">
        <f>AC68+AE68+AG68+AI68</f>
        <v>0</v>
      </c>
      <c r="AN68" s="37">
        <f>AD68+AF68+AH68+AJ68+AK68</f>
        <v>11.661372200000001</v>
      </c>
      <c r="AO68" s="38" t="s">
        <v>288</v>
      </c>
    </row>
    <row r="69" spans="1:41" s="40" customFormat="1" ht="63" x14ac:dyDescent="0.25">
      <c r="A69" s="47" t="s">
        <v>122</v>
      </c>
      <c r="B69" s="48" t="s">
        <v>120</v>
      </c>
      <c r="C69" s="39" t="s">
        <v>55</v>
      </c>
      <c r="D69" s="29" t="s">
        <v>56</v>
      </c>
      <c r="E69" s="30" t="s">
        <v>56</v>
      </c>
      <c r="F69" s="30" t="s">
        <v>56</v>
      </c>
      <c r="G69" s="30" t="s">
        <v>56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 t="s">
        <v>56</v>
      </c>
      <c r="AM69" s="28">
        <v>0</v>
      </c>
      <c r="AN69" s="28">
        <v>0</v>
      </c>
      <c r="AO69" s="26" t="s">
        <v>56</v>
      </c>
    </row>
    <row r="70" spans="1:41" s="40" customFormat="1" ht="63" x14ac:dyDescent="0.25">
      <c r="A70" s="47" t="s">
        <v>122</v>
      </c>
      <c r="B70" s="48" t="s">
        <v>121</v>
      </c>
      <c r="C70" s="39" t="s">
        <v>55</v>
      </c>
      <c r="D70" s="29" t="s">
        <v>56</v>
      </c>
      <c r="E70" s="30" t="s">
        <v>56</v>
      </c>
      <c r="F70" s="30" t="s">
        <v>56</v>
      </c>
      <c r="G70" s="30" t="s">
        <v>56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 t="s">
        <v>56</v>
      </c>
      <c r="AM70" s="28">
        <v>0</v>
      </c>
      <c r="AN70" s="28">
        <v>0</v>
      </c>
      <c r="AO70" s="26" t="s">
        <v>56</v>
      </c>
    </row>
    <row r="71" spans="1:41" s="40" customFormat="1" ht="63" x14ac:dyDescent="0.25">
      <c r="A71" s="47" t="s">
        <v>123</v>
      </c>
      <c r="B71" s="48" t="s">
        <v>124</v>
      </c>
      <c r="C71" s="39" t="s">
        <v>55</v>
      </c>
      <c r="D71" s="28" t="str">
        <f>IF(AND(D72="нд",D72=D73),"нд",SUMIF(D72,"&lt;&gt;0",D72)+SUMIF(D73,"&lt;&gt;0",D73))</f>
        <v>нд</v>
      </c>
      <c r="E71" s="28" t="str">
        <f>IF(AND(E72="нд",E72=E73),"нд",SUMIF(E72,"&lt;&gt;0",E72)+SUMIF(E73,"&lt;&gt;0",E73))</f>
        <v>нд</v>
      </c>
      <c r="F71" s="28" t="str">
        <f>IF(AND(F72="нд",F72=F73),"нд",SUMIF(F72,"&lt;&gt;0",F72)+SUMIF(F73,"&lt;&gt;0",F73))</f>
        <v>нд</v>
      </c>
      <c r="G71" s="28" t="str">
        <f>IF(AND(G72="нд",G72=G73),"нд",SUMIF(G72,"&lt;&gt;0",G72)+SUMIF(G73,"&lt;&gt;0",G73))</f>
        <v>нд</v>
      </c>
      <c r="H71" s="25">
        <f t="shared" ref="H71:AN71" si="31">IF((COUNTIF(H72:H73,"нд"))=(COUNTA(H72:H73)),"нд",SUMIF(H72:H73,"&lt;&gt;0",H72:H73))</f>
        <v>90.790711666666667</v>
      </c>
      <c r="I71" s="25">
        <f t="shared" si="31"/>
        <v>214.83134500000003</v>
      </c>
      <c r="J71" s="25">
        <f t="shared" si="31"/>
        <v>43.309709950000006</v>
      </c>
      <c r="K71" s="25">
        <f t="shared" si="31"/>
        <v>944.57148390677048</v>
      </c>
      <c r="L71" s="25">
        <f t="shared" si="31"/>
        <v>43.808783291663296</v>
      </c>
      <c r="M71" s="25">
        <f t="shared" si="31"/>
        <v>69.739869679347763</v>
      </c>
      <c r="N71" s="25">
        <f t="shared" si="31"/>
        <v>750.69557632786064</v>
      </c>
      <c r="O71" s="25">
        <f t="shared" si="31"/>
        <v>80.32725460789878</v>
      </c>
      <c r="P71" s="25">
        <f t="shared" si="31"/>
        <v>1333.8503457832435</v>
      </c>
      <c r="Q71" s="25">
        <f t="shared" si="31"/>
        <v>43.305169510000006</v>
      </c>
      <c r="R71" s="25">
        <f t="shared" si="31"/>
        <v>356.90136487574273</v>
      </c>
      <c r="S71" s="25">
        <f t="shared" si="31"/>
        <v>757.71178970466804</v>
      </c>
      <c r="T71" s="25">
        <f t="shared" si="31"/>
        <v>175.93202169283282</v>
      </c>
      <c r="U71" s="25">
        <f t="shared" si="31"/>
        <v>0</v>
      </c>
      <c r="V71" s="25">
        <f t="shared" si="31"/>
        <v>901.26177395677053</v>
      </c>
      <c r="W71" s="25">
        <f t="shared" si="31"/>
        <v>0</v>
      </c>
      <c r="X71" s="25">
        <f t="shared" si="31"/>
        <v>311.55058825481137</v>
      </c>
      <c r="Y71" s="25">
        <f t="shared" si="31"/>
        <v>0</v>
      </c>
      <c r="Z71" s="25">
        <f t="shared" si="31"/>
        <v>715.13985637324345</v>
      </c>
      <c r="AA71" s="25">
        <f t="shared" si="31"/>
        <v>589.71118570195904</v>
      </c>
      <c r="AB71" s="25">
        <f t="shared" si="31"/>
        <v>575.40077945999997</v>
      </c>
      <c r="AC71" s="25">
        <f t="shared" si="31"/>
        <v>311.55058825481137</v>
      </c>
      <c r="AD71" s="25">
        <f t="shared" si="31"/>
        <v>715.13985637324345</v>
      </c>
      <c r="AE71" s="25">
        <f t="shared" si="31"/>
        <v>0</v>
      </c>
      <c r="AF71" s="25">
        <f t="shared" si="31"/>
        <v>0</v>
      </c>
      <c r="AG71" s="25">
        <f t="shared" si="31"/>
        <v>0</v>
      </c>
      <c r="AH71" s="25">
        <f t="shared" si="31"/>
        <v>0</v>
      </c>
      <c r="AI71" s="25">
        <f t="shared" si="31"/>
        <v>0</v>
      </c>
      <c r="AJ71" s="25">
        <f t="shared" si="31"/>
        <v>0</v>
      </c>
      <c r="AK71" s="25">
        <f>IF((COUNTIF(AK72:AK73,"нд"))=(COUNTA(AK72:AK73)),"нд",SUMIF(AK72:AK73,"&lt;&gt;0",AK72:AK73))</f>
        <v>0</v>
      </c>
      <c r="AL71" s="25" t="s">
        <v>56</v>
      </c>
      <c r="AM71" s="25">
        <f t="shared" si="31"/>
        <v>311.55058825481137</v>
      </c>
      <c r="AN71" s="25">
        <f t="shared" si="31"/>
        <v>715.13985637324345</v>
      </c>
      <c r="AO71" s="26" t="s">
        <v>56</v>
      </c>
    </row>
    <row r="72" spans="1:41" s="40" customFormat="1" ht="47.25" x14ac:dyDescent="0.25">
      <c r="A72" s="47" t="s">
        <v>125</v>
      </c>
      <c r="B72" s="48" t="s">
        <v>126</v>
      </c>
      <c r="C72" s="39" t="s">
        <v>55</v>
      </c>
      <c r="D72" s="29" t="s">
        <v>56</v>
      </c>
      <c r="E72" s="30" t="s">
        <v>56</v>
      </c>
      <c r="F72" s="30" t="s">
        <v>56</v>
      </c>
      <c r="G72" s="30" t="s">
        <v>56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 t="s">
        <v>56</v>
      </c>
      <c r="AM72" s="25">
        <v>0</v>
      </c>
      <c r="AN72" s="25">
        <v>0</v>
      </c>
      <c r="AO72" s="26" t="s">
        <v>56</v>
      </c>
    </row>
    <row r="73" spans="1:41" s="40" customFormat="1" ht="63" x14ac:dyDescent="0.25">
      <c r="A73" s="47" t="s">
        <v>127</v>
      </c>
      <c r="B73" s="48" t="s">
        <v>128</v>
      </c>
      <c r="C73" s="39" t="s">
        <v>55</v>
      </c>
      <c r="D73" s="29" t="s">
        <v>56</v>
      </c>
      <c r="E73" s="30" t="s">
        <v>56</v>
      </c>
      <c r="F73" s="30" t="s">
        <v>56</v>
      </c>
      <c r="G73" s="30" t="s">
        <v>56</v>
      </c>
      <c r="H73" s="25">
        <f t="shared" ref="H73:T73" si="32">IF((COUNTIF(H74:H79,"нд"))=(COUNTA(H74:H79)),"нд",SUMIF(H74:H79,"&lt;&gt;0",H74:H79))</f>
        <v>90.790711666666667</v>
      </c>
      <c r="I73" s="25">
        <f t="shared" si="32"/>
        <v>214.83134500000003</v>
      </c>
      <c r="J73" s="25">
        <f t="shared" si="32"/>
        <v>43.309709950000006</v>
      </c>
      <c r="K73" s="25">
        <f t="shared" si="32"/>
        <v>944.57148390677048</v>
      </c>
      <c r="L73" s="25">
        <f t="shared" si="32"/>
        <v>43.808783291663296</v>
      </c>
      <c r="M73" s="25">
        <f t="shared" si="32"/>
        <v>69.739869679347763</v>
      </c>
      <c r="N73" s="25">
        <f t="shared" si="32"/>
        <v>750.69557632786064</v>
      </c>
      <c r="O73" s="25">
        <f t="shared" si="32"/>
        <v>80.32725460789878</v>
      </c>
      <c r="P73" s="25">
        <f t="shared" si="32"/>
        <v>1333.8503457832435</v>
      </c>
      <c r="Q73" s="25">
        <f t="shared" si="32"/>
        <v>43.305169510000006</v>
      </c>
      <c r="R73" s="25">
        <f t="shared" si="32"/>
        <v>356.90136487574273</v>
      </c>
      <c r="S73" s="25">
        <f t="shared" si="32"/>
        <v>757.71178970466804</v>
      </c>
      <c r="T73" s="25">
        <f t="shared" si="32"/>
        <v>175.93202169283282</v>
      </c>
      <c r="U73" s="25">
        <v>0</v>
      </c>
      <c r="V73" s="25">
        <f>IF((COUNTIF(V74:V79,"нд"))=(COUNTA(V74:V79)),"нд",SUMIF(V74:V79,"&lt;&gt;0",V74:V79))</f>
        <v>901.26177395677053</v>
      </c>
      <c r="W73" s="25">
        <v>0</v>
      </c>
      <c r="X73" s="25">
        <f>IF((COUNTIF(X74:X79,"нд"))=(COUNTA(X74:X79)),"нд",SUMIF(X74:X79,"&lt;&gt;0",X74:X79))</f>
        <v>311.55058825481137</v>
      </c>
      <c r="Y73" s="25">
        <v>0</v>
      </c>
      <c r="Z73" s="25">
        <f t="shared" ref="Z73:AN73" si="33">IF((COUNTIF(Z74:Z79,"нд"))=(COUNTA(Z74:Z79)),"нд",SUMIF(Z74:Z79,"&lt;&gt;0",Z74:Z79))</f>
        <v>715.13985637324345</v>
      </c>
      <c r="AA73" s="25">
        <f t="shared" si="33"/>
        <v>589.71118570195904</v>
      </c>
      <c r="AB73" s="25">
        <f t="shared" si="33"/>
        <v>575.40077945999997</v>
      </c>
      <c r="AC73" s="25">
        <f t="shared" si="33"/>
        <v>311.55058825481137</v>
      </c>
      <c r="AD73" s="25">
        <f t="shared" si="33"/>
        <v>715.13985637324345</v>
      </c>
      <c r="AE73" s="25">
        <f t="shared" si="33"/>
        <v>0</v>
      </c>
      <c r="AF73" s="25">
        <f t="shared" si="33"/>
        <v>0</v>
      </c>
      <c r="AG73" s="25">
        <f t="shared" si="33"/>
        <v>0</v>
      </c>
      <c r="AH73" s="25">
        <f t="shared" si="33"/>
        <v>0</v>
      </c>
      <c r="AI73" s="25">
        <f t="shared" si="33"/>
        <v>0</v>
      </c>
      <c r="AJ73" s="25">
        <f t="shared" si="33"/>
        <v>0</v>
      </c>
      <c r="AK73" s="25">
        <f t="shared" si="33"/>
        <v>0</v>
      </c>
      <c r="AL73" s="25" t="s">
        <v>56</v>
      </c>
      <c r="AM73" s="25">
        <f t="shared" si="33"/>
        <v>311.55058825481137</v>
      </c>
      <c r="AN73" s="25">
        <f t="shared" si="33"/>
        <v>715.13985637324345</v>
      </c>
      <c r="AO73" s="26" t="s">
        <v>56</v>
      </c>
    </row>
    <row r="74" spans="1:41" s="10" customFormat="1" ht="155.25" customHeight="1" x14ac:dyDescent="0.25">
      <c r="A74" s="31" t="s">
        <v>127</v>
      </c>
      <c r="B74" s="32" t="s">
        <v>308</v>
      </c>
      <c r="C74" s="33" t="s">
        <v>309</v>
      </c>
      <c r="D74" s="34" t="s">
        <v>420</v>
      </c>
      <c r="E74" s="35" t="s">
        <v>56</v>
      </c>
      <c r="F74" s="35">
        <v>2025</v>
      </c>
      <c r="G74" s="35" t="s">
        <v>56</v>
      </c>
      <c r="H74" s="36" t="s">
        <v>56</v>
      </c>
      <c r="I74" s="36">
        <v>43.667116666666665</v>
      </c>
      <c r="J74" s="36">
        <v>0</v>
      </c>
      <c r="K74" s="36">
        <v>204.94427859981133</v>
      </c>
      <c r="L74" s="36">
        <v>0</v>
      </c>
      <c r="M74" s="36">
        <v>12.102205485216411</v>
      </c>
      <c r="N74" s="36">
        <v>172.56239986181779</v>
      </c>
      <c r="O74" s="36">
        <v>20.279673252777123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 t="s">
        <v>56</v>
      </c>
      <c r="V74" s="36">
        <v>204.94427859981133</v>
      </c>
      <c r="W74" s="36" t="s">
        <v>56</v>
      </c>
      <c r="X74" s="36">
        <v>204.94427859981133</v>
      </c>
      <c r="Y74" s="36" t="s">
        <v>56</v>
      </c>
      <c r="Z74" s="36">
        <v>0</v>
      </c>
      <c r="AA74" s="36">
        <v>0</v>
      </c>
      <c r="AB74" s="36">
        <v>0</v>
      </c>
      <c r="AC74" s="36">
        <v>204.94427859981133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 t="s">
        <v>56</v>
      </c>
      <c r="AM74" s="37">
        <f t="shared" ref="AM74:AM79" si="34">AC74+AE74+AG74+AI74</f>
        <v>204.94427859981133</v>
      </c>
      <c r="AN74" s="37">
        <f t="shared" ref="AN74:AN79" si="35">AD74+AF74+AH74+AJ74+AK74</f>
        <v>0</v>
      </c>
      <c r="AO74" s="38" t="s">
        <v>307</v>
      </c>
    </row>
    <row r="75" spans="1:41" s="10" customFormat="1" ht="63" x14ac:dyDescent="0.25">
      <c r="A75" s="31" t="s">
        <v>127</v>
      </c>
      <c r="B75" s="32" t="s">
        <v>311</v>
      </c>
      <c r="C75" s="33" t="s">
        <v>312</v>
      </c>
      <c r="D75" s="34" t="s">
        <v>419</v>
      </c>
      <c r="E75" s="35">
        <v>2020</v>
      </c>
      <c r="F75" s="35">
        <v>2024</v>
      </c>
      <c r="G75" s="35">
        <v>2024</v>
      </c>
      <c r="H75" s="36">
        <v>52.425474999999999</v>
      </c>
      <c r="I75" s="36">
        <v>52.425474999999999</v>
      </c>
      <c r="J75" s="36">
        <v>5.09633</v>
      </c>
      <c r="K75" s="36">
        <v>402.19859333333295</v>
      </c>
      <c r="L75" s="36">
        <v>5.0963300000000009</v>
      </c>
      <c r="M75" s="36">
        <v>34.14329166666667</v>
      </c>
      <c r="N75" s="36">
        <v>334.57363333333336</v>
      </c>
      <c r="O75" s="36">
        <v>28.385338333332918</v>
      </c>
      <c r="P75" s="36">
        <v>402.19859333333301</v>
      </c>
      <c r="Q75" s="36">
        <v>5.0963300000000009</v>
      </c>
      <c r="R75" s="36">
        <v>34.14329166666667</v>
      </c>
      <c r="S75" s="36">
        <v>300.45773000000003</v>
      </c>
      <c r="T75" s="36">
        <v>62.50124166666631</v>
      </c>
      <c r="U75" s="36" t="s">
        <v>56</v>
      </c>
      <c r="V75" s="36">
        <v>397.10226333333298</v>
      </c>
      <c r="W75" s="36" t="s">
        <v>56</v>
      </c>
      <c r="X75" s="36">
        <v>58.092674333333036</v>
      </c>
      <c r="Y75" s="36" t="s">
        <v>56</v>
      </c>
      <c r="Z75" s="36">
        <v>59.057533013333</v>
      </c>
      <c r="AA75" s="36">
        <v>339.00958899999995</v>
      </c>
      <c r="AB75" s="36">
        <v>338.04473031999999</v>
      </c>
      <c r="AC75" s="36">
        <v>58.092674333333036</v>
      </c>
      <c r="AD75" s="36">
        <v>59.057533013333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 t="s">
        <v>56</v>
      </c>
      <c r="AM75" s="37">
        <f t="shared" si="34"/>
        <v>58.092674333333036</v>
      </c>
      <c r="AN75" s="37">
        <f t="shared" si="35"/>
        <v>59.057533013333</v>
      </c>
      <c r="AO75" s="38" t="s">
        <v>310</v>
      </c>
    </row>
    <row r="76" spans="1:41" s="10" customFormat="1" ht="94.5" x14ac:dyDescent="0.25">
      <c r="A76" s="31" t="s">
        <v>127</v>
      </c>
      <c r="B76" s="32" t="s">
        <v>313</v>
      </c>
      <c r="C76" s="33" t="s">
        <v>314</v>
      </c>
      <c r="D76" s="34" t="s">
        <v>419</v>
      </c>
      <c r="E76" s="35">
        <v>2020</v>
      </c>
      <c r="F76" s="35">
        <v>2024</v>
      </c>
      <c r="G76" s="35">
        <v>2024</v>
      </c>
      <c r="H76" s="36">
        <v>36.452333333333335</v>
      </c>
      <c r="I76" s="36">
        <v>36.452333333333335</v>
      </c>
      <c r="J76" s="36">
        <v>5.8166700000000002</v>
      </c>
      <c r="K76" s="36">
        <v>283.67130333166699</v>
      </c>
      <c r="L76" s="36">
        <v>5.8166700000000002</v>
      </c>
      <c r="M76" s="36">
        <v>21.068433333333335</v>
      </c>
      <c r="N76" s="36">
        <v>229.01324166666669</v>
      </c>
      <c r="O76" s="36">
        <v>27.77295833166697</v>
      </c>
      <c r="P76" s="36">
        <v>283.67130333166699</v>
      </c>
      <c r="Q76" s="36">
        <v>5.8166700000000002</v>
      </c>
      <c r="R76" s="36">
        <v>21.068433333333335</v>
      </c>
      <c r="S76" s="36">
        <v>203.42160000000001</v>
      </c>
      <c r="T76" s="36">
        <v>53.364599998333645</v>
      </c>
      <c r="U76" s="36" t="s">
        <v>56</v>
      </c>
      <c r="V76" s="36">
        <v>277.854633331667</v>
      </c>
      <c r="W76" s="36" t="s">
        <v>56</v>
      </c>
      <c r="X76" s="36">
        <v>48.51363532166701</v>
      </c>
      <c r="Y76" s="36" t="s">
        <v>56</v>
      </c>
      <c r="Z76" s="36">
        <v>49.555136721666997</v>
      </c>
      <c r="AA76" s="36">
        <v>229.34099800999999</v>
      </c>
      <c r="AB76" s="36">
        <v>228.29949661000001</v>
      </c>
      <c r="AC76" s="36">
        <v>48.51363532166701</v>
      </c>
      <c r="AD76" s="36">
        <v>49.555136721666997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 t="s">
        <v>56</v>
      </c>
      <c r="AM76" s="37">
        <f t="shared" si="34"/>
        <v>48.51363532166701</v>
      </c>
      <c r="AN76" s="37">
        <f t="shared" si="35"/>
        <v>49.555136721666997</v>
      </c>
      <c r="AO76" s="38" t="s">
        <v>310</v>
      </c>
    </row>
    <row r="77" spans="1:41" s="10" customFormat="1" ht="126" x14ac:dyDescent="0.25">
      <c r="A77" s="31" t="s">
        <v>127</v>
      </c>
      <c r="B77" s="32" t="s">
        <v>316</v>
      </c>
      <c r="C77" s="33" t="s">
        <v>317</v>
      </c>
      <c r="D77" s="34" t="s">
        <v>419</v>
      </c>
      <c r="E77" s="35">
        <v>2022</v>
      </c>
      <c r="F77" s="35">
        <v>2023</v>
      </c>
      <c r="G77" s="35">
        <v>2025</v>
      </c>
      <c r="H77" s="36" t="s">
        <v>56</v>
      </c>
      <c r="I77" s="36">
        <v>80.373516666666674</v>
      </c>
      <c r="J77" s="36">
        <v>31.458339840000001</v>
      </c>
      <c r="K77" s="36">
        <v>31.458339840000001</v>
      </c>
      <c r="L77" s="36">
        <v>31.458339840000001</v>
      </c>
      <c r="M77" s="36">
        <v>0</v>
      </c>
      <c r="N77" s="36">
        <v>0</v>
      </c>
      <c r="O77" s="36">
        <v>0</v>
      </c>
      <c r="P77" s="36">
        <v>622.62096422210334</v>
      </c>
      <c r="Q77" s="36">
        <v>31.086409400000001</v>
      </c>
      <c r="R77" s="36">
        <v>299.61833999999999</v>
      </c>
      <c r="S77" s="36">
        <v>236.04152999999999</v>
      </c>
      <c r="T77" s="36">
        <v>55.874684822103383</v>
      </c>
      <c r="U77" s="36" t="s">
        <v>56</v>
      </c>
      <c r="V77" s="36">
        <v>0</v>
      </c>
      <c r="W77" s="36" t="s">
        <v>56</v>
      </c>
      <c r="X77" s="36">
        <v>0</v>
      </c>
      <c r="Y77" s="36" t="s">
        <v>56</v>
      </c>
      <c r="Z77" s="36">
        <v>590.28162303210331</v>
      </c>
      <c r="AA77" s="36">
        <v>0</v>
      </c>
      <c r="AB77" s="36">
        <v>0.88100135000000002</v>
      </c>
      <c r="AC77" s="36">
        <v>0</v>
      </c>
      <c r="AD77" s="36">
        <v>590.28162303210331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 t="s">
        <v>56</v>
      </c>
      <c r="AM77" s="37">
        <f t="shared" si="34"/>
        <v>0</v>
      </c>
      <c r="AN77" s="37">
        <f t="shared" si="35"/>
        <v>590.28162303210331</v>
      </c>
      <c r="AO77" s="38" t="s">
        <v>315</v>
      </c>
    </row>
    <row r="78" spans="1:41" s="10" customFormat="1" ht="94.5" x14ac:dyDescent="0.25">
      <c r="A78" s="31" t="s">
        <v>127</v>
      </c>
      <c r="B78" s="32" t="s">
        <v>319</v>
      </c>
      <c r="C78" s="33" t="s">
        <v>320</v>
      </c>
      <c r="D78" s="34" t="s">
        <v>419</v>
      </c>
      <c r="E78" s="35">
        <v>2023</v>
      </c>
      <c r="F78" s="35">
        <v>2023</v>
      </c>
      <c r="G78" s="35">
        <v>2024</v>
      </c>
      <c r="H78" s="36" t="s">
        <v>56</v>
      </c>
      <c r="I78" s="36" t="s">
        <v>56</v>
      </c>
      <c r="J78" s="36">
        <v>0</v>
      </c>
      <c r="K78" s="36">
        <v>7.0650363019591298</v>
      </c>
      <c r="L78" s="36">
        <v>0.44361087166328667</v>
      </c>
      <c r="M78" s="36">
        <v>0.51298002746467442</v>
      </c>
      <c r="N78" s="36">
        <v>5.7275097993760653</v>
      </c>
      <c r="O78" s="36">
        <v>0.38093560345510341</v>
      </c>
      <c r="P78" s="36">
        <v>10.12555239614014</v>
      </c>
      <c r="Q78" s="36">
        <v>0.36738999999999999</v>
      </c>
      <c r="R78" s="36">
        <v>0.158340709076082</v>
      </c>
      <c r="S78" s="36">
        <v>8.9721380380012405</v>
      </c>
      <c r="T78" s="36">
        <v>0.62768364906281759</v>
      </c>
      <c r="U78" s="36" t="s">
        <v>56</v>
      </c>
      <c r="V78" s="36">
        <v>7.0650363019591298</v>
      </c>
      <c r="W78" s="36" t="s">
        <v>56</v>
      </c>
      <c r="X78" s="36">
        <v>0</v>
      </c>
      <c r="Y78" s="36" t="s">
        <v>56</v>
      </c>
      <c r="Z78" s="36">
        <v>9.7581623961401398</v>
      </c>
      <c r="AA78" s="36">
        <v>7.0650363019591298</v>
      </c>
      <c r="AB78" s="36">
        <v>0.36738999999999999</v>
      </c>
      <c r="AC78" s="36">
        <v>0</v>
      </c>
      <c r="AD78" s="36">
        <v>9.7581623961401398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 t="s">
        <v>56</v>
      </c>
      <c r="AM78" s="37">
        <f t="shared" si="34"/>
        <v>0</v>
      </c>
      <c r="AN78" s="37">
        <f t="shared" si="35"/>
        <v>9.7581623961401398</v>
      </c>
      <c r="AO78" s="38" t="s">
        <v>318</v>
      </c>
    </row>
    <row r="79" spans="1:41" s="10" customFormat="1" ht="78.75" x14ac:dyDescent="0.25">
      <c r="A79" s="31" t="s">
        <v>127</v>
      </c>
      <c r="B79" s="32" t="s">
        <v>321</v>
      </c>
      <c r="C79" s="33" t="s">
        <v>322</v>
      </c>
      <c r="D79" s="34" t="s">
        <v>419</v>
      </c>
      <c r="E79" s="35">
        <v>2021</v>
      </c>
      <c r="F79" s="35">
        <v>2024</v>
      </c>
      <c r="G79" s="35">
        <v>2024</v>
      </c>
      <c r="H79" s="36">
        <v>1.9129033333333334</v>
      </c>
      <c r="I79" s="36">
        <v>1.9129033333333334</v>
      </c>
      <c r="J79" s="36">
        <v>0.93837011000000004</v>
      </c>
      <c r="K79" s="36">
        <v>15.233932500000002</v>
      </c>
      <c r="L79" s="36">
        <v>0.99383257999999997</v>
      </c>
      <c r="M79" s="36">
        <v>1.9129591666666668</v>
      </c>
      <c r="N79" s="36">
        <v>8.8187916666666659</v>
      </c>
      <c r="O79" s="36">
        <v>3.5083490866666689</v>
      </c>
      <c r="P79" s="36">
        <v>15.233932500000002</v>
      </c>
      <c r="Q79" s="36">
        <v>0.93837011000000004</v>
      </c>
      <c r="R79" s="36">
        <v>1.9129591666666668</v>
      </c>
      <c r="S79" s="36">
        <v>8.8187916666666659</v>
      </c>
      <c r="T79" s="36">
        <v>3.5638115566666686</v>
      </c>
      <c r="U79" s="36" t="s">
        <v>56</v>
      </c>
      <c r="V79" s="36">
        <v>14.295562390000002</v>
      </c>
      <c r="W79" s="36" t="s">
        <v>56</v>
      </c>
      <c r="X79" s="36">
        <v>0</v>
      </c>
      <c r="Y79" s="36" t="s">
        <v>56</v>
      </c>
      <c r="Z79" s="36">
        <v>6.4874012100000025</v>
      </c>
      <c r="AA79" s="36">
        <v>14.295562390000002</v>
      </c>
      <c r="AB79" s="36">
        <v>7.8081611799999999</v>
      </c>
      <c r="AC79" s="36">
        <v>0</v>
      </c>
      <c r="AD79" s="36">
        <v>6.4874012100000025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 t="s">
        <v>56</v>
      </c>
      <c r="AM79" s="37">
        <f t="shared" si="34"/>
        <v>0</v>
      </c>
      <c r="AN79" s="37">
        <f t="shared" si="35"/>
        <v>6.4874012100000025</v>
      </c>
      <c r="AO79" s="38" t="s">
        <v>288</v>
      </c>
    </row>
    <row r="80" spans="1:41" s="40" customFormat="1" ht="31.5" x14ac:dyDescent="0.25">
      <c r="A80" s="47" t="s">
        <v>129</v>
      </c>
      <c r="B80" s="48" t="s">
        <v>130</v>
      </c>
      <c r="C80" s="39" t="s">
        <v>55</v>
      </c>
      <c r="D80" s="29" t="s">
        <v>56</v>
      </c>
      <c r="E80" s="30" t="s">
        <v>56</v>
      </c>
      <c r="F80" s="30" t="s">
        <v>56</v>
      </c>
      <c r="G80" s="30" t="s">
        <v>56</v>
      </c>
      <c r="H80" s="25">
        <f t="shared" ref="H80:AN80" si="36">IF(AND(H81="нд",H81=H89,H89=H99,H99=H113),"нд",SUMIF(H81,"&lt;&gt;0",H81)+SUMIF(H89,"&lt;&gt;0",H89)+SUMIF(H99,"&lt;&gt;0",H99)+SUMIF(H113,"&lt;&gt;0",H113))</f>
        <v>685.48462499999982</v>
      </c>
      <c r="I80" s="25">
        <f t="shared" si="36"/>
        <v>1152.7431833333335</v>
      </c>
      <c r="J80" s="25">
        <f t="shared" si="36"/>
        <v>792.36386595957936</v>
      </c>
      <c r="K80" s="25">
        <f t="shared" si="36"/>
        <v>5089.1357657857034</v>
      </c>
      <c r="L80" s="25">
        <f t="shared" si="36"/>
        <v>257.51495504620948</v>
      </c>
      <c r="M80" s="25">
        <f t="shared" si="36"/>
        <v>1335.1979697362322</v>
      </c>
      <c r="N80" s="25">
        <f t="shared" si="36"/>
        <v>2839.6580570599631</v>
      </c>
      <c r="O80" s="25">
        <f t="shared" si="36"/>
        <v>656.76478394329797</v>
      </c>
      <c r="P80" s="25">
        <f t="shared" si="36"/>
        <v>7732.0704908579301</v>
      </c>
      <c r="Q80" s="25">
        <f t="shared" si="36"/>
        <v>262.440120343052</v>
      </c>
      <c r="R80" s="25">
        <f t="shared" si="36"/>
        <v>2348.3271186014308</v>
      </c>
      <c r="S80" s="25">
        <f t="shared" si="36"/>
        <v>4058.6554357903669</v>
      </c>
      <c r="T80" s="25">
        <f t="shared" si="36"/>
        <v>1062.6478161230802</v>
      </c>
      <c r="U80" s="25">
        <f t="shared" si="36"/>
        <v>0</v>
      </c>
      <c r="V80" s="25">
        <f t="shared" si="36"/>
        <v>5986.7684493797478</v>
      </c>
      <c r="W80" s="25">
        <f t="shared" si="36"/>
        <v>0</v>
      </c>
      <c r="X80" s="25">
        <f t="shared" si="36"/>
        <v>6234.0949075351782</v>
      </c>
      <c r="Y80" s="25">
        <f t="shared" si="36"/>
        <v>0</v>
      </c>
      <c r="Z80" s="25">
        <f t="shared" si="36"/>
        <v>6348.1163310933507</v>
      </c>
      <c r="AA80" s="25">
        <f t="shared" si="36"/>
        <v>510.71101501888097</v>
      </c>
      <c r="AB80" s="25">
        <f t="shared" si="36"/>
        <v>591.59029380499999</v>
      </c>
      <c r="AC80" s="25">
        <f t="shared" si="36"/>
        <v>2292.3441436483126</v>
      </c>
      <c r="AD80" s="25">
        <f t="shared" si="36"/>
        <v>2904.1129831348107</v>
      </c>
      <c r="AE80" s="25">
        <f t="shared" si="36"/>
        <v>1465.0709559746233</v>
      </c>
      <c r="AF80" s="25">
        <f t="shared" si="36"/>
        <v>2173.4595794528441</v>
      </c>
      <c r="AG80" s="25">
        <f t="shared" si="36"/>
        <v>28.645785184306</v>
      </c>
      <c r="AH80" s="25">
        <f t="shared" si="36"/>
        <v>1270.5437685056959</v>
      </c>
      <c r="AI80" s="25">
        <f t="shared" si="36"/>
        <v>0</v>
      </c>
      <c r="AJ80" s="25">
        <f t="shared" si="36"/>
        <v>0</v>
      </c>
      <c r="AK80" s="25">
        <f t="shared" si="36"/>
        <v>0</v>
      </c>
      <c r="AL80" s="25" t="s">
        <v>56</v>
      </c>
      <c r="AM80" s="25">
        <f t="shared" si="36"/>
        <v>3786.060884807242</v>
      </c>
      <c r="AN80" s="25">
        <f t="shared" si="36"/>
        <v>6348.1163310933507</v>
      </c>
      <c r="AO80" s="26" t="s">
        <v>56</v>
      </c>
    </row>
    <row r="81" spans="1:41" s="40" customFormat="1" ht="47.25" x14ac:dyDescent="0.25">
      <c r="A81" s="51" t="s">
        <v>131</v>
      </c>
      <c r="B81" s="52" t="s">
        <v>132</v>
      </c>
      <c r="C81" s="39" t="s">
        <v>55</v>
      </c>
      <c r="D81" s="29" t="s">
        <v>56</v>
      </c>
      <c r="E81" s="30" t="s">
        <v>56</v>
      </c>
      <c r="F81" s="30" t="s">
        <v>56</v>
      </c>
      <c r="G81" s="30" t="s">
        <v>56</v>
      </c>
      <c r="H81" s="25">
        <f t="shared" ref="H81:AN81" si="37">IF(AND(H82="нд",H82=H88),"нд",SUMIF(H82,"&lt;&gt;0",H82)+SUMIF(H88,"&lt;&gt;0",H88))</f>
        <v>56.78541666666667</v>
      </c>
      <c r="I81" s="25">
        <f t="shared" si="37"/>
        <v>283.70501666666667</v>
      </c>
      <c r="J81" s="25">
        <f t="shared" si="37"/>
        <v>31.319619970000002</v>
      </c>
      <c r="K81" s="25">
        <f t="shared" si="37"/>
        <v>462.47413532833309</v>
      </c>
      <c r="L81" s="25">
        <f t="shared" si="37"/>
        <v>31.319619998333337</v>
      </c>
      <c r="M81" s="25">
        <f t="shared" si="37"/>
        <v>42.56998333333334</v>
      </c>
      <c r="N81" s="25">
        <f t="shared" si="37"/>
        <v>353.30334100000005</v>
      </c>
      <c r="O81" s="25">
        <f t="shared" si="37"/>
        <v>35.281190996666375</v>
      </c>
      <c r="P81" s="25">
        <f t="shared" si="37"/>
        <v>2526.7473896795791</v>
      </c>
      <c r="Q81" s="25">
        <f t="shared" si="37"/>
        <v>31.319620008333331</v>
      </c>
      <c r="R81" s="25">
        <f t="shared" si="37"/>
        <v>381.77072319757337</v>
      </c>
      <c r="S81" s="25">
        <f t="shared" si="37"/>
        <v>1818.050627768135</v>
      </c>
      <c r="T81" s="25">
        <f t="shared" si="37"/>
        <v>295.60641870553764</v>
      </c>
      <c r="U81" s="25">
        <f t="shared" si="37"/>
        <v>0</v>
      </c>
      <c r="V81" s="25">
        <f t="shared" si="37"/>
        <v>2121.1510649119573</v>
      </c>
      <c r="W81" s="25">
        <f t="shared" si="37"/>
        <v>0</v>
      </c>
      <c r="X81" s="25">
        <f t="shared" si="37"/>
        <v>2030.2009799319578</v>
      </c>
      <c r="Y81" s="25">
        <f t="shared" si="37"/>
        <v>0</v>
      </c>
      <c r="Z81" s="25">
        <f t="shared" si="37"/>
        <v>2085.1070719295794</v>
      </c>
      <c r="AA81" s="25">
        <f t="shared" si="37"/>
        <v>372.521075</v>
      </c>
      <c r="AB81" s="25">
        <f t="shared" si="37"/>
        <v>410.32069778000005</v>
      </c>
      <c r="AC81" s="25">
        <f t="shared" si="37"/>
        <v>58.63344035833299</v>
      </c>
      <c r="AD81" s="25">
        <f t="shared" si="37"/>
        <v>1796.7493329795789</v>
      </c>
      <c r="AE81" s="25">
        <f t="shared" si="37"/>
        <v>0</v>
      </c>
      <c r="AF81" s="25">
        <f t="shared" si="37"/>
        <v>288.35773895000045</v>
      </c>
      <c r="AG81" s="25">
        <f t="shared" si="37"/>
        <v>0</v>
      </c>
      <c r="AH81" s="25">
        <f t="shared" si="37"/>
        <v>0</v>
      </c>
      <c r="AI81" s="25">
        <f t="shared" si="37"/>
        <v>0</v>
      </c>
      <c r="AJ81" s="25">
        <f t="shared" si="37"/>
        <v>0</v>
      </c>
      <c r="AK81" s="25">
        <f>IF(AND(AK82="нд",AK82=AK88),"нд",SUMIF(AK82,"&lt;&gt;0",AK82)+SUMIF(AK88,"&lt;&gt;0",AK88))</f>
        <v>0</v>
      </c>
      <c r="AL81" s="25" t="s">
        <v>56</v>
      </c>
      <c r="AM81" s="25">
        <f t="shared" si="37"/>
        <v>58.63344035833299</v>
      </c>
      <c r="AN81" s="25">
        <f t="shared" si="37"/>
        <v>2085.1070719295794</v>
      </c>
      <c r="AO81" s="26" t="s">
        <v>56</v>
      </c>
    </row>
    <row r="82" spans="1:41" s="27" customFormat="1" ht="31.5" x14ac:dyDescent="0.25">
      <c r="A82" s="47" t="s">
        <v>133</v>
      </c>
      <c r="B82" s="48" t="s">
        <v>134</v>
      </c>
      <c r="C82" s="12" t="s">
        <v>55</v>
      </c>
      <c r="D82" s="29" t="s">
        <v>56</v>
      </c>
      <c r="E82" s="30" t="s">
        <v>56</v>
      </c>
      <c r="F82" s="30" t="s">
        <v>56</v>
      </c>
      <c r="G82" s="30" t="s">
        <v>56</v>
      </c>
      <c r="H82" s="25">
        <f t="shared" ref="H82:AN82" si="38">IF((COUNTIF(H83:H87,"нд"))=(COUNTA(H83:H87)),"нд",SUMIF(H83:H87,"&lt;&gt;0",H83:H87))</f>
        <v>56.78541666666667</v>
      </c>
      <c r="I82" s="25">
        <f t="shared" si="38"/>
        <v>283.70501666666667</v>
      </c>
      <c r="J82" s="25">
        <f t="shared" si="38"/>
        <v>31.319619970000002</v>
      </c>
      <c r="K82" s="25">
        <f t="shared" si="38"/>
        <v>462.47413532833309</v>
      </c>
      <c r="L82" s="25">
        <f t="shared" si="38"/>
        <v>31.319619998333337</v>
      </c>
      <c r="M82" s="25">
        <f t="shared" si="38"/>
        <v>42.56998333333334</v>
      </c>
      <c r="N82" s="25">
        <f t="shared" si="38"/>
        <v>353.30334100000005</v>
      </c>
      <c r="O82" s="25">
        <f t="shared" si="38"/>
        <v>35.281190996666375</v>
      </c>
      <c r="P82" s="25">
        <f t="shared" si="38"/>
        <v>2526.7473896795791</v>
      </c>
      <c r="Q82" s="25">
        <f t="shared" si="38"/>
        <v>31.319620008333331</v>
      </c>
      <c r="R82" s="25">
        <f t="shared" si="38"/>
        <v>381.77072319757337</v>
      </c>
      <c r="S82" s="25">
        <f t="shared" si="38"/>
        <v>1818.050627768135</v>
      </c>
      <c r="T82" s="25">
        <f t="shared" si="38"/>
        <v>295.60641870553764</v>
      </c>
      <c r="U82" s="25" t="str">
        <f t="shared" si="38"/>
        <v>нд</v>
      </c>
      <c r="V82" s="25">
        <f t="shared" si="38"/>
        <v>2121.1510649119573</v>
      </c>
      <c r="W82" s="25" t="str">
        <f t="shared" si="38"/>
        <v>нд</v>
      </c>
      <c r="X82" s="25">
        <f t="shared" si="38"/>
        <v>2030.2009799319578</v>
      </c>
      <c r="Y82" s="25" t="str">
        <f t="shared" si="38"/>
        <v>нд</v>
      </c>
      <c r="Z82" s="25">
        <f t="shared" si="38"/>
        <v>2085.1070719295794</v>
      </c>
      <c r="AA82" s="25">
        <f t="shared" si="38"/>
        <v>372.521075</v>
      </c>
      <c r="AB82" s="25">
        <f t="shared" si="38"/>
        <v>410.32069778000005</v>
      </c>
      <c r="AC82" s="25">
        <f t="shared" si="38"/>
        <v>58.63344035833299</v>
      </c>
      <c r="AD82" s="25">
        <f t="shared" si="38"/>
        <v>1796.7493329795789</v>
      </c>
      <c r="AE82" s="25">
        <f t="shared" si="38"/>
        <v>0</v>
      </c>
      <c r="AF82" s="25">
        <f t="shared" si="38"/>
        <v>288.35773895000045</v>
      </c>
      <c r="AG82" s="25">
        <f t="shared" si="38"/>
        <v>0</v>
      </c>
      <c r="AH82" s="25">
        <f t="shared" si="38"/>
        <v>0</v>
      </c>
      <c r="AI82" s="25">
        <f t="shared" si="38"/>
        <v>0</v>
      </c>
      <c r="AJ82" s="25">
        <f t="shared" si="38"/>
        <v>0</v>
      </c>
      <c r="AK82" s="25">
        <f>IF((COUNTIF(AK83:AK87,"нд"))=(COUNTA(AK83:AK87)),"нд",SUMIF(AK83:AK87,"&lt;&gt;0",AK83:AK87))</f>
        <v>0</v>
      </c>
      <c r="AL82" s="25" t="s">
        <v>56</v>
      </c>
      <c r="AM82" s="25">
        <f t="shared" si="38"/>
        <v>58.63344035833299</v>
      </c>
      <c r="AN82" s="25">
        <f t="shared" si="38"/>
        <v>2085.1070719295794</v>
      </c>
      <c r="AO82" s="26" t="s">
        <v>56</v>
      </c>
    </row>
    <row r="83" spans="1:41" s="10" customFormat="1" ht="47.25" x14ac:dyDescent="0.25">
      <c r="A83" s="31" t="s">
        <v>133</v>
      </c>
      <c r="B83" s="32" t="s">
        <v>323</v>
      </c>
      <c r="C83" s="33" t="s">
        <v>324</v>
      </c>
      <c r="D83" s="34" t="s">
        <v>419</v>
      </c>
      <c r="E83" s="35">
        <v>2021</v>
      </c>
      <c r="F83" s="35">
        <v>2024</v>
      </c>
      <c r="G83" s="35">
        <v>2024</v>
      </c>
      <c r="H83" s="36">
        <v>42.406333333333336</v>
      </c>
      <c r="I83" s="36">
        <v>42.406333333333336</v>
      </c>
      <c r="J83" s="36">
        <v>8.16666998</v>
      </c>
      <c r="K83" s="36">
        <v>326.64902766500006</v>
      </c>
      <c r="L83" s="36">
        <v>8.1666699999999999</v>
      </c>
      <c r="M83" s="36">
        <v>29.216725000000004</v>
      </c>
      <c r="N83" s="36">
        <v>269.33510000000001</v>
      </c>
      <c r="O83" s="36">
        <v>19.930532665000047</v>
      </c>
      <c r="P83" s="36">
        <v>326.64902766500001</v>
      </c>
      <c r="Q83" s="36">
        <v>8.1666699999999999</v>
      </c>
      <c r="R83" s="36">
        <v>29.216725000000004</v>
      </c>
      <c r="S83" s="36">
        <v>258.09039100000001</v>
      </c>
      <c r="T83" s="36">
        <v>31.175241664999991</v>
      </c>
      <c r="U83" s="36" t="s">
        <v>56</v>
      </c>
      <c r="V83" s="36">
        <v>318.48235768500001</v>
      </c>
      <c r="W83" s="36" t="s">
        <v>56</v>
      </c>
      <c r="X83" s="36">
        <v>39.756275684999991</v>
      </c>
      <c r="Y83" s="36" t="s">
        <v>56</v>
      </c>
      <c r="Z83" s="36">
        <v>16.204093704999991</v>
      </c>
      <c r="AA83" s="36">
        <v>278.72608200000002</v>
      </c>
      <c r="AB83" s="36">
        <v>302.27826398000002</v>
      </c>
      <c r="AC83" s="36">
        <v>39.756275684999991</v>
      </c>
      <c r="AD83" s="36">
        <v>16.204093704999991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 t="s">
        <v>56</v>
      </c>
      <c r="AM83" s="37">
        <f t="shared" ref="AM83:AM87" si="39">AC83+AE83+AG83+AI83</f>
        <v>39.756275684999991</v>
      </c>
      <c r="AN83" s="37">
        <f t="shared" ref="AN83:AN87" si="40">AD83+AF83+AH83+AJ83+AK83</f>
        <v>16.204093704999991</v>
      </c>
      <c r="AO83" s="38" t="s">
        <v>310</v>
      </c>
    </row>
    <row r="84" spans="1:41" s="10" customFormat="1" ht="47.25" x14ac:dyDescent="0.25">
      <c r="A84" s="31" t="s">
        <v>133</v>
      </c>
      <c r="B84" s="32" t="s">
        <v>325</v>
      </c>
      <c r="C84" s="33" t="s">
        <v>326</v>
      </c>
      <c r="D84" s="34" t="s">
        <v>419</v>
      </c>
      <c r="E84" s="35">
        <v>2020</v>
      </c>
      <c r="F84" s="35">
        <v>2024</v>
      </c>
      <c r="G84" s="35">
        <v>2024</v>
      </c>
      <c r="H84" s="36">
        <v>14.379083333333334</v>
      </c>
      <c r="I84" s="36">
        <v>14.379083333333334</v>
      </c>
      <c r="J84" s="36">
        <v>3.0083299999999999</v>
      </c>
      <c r="K84" s="36">
        <v>115.680487673333</v>
      </c>
      <c r="L84" s="36">
        <v>3.0083300083333335</v>
      </c>
      <c r="M84" s="36">
        <v>13.353258333333335</v>
      </c>
      <c r="N84" s="36">
        <v>83.968241000000006</v>
      </c>
      <c r="O84" s="36">
        <v>15.350658331666329</v>
      </c>
      <c r="P84" s="36">
        <v>115.680487673333</v>
      </c>
      <c r="Q84" s="36">
        <v>3.0083300083333335</v>
      </c>
      <c r="R84" s="36">
        <v>13.353258333333335</v>
      </c>
      <c r="S84" s="36">
        <v>83.968241000000006</v>
      </c>
      <c r="T84" s="36">
        <v>15.350658331666329</v>
      </c>
      <c r="U84" s="36" t="s">
        <v>56</v>
      </c>
      <c r="V84" s="36">
        <v>112.672157673333</v>
      </c>
      <c r="W84" s="36" t="s">
        <v>56</v>
      </c>
      <c r="X84" s="36">
        <v>18.877164673332999</v>
      </c>
      <c r="Y84" s="36" t="s">
        <v>56</v>
      </c>
      <c r="Z84" s="36">
        <v>4.6297238733330062</v>
      </c>
      <c r="AA84" s="36">
        <v>93.794993000000005</v>
      </c>
      <c r="AB84" s="36">
        <v>108.0424338</v>
      </c>
      <c r="AC84" s="36">
        <v>18.877164673332999</v>
      </c>
      <c r="AD84" s="36">
        <v>4.6297238733330062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 t="s">
        <v>56</v>
      </c>
      <c r="AM84" s="37">
        <f t="shared" si="39"/>
        <v>18.877164673332999</v>
      </c>
      <c r="AN84" s="37">
        <f t="shared" si="40"/>
        <v>4.6297238733330062</v>
      </c>
      <c r="AO84" s="38" t="s">
        <v>310</v>
      </c>
    </row>
    <row r="85" spans="1:41" s="10" customFormat="1" ht="78.75" x14ac:dyDescent="0.25">
      <c r="A85" s="31" t="s">
        <v>133</v>
      </c>
      <c r="B85" s="32" t="s">
        <v>328</v>
      </c>
      <c r="C85" s="33" t="s">
        <v>329</v>
      </c>
      <c r="D85" s="34" t="s">
        <v>419</v>
      </c>
      <c r="E85" s="35">
        <v>2020</v>
      </c>
      <c r="F85" s="35">
        <v>2023</v>
      </c>
      <c r="G85" s="35">
        <v>2025</v>
      </c>
      <c r="H85" s="36" t="s">
        <v>56</v>
      </c>
      <c r="I85" s="36">
        <v>12.907691666666667</v>
      </c>
      <c r="J85" s="36">
        <v>1.01961999</v>
      </c>
      <c r="K85" s="36">
        <v>1.01961999</v>
      </c>
      <c r="L85" s="36">
        <v>1.01961999</v>
      </c>
      <c r="M85" s="36">
        <v>0</v>
      </c>
      <c r="N85" s="36">
        <v>0</v>
      </c>
      <c r="O85" s="36">
        <v>0</v>
      </c>
      <c r="P85" s="36">
        <v>106.06358583762167</v>
      </c>
      <c r="Q85" s="36">
        <v>1.01962</v>
      </c>
      <c r="R85" s="36">
        <v>13.131799765569184</v>
      </c>
      <c r="S85" s="36">
        <v>78.451934774999998</v>
      </c>
      <c r="T85" s="36">
        <v>13.460231297052491</v>
      </c>
      <c r="U85" s="36" t="s">
        <v>56</v>
      </c>
      <c r="V85" s="36">
        <v>0</v>
      </c>
      <c r="W85" s="36" t="s">
        <v>56</v>
      </c>
      <c r="X85" s="36">
        <v>0</v>
      </c>
      <c r="Y85" s="36" t="s">
        <v>56</v>
      </c>
      <c r="Z85" s="36">
        <v>105.04396584762168</v>
      </c>
      <c r="AA85" s="36">
        <v>0</v>
      </c>
      <c r="AB85" s="36">
        <v>0</v>
      </c>
      <c r="AC85" s="36">
        <v>0</v>
      </c>
      <c r="AD85" s="36">
        <v>105.04396584762168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 t="s">
        <v>56</v>
      </c>
      <c r="AM85" s="37">
        <f t="shared" si="39"/>
        <v>0</v>
      </c>
      <c r="AN85" s="37">
        <f t="shared" si="40"/>
        <v>105.04396584762168</v>
      </c>
      <c r="AO85" s="38" t="s">
        <v>327</v>
      </c>
    </row>
    <row r="86" spans="1:41" s="10" customFormat="1" ht="110.25" x14ac:dyDescent="0.25">
      <c r="A86" s="31" t="s">
        <v>133</v>
      </c>
      <c r="B86" s="32" t="s">
        <v>331</v>
      </c>
      <c r="C86" s="33" t="s">
        <v>332</v>
      </c>
      <c r="D86" s="34" t="s">
        <v>419</v>
      </c>
      <c r="E86" s="35">
        <v>2020</v>
      </c>
      <c r="F86" s="35">
        <v>2023</v>
      </c>
      <c r="G86" s="35">
        <v>2025</v>
      </c>
      <c r="H86" s="36" t="s">
        <v>56</v>
      </c>
      <c r="I86" s="36">
        <v>101.62515833333335</v>
      </c>
      <c r="J86" s="36">
        <v>12.533330000000001</v>
      </c>
      <c r="K86" s="36">
        <v>12.533330000000001</v>
      </c>
      <c r="L86" s="36">
        <v>12.533330000000001</v>
      </c>
      <c r="M86" s="36">
        <v>0</v>
      </c>
      <c r="N86" s="36">
        <v>0</v>
      </c>
      <c r="O86" s="36">
        <v>0</v>
      </c>
      <c r="P86" s="36">
        <v>862.46680623400005</v>
      </c>
      <c r="Q86" s="36">
        <v>12.533329999999999</v>
      </c>
      <c r="R86" s="36">
        <v>113.70232466</v>
      </c>
      <c r="S86" s="36">
        <v>609.11832397499995</v>
      </c>
      <c r="T86" s="36">
        <v>127.1128275990001</v>
      </c>
      <c r="U86" s="36" t="s">
        <v>56</v>
      </c>
      <c r="V86" s="36">
        <v>862.46680623400005</v>
      </c>
      <c r="W86" s="36" t="s">
        <v>56</v>
      </c>
      <c r="X86" s="36">
        <v>858.85448102400005</v>
      </c>
      <c r="Y86" s="36" t="s">
        <v>56</v>
      </c>
      <c r="Z86" s="36">
        <v>849.93347623400007</v>
      </c>
      <c r="AA86" s="36">
        <v>0</v>
      </c>
      <c r="AB86" s="36">
        <v>0</v>
      </c>
      <c r="AC86" s="36">
        <v>0</v>
      </c>
      <c r="AD86" s="36">
        <v>849.93347623400007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 t="s">
        <v>56</v>
      </c>
      <c r="AM86" s="37">
        <f t="shared" si="39"/>
        <v>0</v>
      </c>
      <c r="AN86" s="37">
        <f t="shared" si="40"/>
        <v>849.93347623400007</v>
      </c>
      <c r="AO86" s="38" t="s">
        <v>330</v>
      </c>
    </row>
    <row r="87" spans="1:41" s="10" customFormat="1" ht="110.25" x14ac:dyDescent="0.25">
      <c r="A87" s="31" t="s">
        <v>133</v>
      </c>
      <c r="B87" s="32" t="s">
        <v>334</v>
      </c>
      <c r="C87" s="33" t="s">
        <v>335</v>
      </c>
      <c r="D87" s="34" t="s">
        <v>419</v>
      </c>
      <c r="E87" s="35">
        <v>2020</v>
      </c>
      <c r="F87" s="35">
        <v>2023</v>
      </c>
      <c r="G87" s="35">
        <v>2026</v>
      </c>
      <c r="H87" s="36" t="s">
        <v>56</v>
      </c>
      <c r="I87" s="36">
        <v>112.38675000000001</v>
      </c>
      <c r="J87" s="36">
        <v>6.5916699999999997</v>
      </c>
      <c r="K87" s="36">
        <v>6.5916699999999997</v>
      </c>
      <c r="L87" s="36">
        <v>6.5916699999999997</v>
      </c>
      <c r="M87" s="36">
        <v>0</v>
      </c>
      <c r="N87" s="36">
        <v>0</v>
      </c>
      <c r="O87" s="36">
        <v>0</v>
      </c>
      <c r="P87" s="36">
        <v>1115.8874822696246</v>
      </c>
      <c r="Q87" s="36">
        <v>6.5916699999999997</v>
      </c>
      <c r="R87" s="36">
        <v>212.36661543867086</v>
      </c>
      <c r="S87" s="36">
        <v>788.42173701813499</v>
      </c>
      <c r="T87" s="36">
        <v>108.50745981281872</v>
      </c>
      <c r="U87" s="36" t="s">
        <v>56</v>
      </c>
      <c r="V87" s="36">
        <v>827.52974331962423</v>
      </c>
      <c r="W87" s="36" t="s">
        <v>56</v>
      </c>
      <c r="X87" s="36">
        <v>1112.7130585496247</v>
      </c>
      <c r="Y87" s="36" t="s">
        <v>56</v>
      </c>
      <c r="Z87" s="36">
        <v>1109.2958122696245</v>
      </c>
      <c r="AA87" s="36">
        <v>0</v>
      </c>
      <c r="AB87" s="36">
        <v>0</v>
      </c>
      <c r="AC87" s="36">
        <v>0</v>
      </c>
      <c r="AD87" s="36">
        <v>820.93807331962421</v>
      </c>
      <c r="AE87" s="36">
        <v>0</v>
      </c>
      <c r="AF87" s="36">
        <v>288.35773895000045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 t="s">
        <v>56</v>
      </c>
      <c r="AM87" s="37">
        <f t="shared" si="39"/>
        <v>0</v>
      </c>
      <c r="AN87" s="37">
        <f t="shared" si="40"/>
        <v>1109.2958122696245</v>
      </c>
      <c r="AO87" s="38" t="s">
        <v>333</v>
      </c>
    </row>
    <row r="88" spans="1:41" s="40" customFormat="1" ht="47.25" x14ac:dyDescent="0.25">
      <c r="A88" s="47" t="s">
        <v>135</v>
      </c>
      <c r="B88" s="48" t="s">
        <v>136</v>
      </c>
      <c r="C88" s="39" t="s">
        <v>55</v>
      </c>
      <c r="D88" s="29" t="s">
        <v>56</v>
      </c>
      <c r="E88" s="30" t="s">
        <v>56</v>
      </c>
      <c r="F88" s="30" t="s">
        <v>56</v>
      </c>
      <c r="G88" s="30" t="s">
        <v>56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 t="s">
        <v>56</v>
      </c>
      <c r="AM88" s="25">
        <v>0</v>
      </c>
      <c r="AN88" s="25">
        <v>0</v>
      </c>
      <c r="AO88" s="41" t="s">
        <v>56</v>
      </c>
    </row>
    <row r="89" spans="1:41" s="40" customFormat="1" ht="31.5" x14ac:dyDescent="0.25">
      <c r="A89" s="47" t="s">
        <v>137</v>
      </c>
      <c r="B89" s="48" t="s">
        <v>138</v>
      </c>
      <c r="C89" s="39" t="s">
        <v>55</v>
      </c>
      <c r="D89" s="29" t="s">
        <v>56</v>
      </c>
      <c r="E89" s="30" t="s">
        <v>56</v>
      </c>
      <c r="F89" s="30" t="s">
        <v>56</v>
      </c>
      <c r="G89" s="30" t="s">
        <v>56</v>
      </c>
      <c r="H89" s="25">
        <f t="shared" ref="H89:AN89" si="41">IF(AND(H90="нд",H90=H98),"нд",SUMIF(H90,"&lt;&gt;0",H90)+SUMIF(H98,"&lt;&gt;0",H98))</f>
        <v>58.152066666666677</v>
      </c>
      <c r="I89" s="25">
        <f t="shared" si="41"/>
        <v>108.72301666666668</v>
      </c>
      <c r="J89" s="25">
        <f t="shared" si="41"/>
        <v>333.99837904000003</v>
      </c>
      <c r="K89" s="25">
        <f t="shared" si="41"/>
        <v>672.78775179779097</v>
      </c>
      <c r="L89" s="25">
        <f t="shared" si="41"/>
        <v>37.521786388296839</v>
      </c>
      <c r="M89" s="25">
        <f t="shared" si="41"/>
        <v>556.41876973623198</v>
      </c>
      <c r="N89" s="25">
        <f t="shared" si="41"/>
        <v>10.391724393296681</v>
      </c>
      <c r="O89" s="25">
        <f t="shared" si="41"/>
        <v>68.455471279965366</v>
      </c>
      <c r="P89" s="25">
        <f t="shared" si="41"/>
        <v>1244.089306212506</v>
      </c>
      <c r="Q89" s="25">
        <f t="shared" si="41"/>
        <v>42.33445167260021</v>
      </c>
      <c r="R89" s="25">
        <f t="shared" si="41"/>
        <v>1062.1361980010533</v>
      </c>
      <c r="S89" s="25">
        <f t="shared" si="41"/>
        <v>71.241818661505846</v>
      </c>
      <c r="T89" s="25">
        <f t="shared" si="41"/>
        <v>68.376837877346603</v>
      </c>
      <c r="U89" s="25">
        <f t="shared" si="41"/>
        <v>0</v>
      </c>
      <c r="V89" s="25">
        <f t="shared" si="41"/>
        <v>338.78937275779072</v>
      </c>
      <c r="W89" s="25">
        <f t="shared" si="41"/>
        <v>0</v>
      </c>
      <c r="X89" s="25">
        <f t="shared" si="41"/>
        <v>677.06591589322159</v>
      </c>
      <c r="Y89" s="25">
        <f t="shared" si="41"/>
        <v>0</v>
      </c>
      <c r="Z89" s="25">
        <f t="shared" si="41"/>
        <v>808.57680726750584</v>
      </c>
      <c r="AA89" s="25">
        <f t="shared" si="41"/>
        <v>138.18994001888095</v>
      </c>
      <c r="AB89" s="25">
        <f t="shared" si="41"/>
        <v>101.51411990499999</v>
      </c>
      <c r="AC89" s="25">
        <f t="shared" si="41"/>
        <v>141.73481323997964</v>
      </c>
      <c r="AD89" s="25">
        <f t="shared" si="41"/>
        <v>501.88438507761657</v>
      </c>
      <c r="AE89" s="25">
        <f t="shared" si="41"/>
        <v>30.218834314624182</v>
      </c>
      <c r="AF89" s="25">
        <f t="shared" si="41"/>
        <v>278.66223964845858</v>
      </c>
      <c r="AG89" s="25">
        <f t="shared" si="41"/>
        <v>28.645785184306</v>
      </c>
      <c r="AH89" s="25">
        <f t="shared" si="41"/>
        <v>28.030182541430822</v>
      </c>
      <c r="AI89" s="25">
        <f t="shared" si="41"/>
        <v>0</v>
      </c>
      <c r="AJ89" s="25">
        <f t="shared" si="41"/>
        <v>0</v>
      </c>
      <c r="AK89" s="25">
        <f t="shared" si="41"/>
        <v>0</v>
      </c>
      <c r="AL89" s="25" t="s">
        <v>56</v>
      </c>
      <c r="AM89" s="25">
        <f t="shared" si="41"/>
        <v>200.59943273890983</v>
      </c>
      <c r="AN89" s="25">
        <f t="shared" si="41"/>
        <v>808.57680726750584</v>
      </c>
      <c r="AO89" s="26" t="s">
        <v>56</v>
      </c>
    </row>
    <row r="90" spans="1:41" s="40" customFormat="1" x14ac:dyDescent="0.25">
      <c r="A90" s="47" t="s">
        <v>139</v>
      </c>
      <c r="B90" s="48" t="s">
        <v>140</v>
      </c>
      <c r="C90" s="39" t="s">
        <v>55</v>
      </c>
      <c r="D90" s="29" t="s">
        <v>56</v>
      </c>
      <c r="E90" s="30" t="s">
        <v>56</v>
      </c>
      <c r="F90" s="30" t="s">
        <v>56</v>
      </c>
      <c r="G90" s="30" t="s">
        <v>56</v>
      </c>
      <c r="H90" s="25">
        <f t="shared" ref="H90:T90" si="42">IF((COUNTIF(H91:H97,"нд"))=(COUNTA(H91:H97)),"нд",SUMIF(H91:H97,"&lt;&gt;0",H91:H97))</f>
        <v>58.152066666666677</v>
      </c>
      <c r="I90" s="25">
        <f t="shared" si="42"/>
        <v>108.72301666666668</v>
      </c>
      <c r="J90" s="25">
        <f t="shared" si="42"/>
        <v>333.99837904000003</v>
      </c>
      <c r="K90" s="25">
        <f t="shared" si="42"/>
        <v>672.78775179779097</v>
      </c>
      <c r="L90" s="25">
        <f t="shared" si="42"/>
        <v>37.521786388296839</v>
      </c>
      <c r="M90" s="25">
        <f t="shared" si="42"/>
        <v>556.41876973623198</v>
      </c>
      <c r="N90" s="25">
        <f t="shared" si="42"/>
        <v>10.391724393296681</v>
      </c>
      <c r="O90" s="25">
        <f t="shared" si="42"/>
        <v>68.455471279965366</v>
      </c>
      <c r="P90" s="25">
        <f t="shared" si="42"/>
        <v>1244.089306212506</v>
      </c>
      <c r="Q90" s="25">
        <f t="shared" si="42"/>
        <v>42.33445167260021</v>
      </c>
      <c r="R90" s="25">
        <f t="shared" si="42"/>
        <v>1062.1361980010533</v>
      </c>
      <c r="S90" s="25">
        <f t="shared" si="42"/>
        <v>71.241818661505846</v>
      </c>
      <c r="T90" s="25">
        <f t="shared" si="42"/>
        <v>68.376837877346603</v>
      </c>
      <c r="U90" s="25">
        <v>0</v>
      </c>
      <c r="V90" s="25">
        <f>IF((COUNTIF(V91:V97,"нд"))=(COUNTA(V91:V97)),"нд",SUMIF(V91:V97,"&lt;&gt;0",V91:V97))</f>
        <v>338.78937275779072</v>
      </c>
      <c r="W90" s="25">
        <v>0</v>
      </c>
      <c r="X90" s="25">
        <f>IF((COUNTIF(X91:X97,"нд"))=(COUNTA(X91:X97)),"нд",SUMIF(X91:X97,"&lt;&gt;0",X91:X97))</f>
        <v>677.06591589322159</v>
      </c>
      <c r="Y90" s="25">
        <v>0</v>
      </c>
      <c r="Z90" s="25">
        <f t="shared" ref="Z90:AN90" si="43">IF((COUNTIF(Z91:Z97,"нд"))=(COUNTA(Z91:Z97)),"нд",SUMIF(Z91:Z97,"&lt;&gt;0",Z91:Z97))</f>
        <v>808.57680726750584</v>
      </c>
      <c r="AA90" s="25">
        <f t="shared" si="43"/>
        <v>138.18994001888095</v>
      </c>
      <c r="AB90" s="25">
        <f t="shared" si="43"/>
        <v>101.51411990499999</v>
      </c>
      <c r="AC90" s="25">
        <f t="shared" si="43"/>
        <v>141.73481323997964</v>
      </c>
      <c r="AD90" s="25">
        <f t="shared" si="43"/>
        <v>501.88438507761657</v>
      </c>
      <c r="AE90" s="25">
        <f t="shared" si="43"/>
        <v>30.218834314624182</v>
      </c>
      <c r="AF90" s="25">
        <f t="shared" si="43"/>
        <v>278.66223964845858</v>
      </c>
      <c r="AG90" s="25">
        <f t="shared" si="43"/>
        <v>28.645785184306</v>
      </c>
      <c r="AH90" s="25">
        <f t="shared" si="43"/>
        <v>28.030182541430822</v>
      </c>
      <c r="AI90" s="25">
        <f t="shared" si="43"/>
        <v>0</v>
      </c>
      <c r="AJ90" s="25">
        <f t="shared" si="43"/>
        <v>0</v>
      </c>
      <c r="AK90" s="25">
        <f t="shared" si="43"/>
        <v>0</v>
      </c>
      <c r="AL90" s="25" t="s">
        <v>56</v>
      </c>
      <c r="AM90" s="25">
        <f t="shared" si="43"/>
        <v>200.59943273890983</v>
      </c>
      <c r="AN90" s="25">
        <f t="shared" si="43"/>
        <v>808.57680726750584</v>
      </c>
      <c r="AO90" s="26" t="s">
        <v>56</v>
      </c>
    </row>
    <row r="91" spans="1:41" s="10" customFormat="1" ht="78.75" x14ac:dyDescent="0.25">
      <c r="A91" s="31" t="s">
        <v>139</v>
      </c>
      <c r="B91" s="32" t="s">
        <v>337</v>
      </c>
      <c r="C91" s="33" t="s">
        <v>338</v>
      </c>
      <c r="D91" s="34" t="s">
        <v>419</v>
      </c>
      <c r="E91" s="35">
        <v>2019</v>
      </c>
      <c r="F91" s="35">
        <v>2025</v>
      </c>
      <c r="G91" s="35">
        <v>2024</v>
      </c>
      <c r="H91" s="36">
        <v>58.152066666666677</v>
      </c>
      <c r="I91" s="36">
        <v>58.152066666666677</v>
      </c>
      <c r="J91" s="36">
        <v>324.50283610000002</v>
      </c>
      <c r="K91" s="36">
        <v>538.39458432500066</v>
      </c>
      <c r="L91" s="36">
        <v>13.596950810000001</v>
      </c>
      <c r="M91" s="36">
        <v>463.821021409617</v>
      </c>
      <c r="N91" s="36">
        <v>1.231258</v>
      </c>
      <c r="O91" s="36">
        <v>59.745354105383711</v>
      </c>
      <c r="P91" s="36">
        <v>533.65565765833389</v>
      </c>
      <c r="Q91" s="36">
        <v>13.605284141666701</v>
      </c>
      <c r="R91" s="36">
        <v>494.54232447499999</v>
      </c>
      <c r="S91" s="36">
        <v>1.3520099999999999</v>
      </c>
      <c r="T91" s="36">
        <v>24.156039041667164</v>
      </c>
      <c r="U91" s="36" t="s">
        <v>56</v>
      </c>
      <c r="V91" s="36">
        <v>213.89174822500061</v>
      </c>
      <c r="W91" s="36" t="s">
        <v>56</v>
      </c>
      <c r="X91" s="36">
        <v>115.89174822500061</v>
      </c>
      <c r="Y91" s="36" t="s">
        <v>56</v>
      </c>
      <c r="Z91" s="36">
        <v>117.24265018833394</v>
      </c>
      <c r="AA91" s="36">
        <v>98</v>
      </c>
      <c r="AB91" s="36">
        <v>91.91017137</v>
      </c>
      <c r="AC91" s="36">
        <v>115.89174822500061</v>
      </c>
      <c r="AD91" s="36">
        <v>117.24265018833394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 t="s">
        <v>56</v>
      </c>
      <c r="AM91" s="37">
        <f t="shared" ref="AM91:AM97" si="44">AC91+AE91+AG91+AI91</f>
        <v>115.89174822500061</v>
      </c>
      <c r="AN91" s="37">
        <f t="shared" ref="AN91:AN97" si="45">AD91+AF91+AH91+AJ91+AK91</f>
        <v>117.24265018833394</v>
      </c>
      <c r="AO91" s="38" t="s">
        <v>336</v>
      </c>
    </row>
    <row r="92" spans="1:41" s="10" customFormat="1" ht="110.25" x14ac:dyDescent="0.25">
      <c r="A92" s="31" t="s">
        <v>139</v>
      </c>
      <c r="B92" s="32" t="s">
        <v>340</v>
      </c>
      <c r="C92" s="33" t="s">
        <v>341</v>
      </c>
      <c r="D92" s="34" t="s">
        <v>419</v>
      </c>
      <c r="E92" s="35">
        <v>2020</v>
      </c>
      <c r="F92" s="35">
        <v>2023</v>
      </c>
      <c r="G92" s="35">
        <v>2026</v>
      </c>
      <c r="H92" s="36" t="s">
        <v>56</v>
      </c>
      <c r="I92" s="36">
        <v>38.771583333333332</v>
      </c>
      <c r="J92" s="36">
        <v>9.49554294</v>
      </c>
      <c r="K92" s="36">
        <v>14.508330000000001</v>
      </c>
      <c r="L92" s="36">
        <v>14.508330000000001</v>
      </c>
      <c r="M92" s="36">
        <v>0</v>
      </c>
      <c r="N92" s="36">
        <v>0</v>
      </c>
      <c r="O92" s="36">
        <v>0</v>
      </c>
      <c r="P92" s="36">
        <v>478.80021854431169</v>
      </c>
      <c r="Q92" s="36">
        <v>14.508330000000001</v>
      </c>
      <c r="R92" s="36">
        <v>372.80958037118</v>
      </c>
      <c r="S92" s="36">
        <v>57.331638078327401</v>
      </c>
      <c r="T92" s="36">
        <v>34.150670094804283</v>
      </c>
      <c r="U92" s="36" t="s">
        <v>56</v>
      </c>
      <c r="V92" s="36">
        <v>5.0127870600000008</v>
      </c>
      <c r="W92" s="36" t="s">
        <v>56</v>
      </c>
      <c r="X92" s="36">
        <v>476.46648315431173</v>
      </c>
      <c r="Y92" s="36" t="s">
        <v>56</v>
      </c>
      <c r="Z92" s="36">
        <v>464.29188854431169</v>
      </c>
      <c r="AA92" s="36">
        <v>5.0127870600000008</v>
      </c>
      <c r="AB92" s="36">
        <v>5.01278706</v>
      </c>
      <c r="AC92" s="36">
        <v>0</v>
      </c>
      <c r="AD92" s="36">
        <v>243.25246250000001</v>
      </c>
      <c r="AE92" s="36">
        <v>0</v>
      </c>
      <c r="AF92" s="36">
        <v>221.03942604431168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 t="s">
        <v>56</v>
      </c>
      <c r="AM92" s="37">
        <f t="shared" si="44"/>
        <v>0</v>
      </c>
      <c r="AN92" s="37">
        <f t="shared" si="45"/>
        <v>464.29188854431169</v>
      </c>
      <c r="AO92" s="38" t="s">
        <v>339</v>
      </c>
    </row>
    <row r="93" spans="1:41" s="10" customFormat="1" ht="47.25" x14ac:dyDescent="0.25">
      <c r="A93" s="31" t="s">
        <v>139</v>
      </c>
      <c r="B93" s="32" t="s">
        <v>343</v>
      </c>
      <c r="C93" s="33" t="s">
        <v>344</v>
      </c>
      <c r="D93" s="34" t="s">
        <v>420</v>
      </c>
      <c r="E93" s="35">
        <v>2024</v>
      </c>
      <c r="F93" s="35" t="s">
        <v>56</v>
      </c>
      <c r="G93" s="35">
        <v>2025</v>
      </c>
      <c r="H93" s="36" t="s">
        <v>56</v>
      </c>
      <c r="I93" s="36" t="s">
        <v>56</v>
      </c>
      <c r="J93" s="36">
        <v>0</v>
      </c>
      <c r="K93" s="36" t="s">
        <v>56</v>
      </c>
      <c r="L93" s="36" t="s">
        <v>56</v>
      </c>
      <c r="M93" s="36" t="s">
        <v>56</v>
      </c>
      <c r="N93" s="36" t="s">
        <v>56</v>
      </c>
      <c r="O93" s="36" t="s">
        <v>56</v>
      </c>
      <c r="P93" s="36">
        <v>65.234924436968441</v>
      </c>
      <c r="Q93" s="36">
        <v>5.4397325521826589</v>
      </c>
      <c r="R93" s="36">
        <v>56.232226774862347</v>
      </c>
      <c r="S93" s="36">
        <v>1.6193113329358744</v>
      </c>
      <c r="T93" s="36">
        <v>1.9436537769875579</v>
      </c>
      <c r="U93" s="36" t="s">
        <v>56</v>
      </c>
      <c r="V93" s="36" t="s">
        <v>56</v>
      </c>
      <c r="W93" s="36" t="s">
        <v>56</v>
      </c>
      <c r="X93" s="36" t="s">
        <v>56</v>
      </c>
      <c r="Y93" s="36" t="s">
        <v>56</v>
      </c>
      <c r="Z93" s="36">
        <v>65.234924436968441</v>
      </c>
      <c r="AA93" s="36" t="s">
        <v>56</v>
      </c>
      <c r="AB93" s="36">
        <v>0</v>
      </c>
      <c r="AC93" s="36" t="s">
        <v>56</v>
      </c>
      <c r="AD93" s="36">
        <v>37.2809018077755</v>
      </c>
      <c r="AE93" s="36" t="s">
        <v>56</v>
      </c>
      <c r="AF93" s="36">
        <v>27.954022629192941</v>
      </c>
      <c r="AG93" s="36" t="s">
        <v>56</v>
      </c>
      <c r="AH93" s="36">
        <v>0</v>
      </c>
      <c r="AI93" s="36" t="s">
        <v>56</v>
      </c>
      <c r="AJ93" s="36">
        <v>0</v>
      </c>
      <c r="AK93" s="36">
        <v>0</v>
      </c>
      <c r="AL93" s="36" t="s">
        <v>56</v>
      </c>
      <c r="AM93" s="37" t="s">
        <v>56</v>
      </c>
      <c r="AN93" s="37">
        <f t="shared" si="45"/>
        <v>65.234924436968441</v>
      </c>
      <c r="AO93" s="38" t="s">
        <v>342</v>
      </c>
    </row>
    <row r="94" spans="1:41" s="10" customFormat="1" ht="94.5" x14ac:dyDescent="0.25">
      <c r="A94" s="31" t="s">
        <v>139</v>
      </c>
      <c r="B94" s="32" t="s">
        <v>346</v>
      </c>
      <c r="C94" s="33" t="s">
        <v>347</v>
      </c>
      <c r="D94" s="34" t="s">
        <v>419</v>
      </c>
      <c r="E94" s="35">
        <v>2023</v>
      </c>
      <c r="F94" s="35">
        <v>2023</v>
      </c>
      <c r="G94" s="35">
        <v>2024</v>
      </c>
      <c r="H94" s="36" t="s">
        <v>56</v>
      </c>
      <c r="I94" s="36">
        <v>3.2249500000000002</v>
      </c>
      <c r="J94" s="36">
        <v>0</v>
      </c>
      <c r="K94" s="36">
        <v>22.003461491516251</v>
      </c>
      <c r="L94" s="36">
        <v>2.6824046128714798</v>
      </c>
      <c r="M94" s="36">
        <v>15.295814753253699</v>
      </c>
      <c r="N94" s="36">
        <v>2.5821919160425701</v>
      </c>
      <c r="O94" s="36">
        <v>1.443050209348502</v>
      </c>
      <c r="P94" s="36">
        <v>36.110366240016418</v>
      </c>
      <c r="Q94" s="36">
        <v>2.22153</v>
      </c>
      <c r="R94" s="36">
        <v>28.990086096088611</v>
      </c>
      <c r="S94" s="36">
        <v>3.3461898569118893</v>
      </c>
      <c r="T94" s="36">
        <v>1.552560287015917</v>
      </c>
      <c r="U94" s="36" t="s">
        <v>56</v>
      </c>
      <c r="V94" s="36">
        <v>22.003461491516251</v>
      </c>
      <c r="W94" s="36" t="s">
        <v>56</v>
      </c>
      <c r="X94" s="36">
        <v>0</v>
      </c>
      <c r="Y94" s="36" t="s">
        <v>56</v>
      </c>
      <c r="Z94" s="36">
        <v>33.888836481683086</v>
      </c>
      <c r="AA94" s="36">
        <v>22.003461491516251</v>
      </c>
      <c r="AB94" s="36">
        <v>2.2215297583333333</v>
      </c>
      <c r="AC94" s="36">
        <v>0</v>
      </c>
      <c r="AD94" s="36">
        <v>33.888836481683086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 t="s">
        <v>56</v>
      </c>
      <c r="AM94" s="37">
        <f t="shared" si="44"/>
        <v>0</v>
      </c>
      <c r="AN94" s="37">
        <f t="shared" si="45"/>
        <v>33.888836481683086</v>
      </c>
      <c r="AO94" s="38" t="s">
        <v>345</v>
      </c>
    </row>
    <row r="95" spans="1:41" s="10" customFormat="1" ht="94.5" x14ac:dyDescent="0.25">
      <c r="A95" s="31" t="s">
        <v>139</v>
      </c>
      <c r="B95" s="32" t="s">
        <v>348</v>
      </c>
      <c r="C95" s="33" t="s">
        <v>349</v>
      </c>
      <c r="D95" s="34" t="s">
        <v>419</v>
      </c>
      <c r="E95" s="35">
        <v>2023</v>
      </c>
      <c r="F95" s="35">
        <v>2025</v>
      </c>
      <c r="G95" s="35">
        <v>2025</v>
      </c>
      <c r="H95" s="36" t="s">
        <v>56</v>
      </c>
      <c r="I95" s="36">
        <v>8.5744166666666679</v>
      </c>
      <c r="J95" s="36">
        <v>0</v>
      </c>
      <c r="K95" s="36">
        <v>37.0062046375931</v>
      </c>
      <c r="L95" s="36">
        <v>2.5845207863506401</v>
      </c>
      <c r="M95" s="36">
        <v>28.8310190270455</v>
      </c>
      <c r="N95" s="36">
        <v>2.4879649585058199</v>
      </c>
      <c r="O95" s="36">
        <v>3.1026998656911435</v>
      </c>
      <c r="P95" s="36">
        <v>70.558734096603288</v>
      </c>
      <c r="Q95" s="36">
        <v>2.3696299999999999</v>
      </c>
      <c r="R95" s="36">
        <v>60.649034284178597</v>
      </c>
      <c r="S95" s="36">
        <v>3.4651145430455399</v>
      </c>
      <c r="T95" s="36">
        <v>4.0749552693791502</v>
      </c>
      <c r="U95" s="36" t="s">
        <v>56</v>
      </c>
      <c r="V95" s="36">
        <v>37.0062046375931</v>
      </c>
      <c r="W95" s="36" t="s">
        <v>56</v>
      </c>
      <c r="X95" s="36">
        <v>23.832513170228403</v>
      </c>
      <c r="Y95" s="36" t="s">
        <v>56</v>
      </c>
      <c r="Z95" s="36">
        <v>68.189102379936628</v>
      </c>
      <c r="AA95" s="36">
        <v>13.1736914673647</v>
      </c>
      <c r="AB95" s="36">
        <v>2.3696317166666665</v>
      </c>
      <c r="AC95" s="36">
        <v>23.832513170228399</v>
      </c>
      <c r="AD95" s="36">
        <v>68.189102379936628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 t="s">
        <v>56</v>
      </c>
      <c r="AM95" s="37">
        <f t="shared" si="44"/>
        <v>23.832513170228399</v>
      </c>
      <c r="AN95" s="37">
        <f t="shared" si="45"/>
        <v>68.189102379936628</v>
      </c>
      <c r="AO95" s="38" t="s">
        <v>345</v>
      </c>
    </row>
    <row r="96" spans="1:41" s="10" customFormat="1" ht="31.5" x14ac:dyDescent="0.25">
      <c r="A96" s="31" t="s">
        <v>139</v>
      </c>
      <c r="B96" s="32" t="s">
        <v>351</v>
      </c>
      <c r="C96" s="33" t="s">
        <v>352</v>
      </c>
      <c r="D96" s="34" t="s">
        <v>420</v>
      </c>
      <c r="E96" s="35">
        <v>2024</v>
      </c>
      <c r="F96" s="35">
        <v>2026</v>
      </c>
      <c r="G96" s="35">
        <v>2026</v>
      </c>
      <c r="H96" s="36" t="s">
        <v>56</v>
      </c>
      <c r="I96" s="36" t="s">
        <v>56</v>
      </c>
      <c r="J96" s="36">
        <v>0</v>
      </c>
      <c r="K96" s="36">
        <v>30.090357825050742</v>
      </c>
      <c r="L96" s="36">
        <v>2.0105518447506401</v>
      </c>
      <c r="M96" s="36">
        <v>24.037493264526301</v>
      </c>
      <c r="N96" s="36">
        <v>1.98183406359778</v>
      </c>
      <c r="O96" s="36">
        <v>2.0604786521760201</v>
      </c>
      <c r="P96" s="36">
        <v>29.539709435977919</v>
      </c>
      <c r="Q96" s="36">
        <v>2.0304317198874098</v>
      </c>
      <c r="R96" s="36">
        <v>24.271344808806901</v>
      </c>
      <c r="S96" s="36">
        <v>2.0011145664014696</v>
      </c>
      <c r="T96" s="36">
        <v>1.2368183408821376</v>
      </c>
      <c r="U96" s="36" t="s">
        <v>56</v>
      </c>
      <c r="V96" s="36">
        <v>30.090357825050742</v>
      </c>
      <c r="W96" s="36" t="s">
        <v>56</v>
      </c>
      <c r="X96" s="36">
        <v>30.090357825050742</v>
      </c>
      <c r="Y96" s="36" t="s">
        <v>56</v>
      </c>
      <c r="Z96" s="36">
        <v>29.539709435977919</v>
      </c>
      <c r="AA96" s="36">
        <v>0</v>
      </c>
      <c r="AB96" s="36">
        <v>0</v>
      </c>
      <c r="AC96" s="36">
        <v>2.0105518447506401</v>
      </c>
      <c r="AD96" s="36">
        <v>2.0304317198874098</v>
      </c>
      <c r="AE96" s="36">
        <v>28.079805980300101</v>
      </c>
      <c r="AF96" s="36">
        <v>27.509277716090509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 t="s">
        <v>56</v>
      </c>
      <c r="AM96" s="37">
        <f t="shared" si="44"/>
        <v>30.090357825050742</v>
      </c>
      <c r="AN96" s="37">
        <f t="shared" si="45"/>
        <v>29.539709435977919</v>
      </c>
      <c r="AO96" s="38" t="s">
        <v>350</v>
      </c>
    </row>
    <row r="97" spans="1:41" s="10" customFormat="1" ht="47.25" x14ac:dyDescent="0.25">
      <c r="A97" s="31" t="s">
        <v>139</v>
      </c>
      <c r="B97" s="32" t="s">
        <v>353</v>
      </c>
      <c r="C97" s="33" t="s">
        <v>354</v>
      </c>
      <c r="D97" s="34" t="s">
        <v>420</v>
      </c>
      <c r="E97" s="35">
        <v>2025</v>
      </c>
      <c r="F97" s="35">
        <v>2027</v>
      </c>
      <c r="G97" s="35">
        <v>2027</v>
      </c>
      <c r="H97" s="36" t="s">
        <v>56</v>
      </c>
      <c r="I97" s="36" t="s">
        <v>56</v>
      </c>
      <c r="J97" s="36">
        <v>0</v>
      </c>
      <c r="K97" s="36">
        <v>30.784813518630081</v>
      </c>
      <c r="L97" s="36">
        <v>2.1390283343240801</v>
      </c>
      <c r="M97" s="36">
        <v>24.433421281789499</v>
      </c>
      <c r="N97" s="36">
        <v>2.10847545515051</v>
      </c>
      <c r="O97" s="36">
        <v>2.1038884473659905</v>
      </c>
      <c r="P97" s="36">
        <v>30.189695800294253</v>
      </c>
      <c r="Q97" s="36">
        <v>2.159513258863432</v>
      </c>
      <c r="R97" s="36">
        <v>24.641601190936765</v>
      </c>
      <c r="S97" s="36">
        <v>2.126440283883662</v>
      </c>
      <c r="T97" s="36">
        <v>1.2621410666103952</v>
      </c>
      <c r="U97" s="36" t="s">
        <v>56</v>
      </c>
      <c r="V97" s="36">
        <v>30.784813518630081</v>
      </c>
      <c r="W97" s="36" t="s">
        <v>56</v>
      </c>
      <c r="X97" s="36">
        <v>30.784813518630081</v>
      </c>
      <c r="Y97" s="36" t="s">
        <v>56</v>
      </c>
      <c r="Z97" s="36">
        <v>30.189695800294253</v>
      </c>
      <c r="AA97" s="36">
        <v>0</v>
      </c>
      <c r="AB97" s="36">
        <v>0</v>
      </c>
      <c r="AC97" s="36">
        <v>0</v>
      </c>
      <c r="AD97" s="36">
        <v>0</v>
      </c>
      <c r="AE97" s="36">
        <v>2.1390283343240801</v>
      </c>
      <c r="AF97" s="36">
        <v>2.159513258863432</v>
      </c>
      <c r="AG97" s="36">
        <v>28.645785184306</v>
      </c>
      <c r="AH97" s="36">
        <v>28.030182541430822</v>
      </c>
      <c r="AI97" s="36">
        <v>0</v>
      </c>
      <c r="AJ97" s="36">
        <v>0</v>
      </c>
      <c r="AK97" s="36">
        <v>0</v>
      </c>
      <c r="AL97" s="36" t="s">
        <v>56</v>
      </c>
      <c r="AM97" s="37">
        <f t="shared" si="44"/>
        <v>30.784813518630081</v>
      </c>
      <c r="AN97" s="37">
        <f t="shared" si="45"/>
        <v>30.189695800294253</v>
      </c>
      <c r="AO97" s="38" t="s">
        <v>350</v>
      </c>
    </row>
    <row r="98" spans="1:41" s="40" customFormat="1" ht="31.5" x14ac:dyDescent="0.25">
      <c r="A98" s="47" t="s">
        <v>141</v>
      </c>
      <c r="B98" s="48" t="s">
        <v>142</v>
      </c>
      <c r="C98" s="39" t="s">
        <v>55</v>
      </c>
      <c r="D98" s="29" t="s">
        <v>56</v>
      </c>
      <c r="E98" s="29" t="s">
        <v>56</v>
      </c>
      <c r="F98" s="29" t="s">
        <v>56</v>
      </c>
      <c r="G98" s="29" t="s">
        <v>56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 t="s">
        <v>56</v>
      </c>
      <c r="AM98" s="25">
        <v>0</v>
      </c>
      <c r="AN98" s="25">
        <v>0</v>
      </c>
      <c r="AO98" s="42" t="s">
        <v>56</v>
      </c>
    </row>
    <row r="99" spans="1:41" s="40" customFormat="1" ht="31.5" x14ac:dyDescent="0.25">
      <c r="A99" s="53" t="s">
        <v>143</v>
      </c>
      <c r="B99" s="48" t="s">
        <v>144</v>
      </c>
      <c r="C99" s="39" t="s">
        <v>55</v>
      </c>
      <c r="D99" s="25" t="s">
        <v>56</v>
      </c>
      <c r="E99" s="25" t="s">
        <v>56</v>
      </c>
      <c r="F99" s="25" t="s">
        <v>56</v>
      </c>
      <c r="G99" s="25" t="s">
        <v>56</v>
      </c>
      <c r="H99" s="25">
        <f t="shared" ref="H99:AN99" si="46">IF((COUNTIF(H100:H112,"нд"))=(COUNTA(H100:H112)),"нд",SUMIF(H100:H112,"&lt;&gt;0",H100:H112))</f>
        <v>570.54714166666645</v>
      </c>
      <c r="I99" s="25">
        <f t="shared" si="46"/>
        <v>760.31515000000002</v>
      </c>
      <c r="J99" s="25">
        <f t="shared" si="46"/>
        <v>427.04586694957931</v>
      </c>
      <c r="K99" s="25">
        <f t="shared" si="46"/>
        <v>3953.8738786595795</v>
      </c>
      <c r="L99" s="25">
        <f t="shared" si="46"/>
        <v>188.67354865957932</v>
      </c>
      <c r="M99" s="25">
        <f t="shared" si="46"/>
        <v>736.20921666666675</v>
      </c>
      <c r="N99" s="25">
        <f t="shared" si="46"/>
        <v>2475.9629916666663</v>
      </c>
      <c r="O99" s="25">
        <f t="shared" si="46"/>
        <v>553.02812166666627</v>
      </c>
      <c r="P99" s="25">
        <f t="shared" si="46"/>
        <v>3961.2337949658449</v>
      </c>
      <c r="Q99" s="25">
        <f t="shared" si="46"/>
        <v>188.78604866211845</v>
      </c>
      <c r="R99" s="25">
        <f t="shared" si="46"/>
        <v>904.42019740280443</v>
      </c>
      <c r="S99" s="25">
        <f t="shared" si="46"/>
        <v>2169.3629893607258</v>
      </c>
      <c r="T99" s="25">
        <f t="shared" si="46"/>
        <v>698.66455954019591</v>
      </c>
      <c r="U99" s="25" t="str">
        <f t="shared" si="46"/>
        <v>нд</v>
      </c>
      <c r="V99" s="25">
        <f t="shared" si="46"/>
        <v>3526.8280117099994</v>
      </c>
      <c r="W99" s="25" t="str">
        <f t="shared" si="46"/>
        <v>нд</v>
      </c>
      <c r="X99" s="25">
        <f t="shared" si="46"/>
        <v>3526.8280117099994</v>
      </c>
      <c r="Y99" s="25" t="str">
        <f t="shared" si="46"/>
        <v>нд</v>
      </c>
      <c r="Z99" s="25">
        <f t="shared" si="46"/>
        <v>3454.4324518962653</v>
      </c>
      <c r="AA99" s="25">
        <f t="shared" si="46"/>
        <v>0</v>
      </c>
      <c r="AB99" s="25">
        <f t="shared" si="46"/>
        <v>79.755476119999997</v>
      </c>
      <c r="AC99" s="25">
        <f t="shared" si="46"/>
        <v>2091.9758900500001</v>
      </c>
      <c r="AD99" s="25">
        <f t="shared" si="46"/>
        <v>605.47926507761531</v>
      </c>
      <c r="AE99" s="25">
        <f t="shared" si="46"/>
        <v>1434.8521216599991</v>
      </c>
      <c r="AF99" s="25">
        <f t="shared" si="46"/>
        <v>1606.4396008543849</v>
      </c>
      <c r="AG99" s="25">
        <f t="shared" si="46"/>
        <v>0</v>
      </c>
      <c r="AH99" s="25">
        <f t="shared" si="46"/>
        <v>1242.5135859642651</v>
      </c>
      <c r="AI99" s="25">
        <f t="shared" si="46"/>
        <v>0</v>
      </c>
      <c r="AJ99" s="25">
        <f t="shared" si="46"/>
        <v>0</v>
      </c>
      <c r="AK99" s="25">
        <f t="shared" si="46"/>
        <v>0</v>
      </c>
      <c r="AL99" s="25" t="s">
        <v>56</v>
      </c>
      <c r="AM99" s="25">
        <f t="shared" si="46"/>
        <v>3526.8280117099994</v>
      </c>
      <c r="AN99" s="25">
        <f t="shared" si="46"/>
        <v>3454.4324518962653</v>
      </c>
      <c r="AO99" s="25" t="s">
        <v>56</v>
      </c>
    </row>
    <row r="100" spans="1:41" s="10" customFormat="1" ht="65.25" customHeight="1" x14ac:dyDescent="0.25">
      <c r="A100" s="31" t="s">
        <v>143</v>
      </c>
      <c r="B100" s="32" t="s">
        <v>356</v>
      </c>
      <c r="C100" s="33" t="s">
        <v>357</v>
      </c>
      <c r="D100" s="34" t="s">
        <v>419</v>
      </c>
      <c r="E100" s="35">
        <v>2019</v>
      </c>
      <c r="F100" s="35">
        <v>2024</v>
      </c>
      <c r="G100" s="35">
        <v>2026</v>
      </c>
      <c r="H100" s="36">
        <v>124.13947499999999</v>
      </c>
      <c r="I100" s="36">
        <v>255.30968333333334</v>
      </c>
      <c r="J100" s="36">
        <v>39.003978315399401</v>
      </c>
      <c r="K100" s="36">
        <v>855.39145331539942</v>
      </c>
      <c r="L100" s="36">
        <v>39.003978315399401</v>
      </c>
      <c r="M100" s="36">
        <v>165.77794166666666</v>
      </c>
      <c r="N100" s="36">
        <v>542.61479999999995</v>
      </c>
      <c r="O100" s="36">
        <v>107.99473333333341</v>
      </c>
      <c r="P100" s="36">
        <v>2313.5942270560813</v>
      </c>
      <c r="Q100" s="36">
        <v>39.078978315399404</v>
      </c>
      <c r="R100" s="36">
        <v>646.12368000000004</v>
      </c>
      <c r="S100" s="36">
        <v>1321.15021</v>
      </c>
      <c r="T100" s="36">
        <v>307.24135874068185</v>
      </c>
      <c r="U100" s="36" t="s">
        <v>56</v>
      </c>
      <c r="V100" s="36">
        <v>816.38747499999999</v>
      </c>
      <c r="W100" s="36" t="s">
        <v>56</v>
      </c>
      <c r="X100" s="36">
        <v>816.38747499999999</v>
      </c>
      <c r="Y100" s="36" t="s">
        <v>56</v>
      </c>
      <c r="Z100" s="36">
        <v>2274.590248740682</v>
      </c>
      <c r="AA100" s="36">
        <v>0</v>
      </c>
      <c r="AB100" s="36">
        <v>0</v>
      </c>
      <c r="AC100" s="36">
        <v>816.38747499999999</v>
      </c>
      <c r="AD100" s="36">
        <v>200.00000000000432</v>
      </c>
      <c r="AE100" s="36">
        <v>0</v>
      </c>
      <c r="AF100" s="36">
        <v>1487.25478011054</v>
      </c>
      <c r="AG100" s="36">
        <v>0</v>
      </c>
      <c r="AH100" s="36">
        <v>587.3354686301376</v>
      </c>
      <c r="AI100" s="36">
        <v>0</v>
      </c>
      <c r="AJ100" s="36">
        <v>0</v>
      </c>
      <c r="AK100" s="36">
        <v>0</v>
      </c>
      <c r="AL100" s="36" t="s">
        <v>56</v>
      </c>
      <c r="AM100" s="37">
        <f t="shared" ref="AM100:AM112" si="47">AC100+AE100+AG100+AI100</f>
        <v>816.38747499999999</v>
      </c>
      <c r="AN100" s="37">
        <f t="shared" ref="AN100:AN112" si="48">AD100+AF100+AH100+AJ100+AK100</f>
        <v>2274.590248740682</v>
      </c>
      <c r="AO100" s="38" t="s">
        <v>355</v>
      </c>
    </row>
    <row r="101" spans="1:41" s="10" customFormat="1" ht="65.25" customHeight="1" x14ac:dyDescent="0.25">
      <c r="A101" s="31" t="s">
        <v>143</v>
      </c>
      <c r="B101" s="32" t="s">
        <v>359</v>
      </c>
      <c r="C101" s="33" t="s">
        <v>360</v>
      </c>
      <c r="D101" s="34" t="s">
        <v>419</v>
      </c>
      <c r="E101" s="35">
        <v>2019</v>
      </c>
      <c r="F101" s="35">
        <v>2025</v>
      </c>
      <c r="G101" s="35" t="s">
        <v>56</v>
      </c>
      <c r="H101" s="36">
        <v>77.947058333333331</v>
      </c>
      <c r="I101" s="36">
        <v>77.947058333333331</v>
      </c>
      <c r="J101" s="36">
        <v>27.0421524400419</v>
      </c>
      <c r="K101" s="36">
        <v>538.8676324400418</v>
      </c>
      <c r="L101" s="36">
        <v>27.0421524400419</v>
      </c>
      <c r="M101" s="36">
        <v>102.52868333333333</v>
      </c>
      <c r="N101" s="36">
        <v>337.82935833333335</v>
      </c>
      <c r="O101" s="36">
        <v>71.46743833333322</v>
      </c>
      <c r="P101" s="36">
        <v>27.0421524400419</v>
      </c>
      <c r="Q101" s="36">
        <v>27.0421524400419</v>
      </c>
      <c r="R101" s="36">
        <v>0</v>
      </c>
      <c r="S101" s="36">
        <v>0</v>
      </c>
      <c r="T101" s="36">
        <v>0</v>
      </c>
      <c r="U101" s="36" t="s">
        <v>56</v>
      </c>
      <c r="V101" s="36">
        <v>511.82547999999991</v>
      </c>
      <c r="W101" s="36" t="s">
        <v>56</v>
      </c>
      <c r="X101" s="36">
        <v>511.82547999999991</v>
      </c>
      <c r="Y101" s="36" t="s">
        <v>56</v>
      </c>
      <c r="Z101" s="36">
        <v>0</v>
      </c>
      <c r="AA101" s="36">
        <v>0</v>
      </c>
      <c r="AB101" s="36">
        <v>0</v>
      </c>
      <c r="AC101" s="36">
        <v>0</v>
      </c>
      <c r="AD101" s="36">
        <v>0</v>
      </c>
      <c r="AE101" s="36">
        <v>511.82547999999991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 t="s">
        <v>56</v>
      </c>
      <c r="AM101" s="37">
        <f t="shared" si="47"/>
        <v>511.82547999999991</v>
      </c>
      <c r="AN101" s="37">
        <f t="shared" si="48"/>
        <v>0</v>
      </c>
      <c r="AO101" s="38" t="s">
        <v>358</v>
      </c>
    </row>
    <row r="102" spans="1:41" s="10" customFormat="1" ht="65.25" customHeight="1" x14ac:dyDescent="0.25">
      <c r="A102" s="31" t="s">
        <v>143</v>
      </c>
      <c r="B102" s="32" t="s">
        <v>362</v>
      </c>
      <c r="C102" s="33" t="s">
        <v>363</v>
      </c>
      <c r="D102" s="34" t="s">
        <v>419</v>
      </c>
      <c r="E102" s="35">
        <v>2019</v>
      </c>
      <c r="F102" s="35">
        <v>2024</v>
      </c>
      <c r="G102" s="35">
        <v>2025</v>
      </c>
      <c r="H102" s="36">
        <v>39.467874999999999</v>
      </c>
      <c r="I102" s="36">
        <v>65.559516666666667</v>
      </c>
      <c r="J102" s="36">
        <v>251.83090689746089</v>
      </c>
      <c r="K102" s="36">
        <v>274.43584693746084</v>
      </c>
      <c r="L102" s="36">
        <v>13.4585886074609</v>
      </c>
      <c r="M102" s="36">
        <v>51.029816666666669</v>
      </c>
      <c r="N102" s="36">
        <v>169.09745000000001</v>
      </c>
      <c r="O102" s="36">
        <v>40.849991663333256</v>
      </c>
      <c r="P102" s="36">
        <v>562.99091544605847</v>
      </c>
      <c r="Q102" s="36">
        <v>13.47733861</v>
      </c>
      <c r="R102" s="36">
        <v>101.80651438</v>
      </c>
      <c r="S102" s="36">
        <v>347.14188292</v>
      </c>
      <c r="T102" s="36">
        <v>100.56517953605847</v>
      </c>
      <c r="U102" s="36" t="s">
        <v>56</v>
      </c>
      <c r="V102" s="36">
        <v>22.604940039999946</v>
      </c>
      <c r="W102" s="36" t="s">
        <v>56</v>
      </c>
      <c r="X102" s="36">
        <v>22.604940039999946</v>
      </c>
      <c r="Y102" s="36" t="s">
        <v>56</v>
      </c>
      <c r="Z102" s="36">
        <v>231.40453242859755</v>
      </c>
      <c r="AA102" s="36">
        <v>0</v>
      </c>
      <c r="AB102" s="36">
        <v>79.755476119999997</v>
      </c>
      <c r="AC102" s="36">
        <v>22.604940039999946</v>
      </c>
      <c r="AD102" s="36">
        <v>231.40453242859755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 t="s">
        <v>56</v>
      </c>
      <c r="AM102" s="37">
        <f t="shared" si="47"/>
        <v>22.604940039999946</v>
      </c>
      <c r="AN102" s="37">
        <f t="shared" si="48"/>
        <v>231.40453242859755</v>
      </c>
      <c r="AO102" s="38" t="s">
        <v>361</v>
      </c>
    </row>
    <row r="103" spans="1:41" s="10" customFormat="1" ht="65.25" customHeight="1" x14ac:dyDescent="0.25">
      <c r="A103" s="31" t="s">
        <v>143</v>
      </c>
      <c r="B103" s="32" t="s">
        <v>364</v>
      </c>
      <c r="C103" s="33" t="s">
        <v>365</v>
      </c>
      <c r="D103" s="34" t="s">
        <v>419</v>
      </c>
      <c r="E103" s="35">
        <v>2019</v>
      </c>
      <c r="F103" s="35">
        <v>2025</v>
      </c>
      <c r="G103" s="35" t="s">
        <v>56</v>
      </c>
      <c r="H103" s="36">
        <v>50.679825000000001</v>
      </c>
      <c r="I103" s="36">
        <v>50.679825000000001</v>
      </c>
      <c r="J103" s="36">
        <v>17.960255234020799</v>
      </c>
      <c r="K103" s="36">
        <v>353.37557190402049</v>
      </c>
      <c r="L103" s="36">
        <v>17.960255234020799</v>
      </c>
      <c r="M103" s="36">
        <v>66.200099999999992</v>
      </c>
      <c r="N103" s="36">
        <v>216.86120000000003</v>
      </c>
      <c r="O103" s="36">
        <v>52.354016669999673</v>
      </c>
      <c r="P103" s="36">
        <v>17.960255234020799</v>
      </c>
      <c r="Q103" s="36">
        <v>17.960255234020799</v>
      </c>
      <c r="R103" s="36">
        <v>0</v>
      </c>
      <c r="S103" s="36">
        <v>0</v>
      </c>
      <c r="T103" s="36">
        <v>0</v>
      </c>
      <c r="U103" s="36" t="s">
        <v>56</v>
      </c>
      <c r="V103" s="36">
        <v>335.4153166699997</v>
      </c>
      <c r="W103" s="36" t="s">
        <v>56</v>
      </c>
      <c r="X103" s="36">
        <v>335.4153166699997</v>
      </c>
      <c r="Y103" s="36" t="s">
        <v>56</v>
      </c>
      <c r="Z103" s="36">
        <v>0</v>
      </c>
      <c r="AA103" s="36">
        <v>0</v>
      </c>
      <c r="AB103" s="36">
        <v>0</v>
      </c>
      <c r="AC103" s="36">
        <v>0</v>
      </c>
      <c r="AD103" s="36">
        <v>0</v>
      </c>
      <c r="AE103" s="36">
        <v>335.4153166699997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 t="s">
        <v>56</v>
      </c>
      <c r="AM103" s="37">
        <f t="shared" si="47"/>
        <v>335.4153166699997</v>
      </c>
      <c r="AN103" s="37">
        <f t="shared" si="48"/>
        <v>0</v>
      </c>
      <c r="AO103" s="38" t="s">
        <v>358</v>
      </c>
    </row>
    <row r="104" spans="1:41" s="10" customFormat="1" ht="65.25" customHeight="1" x14ac:dyDescent="0.25">
      <c r="A104" s="31" t="s">
        <v>143</v>
      </c>
      <c r="B104" s="32" t="s">
        <v>366</v>
      </c>
      <c r="C104" s="33" t="s">
        <v>367</v>
      </c>
      <c r="D104" s="34" t="s">
        <v>419</v>
      </c>
      <c r="E104" s="35">
        <v>2019</v>
      </c>
      <c r="F104" s="35">
        <v>2024</v>
      </c>
      <c r="G104" s="35" t="s">
        <v>56</v>
      </c>
      <c r="H104" s="36">
        <v>49.417191666666668</v>
      </c>
      <c r="I104" s="36">
        <v>49.417191666666668</v>
      </c>
      <c r="J104" s="36">
        <v>15.833121650279599</v>
      </c>
      <c r="K104" s="36">
        <v>342.57058832027985</v>
      </c>
      <c r="L104" s="36">
        <v>15.833121650279599</v>
      </c>
      <c r="M104" s="36">
        <v>62.76745833333333</v>
      </c>
      <c r="N104" s="36">
        <v>215.20368333333334</v>
      </c>
      <c r="O104" s="36">
        <v>48.76632500333357</v>
      </c>
      <c r="P104" s="36">
        <v>15.833121650279599</v>
      </c>
      <c r="Q104" s="36">
        <v>15.833121650279599</v>
      </c>
      <c r="R104" s="36">
        <v>0</v>
      </c>
      <c r="S104" s="36">
        <v>0</v>
      </c>
      <c r="T104" s="36">
        <v>0</v>
      </c>
      <c r="U104" s="36" t="s">
        <v>56</v>
      </c>
      <c r="V104" s="36">
        <v>326.73746667000023</v>
      </c>
      <c r="W104" s="36" t="s">
        <v>56</v>
      </c>
      <c r="X104" s="36">
        <v>326.73746667000023</v>
      </c>
      <c r="Y104" s="36" t="s">
        <v>56</v>
      </c>
      <c r="Z104" s="36">
        <v>0</v>
      </c>
      <c r="AA104" s="36">
        <v>0</v>
      </c>
      <c r="AB104" s="36">
        <v>0</v>
      </c>
      <c r="AC104" s="36">
        <v>326.73746667000023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 t="s">
        <v>56</v>
      </c>
      <c r="AM104" s="37">
        <f t="shared" si="47"/>
        <v>326.73746667000023</v>
      </c>
      <c r="AN104" s="37">
        <f t="shared" si="48"/>
        <v>0</v>
      </c>
      <c r="AO104" s="38" t="s">
        <v>358</v>
      </c>
    </row>
    <row r="105" spans="1:41" s="10" customFormat="1" ht="65.25" customHeight="1" x14ac:dyDescent="0.25">
      <c r="A105" s="31" t="s">
        <v>143</v>
      </c>
      <c r="B105" s="32" t="s">
        <v>368</v>
      </c>
      <c r="C105" s="33" t="s">
        <v>369</v>
      </c>
      <c r="D105" s="34" t="s">
        <v>419</v>
      </c>
      <c r="E105" s="35">
        <v>2019</v>
      </c>
      <c r="F105" s="35">
        <v>2025</v>
      </c>
      <c r="G105" s="35" t="s">
        <v>56</v>
      </c>
      <c r="H105" s="36">
        <v>32.336958333333335</v>
      </c>
      <c r="I105" s="36">
        <v>32.336958333333335</v>
      </c>
      <c r="J105" s="36">
        <v>10.8308427397799</v>
      </c>
      <c r="K105" s="36">
        <v>224.94562606978013</v>
      </c>
      <c r="L105" s="36">
        <v>10.8308427397799</v>
      </c>
      <c r="M105" s="36">
        <v>40.651983333333334</v>
      </c>
      <c r="N105" s="36">
        <v>140.08053333333334</v>
      </c>
      <c r="O105" s="36">
        <v>33.382266663333567</v>
      </c>
      <c r="P105" s="36">
        <v>10.8308427397799</v>
      </c>
      <c r="Q105" s="36">
        <v>10.8308427397799</v>
      </c>
      <c r="R105" s="36">
        <v>0</v>
      </c>
      <c r="S105" s="36">
        <v>0</v>
      </c>
      <c r="T105" s="36">
        <v>0</v>
      </c>
      <c r="U105" s="36" t="s">
        <v>56</v>
      </c>
      <c r="V105" s="36">
        <v>214.11478333000022</v>
      </c>
      <c r="W105" s="36" t="s">
        <v>56</v>
      </c>
      <c r="X105" s="36">
        <v>214.11478333000022</v>
      </c>
      <c r="Y105" s="36" t="s">
        <v>56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214.11478333000022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 t="s">
        <v>56</v>
      </c>
      <c r="AM105" s="37">
        <f t="shared" si="47"/>
        <v>214.11478333000022</v>
      </c>
      <c r="AN105" s="37">
        <f t="shared" si="48"/>
        <v>0</v>
      </c>
      <c r="AO105" s="38" t="s">
        <v>358</v>
      </c>
    </row>
    <row r="106" spans="1:41" s="10" customFormat="1" ht="65.25" customHeight="1" x14ac:dyDescent="0.25">
      <c r="A106" s="31" t="s">
        <v>143</v>
      </c>
      <c r="B106" s="32" t="s">
        <v>370</v>
      </c>
      <c r="C106" s="33" t="s">
        <v>371</v>
      </c>
      <c r="D106" s="34" t="s">
        <v>419</v>
      </c>
      <c r="E106" s="35">
        <v>2019</v>
      </c>
      <c r="F106" s="35">
        <v>2024</v>
      </c>
      <c r="G106" s="35" t="s">
        <v>56</v>
      </c>
      <c r="H106" s="36">
        <v>71.808941666666669</v>
      </c>
      <c r="I106" s="36">
        <v>71.808941666666669</v>
      </c>
      <c r="J106" s="36">
        <v>23.358340187225799</v>
      </c>
      <c r="K106" s="36">
        <v>496.6398818572261</v>
      </c>
      <c r="L106" s="36">
        <v>23.358340187225799</v>
      </c>
      <c r="M106" s="36">
        <v>89.816516666666701</v>
      </c>
      <c r="N106" s="36">
        <v>313.48901666666671</v>
      </c>
      <c r="O106" s="36">
        <v>69.976008336666894</v>
      </c>
      <c r="P106" s="36">
        <v>23.358340187225799</v>
      </c>
      <c r="Q106" s="36">
        <v>23.358340187225799</v>
      </c>
      <c r="R106" s="36">
        <v>0</v>
      </c>
      <c r="S106" s="36">
        <v>0</v>
      </c>
      <c r="T106" s="36">
        <v>0</v>
      </c>
      <c r="U106" s="36" t="s">
        <v>56</v>
      </c>
      <c r="V106" s="36">
        <v>473.28154167000031</v>
      </c>
      <c r="W106" s="36" t="s">
        <v>56</v>
      </c>
      <c r="X106" s="36">
        <v>473.28154167000031</v>
      </c>
      <c r="Y106" s="36" t="s">
        <v>56</v>
      </c>
      <c r="Z106" s="36">
        <v>0</v>
      </c>
      <c r="AA106" s="36">
        <v>0</v>
      </c>
      <c r="AB106" s="36">
        <v>0</v>
      </c>
      <c r="AC106" s="36">
        <v>473.28154167000031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 t="s">
        <v>56</v>
      </c>
      <c r="AM106" s="37">
        <f t="shared" si="47"/>
        <v>473.28154167000031</v>
      </c>
      <c r="AN106" s="37">
        <f t="shared" si="48"/>
        <v>0</v>
      </c>
      <c r="AO106" s="38" t="s">
        <v>358</v>
      </c>
    </row>
    <row r="107" spans="1:41" s="10" customFormat="1" ht="65.25" customHeight="1" x14ac:dyDescent="0.25">
      <c r="A107" s="31" t="s">
        <v>143</v>
      </c>
      <c r="B107" s="32" t="s">
        <v>373</v>
      </c>
      <c r="C107" s="33" t="s">
        <v>374</v>
      </c>
      <c r="D107" s="34" t="s">
        <v>419</v>
      </c>
      <c r="E107" s="35">
        <v>2019</v>
      </c>
      <c r="F107" s="35">
        <v>2024</v>
      </c>
      <c r="G107" s="35">
        <v>2026</v>
      </c>
      <c r="H107" s="36">
        <v>68.646908333333329</v>
      </c>
      <c r="I107" s="36">
        <v>68.646908333333329</v>
      </c>
      <c r="J107" s="36">
        <v>22.7363876606525</v>
      </c>
      <c r="K107" s="36">
        <v>475.70085433065231</v>
      </c>
      <c r="L107" s="36">
        <v>22.7363876606525</v>
      </c>
      <c r="M107" s="36">
        <v>87.157416666666663</v>
      </c>
      <c r="N107" s="36">
        <v>298.04686666666663</v>
      </c>
      <c r="O107" s="36">
        <v>67.760183336666515</v>
      </c>
      <c r="P107" s="36">
        <v>677.91450499478015</v>
      </c>
      <c r="Q107" s="36">
        <v>22.7363876606525</v>
      </c>
      <c r="R107" s="36">
        <v>90.622403022804406</v>
      </c>
      <c r="S107" s="36">
        <v>322.93684644072601</v>
      </c>
      <c r="T107" s="36">
        <v>241.61886787059723</v>
      </c>
      <c r="U107" s="36" t="s">
        <v>56</v>
      </c>
      <c r="V107" s="36">
        <v>452.96446666999981</v>
      </c>
      <c r="W107" s="36" t="s">
        <v>56</v>
      </c>
      <c r="X107" s="36">
        <v>452.96446666999981</v>
      </c>
      <c r="Y107" s="36" t="s">
        <v>56</v>
      </c>
      <c r="Z107" s="36">
        <v>655.17811733412759</v>
      </c>
      <c r="AA107" s="36">
        <v>0</v>
      </c>
      <c r="AB107" s="36">
        <v>0</v>
      </c>
      <c r="AC107" s="36">
        <v>452.96446666999981</v>
      </c>
      <c r="AD107" s="36">
        <v>0</v>
      </c>
      <c r="AE107" s="36">
        <v>0</v>
      </c>
      <c r="AF107" s="36">
        <v>0</v>
      </c>
      <c r="AG107" s="36">
        <v>0</v>
      </c>
      <c r="AH107" s="36">
        <v>655.17811733412759</v>
      </c>
      <c r="AI107" s="36">
        <v>0</v>
      </c>
      <c r="AJ107" s="36">
        <v>0</v>
      </c>
      <c r="AK107" s="36">
        <v>0</v>
      </c>
      <c r="AL107" s="36" t="s">
        <v>56</v>
      </c>
      <c r="AM107" s="37">
        <f t="shared" si="47"/>
        <v>452.96446666999981</v>
      </c>
      <c r="AN107" s="37">
        <f t="shared" si="48"/>
        <v>655.17811733412759</v>
      </c>
      <c r="AO107" s="38" t="s">
        <v>372</v>
      </c>
    </row>
    <row r="108" spans="1:41" s="10" customFormat="1" ht="65.25" customHeight="1" x14ac:dyDescent="0.25">
      <c r="A108" s="31" t="s">
        <v>143</v>
      </c>
      <c r="B108" s="32" t="s">
        <v>376</v>
      </c>
      <c r="C108" s="33" t="s">
        <v>377</v>
      </c>
      <c r="D108" s="34" t="s">
        <v>419</v>
      </c>
      <c r="E108" s="35">
        <v>2024</v>
      </c>
      <c r="F108" s="35" t="s">
        <v>56</v>
      </c>
      <c r="G108" s="35">
        <v>2025</v>
      </c>
      <c r="H108" s="36" t="s">
        <v>56</v>
      </c>
      <c r="I108" s="36">
        <v>32.506158333333339</v>
      </c>
      <c r="J108" s="36">
        <v>0</v>
      </c>
      <c r="K108" s="36" t="s">
        <v>56</v>
      </c>
      <c r="L108" s="36" t="s">
        <v>56</v>
      </c>
      <c r="M108" s="36" t="s">
        <v>56</v>
      </c>
      <c r="N108" s="36" t="s">
        <v>56</v>
      </c>
      <c r="O108" s="36" t="s">
        <v>56</v>
      </c>
      <c r="P108" s="36">
        <v>293.25955339285838</v>
      </c>
      <c r="Q108" s="36">
        <v>1.8749999999999999E-2</v>
      </c>
      <c r="R108" s="36">
        <v>65.867599999999996</v>
      </c>
      <c r="S108" s="36">
        <v>178.13405</v>
      </c>
      <c r="T108" s="36">
        <v>49.239153392858384</v>
      </c>
      <c r="U108" s="36" t="s">
        <v>56</v>
      </c>
      <c r="V108" s="36" t="s">
        <v>56</v>
      </c>
      <c r="W108" s="36" t="s">
        <v>56</v>
      </c>
      <c r="X108" s="36" t="s">
        <v>56</v>
      </c>
      <c r="Y108" s="36" t="s">
        <v>56</v>
      </c>
      <c r="Z108" s="36">
        <v>293.25955339285838</v>
      </c>
      <c r="AA108" s="36" t="s">
        <v>56</v>
      </c>
      <c r="AB108" s="36">
        <v>0</v>
      </c>
      <c r="AC108" s="36" t="s">
        <v>56</v>
      </c>
      <c r="AD108" s="36">
        <v>174.07473264901336</v>
      </c>
      <c r="AE108" s="36" t="s">
        <v>56</v>
      </c>
      <c r="AF108" s="36">
        <v>119.18482074384502</v>
      </c>
      <c r="AG108" s="36" t="s">
        <v>56</v>
      </c>
      <c r="AH108" s="36">
        <v>0</v>
      </c>
      <c r="AI108" s="36" t="s">
        <v>56</v>
      </c>
      <c r="AJ108" s="36">
        <v>0</v>
      </c>
      <c r="AK108" s="36">
        <v>0</v>
      </c>
      <c r="AL108" s="36" t="s">
        <v>56</v>
      </c>
      <c r="AM108" s="37" t="s">
        <v>56</v>
      </c>
      <c r="AN108" s="37">
        <f t="shared" si="48"/>
        <v>293.25955339285838</v>
      </c>
      <c r="AO108" s="38" t="s">
        <v>375</v>
      </c>
    </row>
    <row r="109" spans="1:41" s="10" customFormat="1" ht="65.25" customHeight="1" x14ac:dyDescent="0.25">
      <c r="A109" s="31" t="s">
        <v>143</v>
      </c>
      <c r="B109" s="32" t="s">
        <v>378</v>
      </c>
      <c r="C109" s="33" t="s">
        <v>379</v>
      </c>
      <c r="D109" s="34" t="s">
        <v>419</v>
      </c>
      <c r="E109" s="35">
        <v>2019</v>
      </c>
      <c r="F109" s="35">
        <v>2025</v>
      </c>
      <c r="G109" s="35" t="s">
        <v>56</v>
      </c>
      <c r="H109" s="36">
        <v>32.352416666666663</v>
      </c>
      <c r="I109" s="36">
        <v>32.352416666666663</v>
      </c>
      <c r="J109" s="36">
        <v>11.146259441012999</v>
      </c>
      <c r="K109" s="36">
        <v>225.57366777101259</v>
      </c>
      <c r="L109" s="36">
        <v>11.146259441012999</v>
      </c>
      <c r="M109" s="36">
        <v>41.666216666666671</v>
      </c>
      <c r="N109" s="36">
        <v>139.1071666666667</v>
      </c>
      <c r="O109" s="36">
        <v>33.654024996666223</v>
      </c>
      <c r="P109" s="36">
        <v>11.146259441012999</v>
      </c>
      <c r="Q109" s="36">
        <v>11.146259441012999</v>
      </c>
      <c r="R109" s="36">
        <v>0</v>
      </c>
      <c r="S109" s="36">
        <v>0</v>
      </c>
      <c r="T109" s="36">
        <v>0</v>
      </c>
      <c r="U109" s="36" t="s">
        <v>56</v>
      </c>
      <c r="V109" s="36">
        <v>214.42740832999959</v>
      </c>
      <c r="W109" s="36" t="s">
        <v>56</v>
      </c>
      <c r="X109" s="36">
        <v>214.42740832999959</v>
      </c>
      <c r="Y109" s="36" t="s">
        <v>56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214.42740832999959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 t="s">
        <v>56</v>
      </c>
      <c r="AM109" s="37">
        <f t="shared" si="47"/>
        <v>214.42740832999959</v>
      </c>
      <c r="AN109" s="37">
        <f t="shared" si="48"/>
        <v>0</v>
      </c>
      <c r="AO109" s="38" t="s">
        <v>358</v>
      </c>
    </row>
    <row r="110" spans="1:41" s="10" customFormat="1" ht="65.25" customHeight="1" x14ac:dyDescent="0.25">
      <c r="A110" s="31" t="s">
        <v>143</v>
      </c>
      <c r="B110" s="32" t="s">
        <v>380</v>
      </c>
      <c r="C110" s="33" t="s">
        <v>381</v>
      </c>
      <c r="D110" s="34" t="s">
        <v>419</v>
      </c>
      <c r="E110" s="35">
        <v>2019</v>
      </c>
      <c r="F110" s="35">
        <v>2025</v>
      </c>
      <c r="G110" s="35" t="s">
        <v>56</v>
      </c>
      <c r="H110" s="36">
        <v>14.086191666666668</v>
      </c>
      <c r="I110" s="36">
        <v>14.086191666666668</v>
      </c>
      <c r="J110" s="36">
        <v>4.5637924694526699</v>
      </c>
      <c r="K110" s="36">
        <v>98.489509139452664</v>
      </c>
      <c r="L110" s="36">
        <v>4.5637924694526699</v>
      </c>
      <c r="M110" s="36">
        <v>17.244666666666667</v>
      </c>
      <c r="N110" s="36">
        <v>61.122041666666661</v>
      </c>
      <c r="O110" s="36">
        <v>15.559008336666666</v>
      </c>
      <c r="P110" s="36">
        <v>4.5637924694526699</v>
      </c>
      <c r="Q110" s="36">
        <v>4.5637924694526699</v>
      </c>
      <c r="R110" s="36">
        <v>0</v>
      </c>
      <c r="S110" s="36">
        <v>0</v>
      </c>
      <c r="T110" s="36">
        <v>0</v>
      </c>
      <c r="U110" s="36" t="s">
        <v>56</v>
      </c>
      <c r="V110" s="36">
        <v>93.92571667</v>
      </c>
      <c r="W110" s="36" t="s">
        <v>56</v>
      </c>
      <c r="X110" s="36">
        <v>93.92571667</v>
      </c>
      <c r="Y110" s="36" t="s">
        <v>56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93.92571667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 t="s">
        <v>56</v>
      </c>
      <c r="AM110" s="37">
        <f t="shared" si="47"/>
        <v>93.92571667</v>
      </c>
      <c r="AN110" s="37">
        <f t="shared" si="48"/>
        <v>0</v>
      </c>
      <c r="AO110" s="38" t="s">
        <v>358</v>
      </c>
    </row>
    <row r="111" spans="1:41" s="10" customFormat="1" ht="65.25" customHeight="1" x14ac:dyDescent="0.25">
      <c r="A111" s="31" t="s">
        <v>143</v>
      </c>
      <c r="B111" s="32" t="s">
        <v>382</v>
      </c>
      <c r="C111" s="33" t="s">
        <v>383</v>
      </c>
      <c r="D111" s="34" t="s">
        <v>419</v>
      </c>
      <c r="E111" s="35">
        <v>2019</v>
      </c>
      <c r="F111" s="35">
        <v>2025</v>
      </c>
      <c r="G111" s="35" t="s">
        <v>56</v>
      </c>
      <c r="H111" s="36">
        <v>4.1019166666666669</v>
      </c>
      <c r="I111" s="36">
        <v>4.1019166666666669</v>
      </c>
      <c r="J111" s="36">
        <v>1.09403408273317</v>
      </c>
      <c r="K111" s="36">
        <v>28.734442412733131</v>
      </c>
      <c r="L111" s="36">
        <v>1.09403408273317</v>
      </c>
      <c r="M111" s="36">
        <v>4.746033333333334</v>
      </c>
      <c r="N111" s="36">
        <v>18.163858333333334</v>
      </c>
      <c r="O111" s="36">
        <v>4.7305166633332929</v>
      </c>
      <c r="P111" s="36">
        <v>1.09403408273317</v>
      </c>
      <c r="Q111" s="36">
        <v>1.09403408273317</v>
      </c>
      <c r="R111" s="36">
        <v>0</v>
      </c>
      <c r="S111" s="36">
        <v>0</v>
      </c>
      <c r="T111" s="36">
        <v>0</v>
      </c>
      <c r="U111" s="36" t="s">
        <v>56</v>
      </c>
      <c r="V111" s="36">
        <v>27.640408329999961</v>
      </c>
      <c r="W111" s="36" t="s">
        <v>56</v>
      </c>
      <c r="X111" s="36">
        <v>27.640408329999961</v>
      </c>
      <c r="Y111" s="36" t="s">
        <v>56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27.640408329999961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 t="s">
        <v>56</v>
      </c>
      <c r="AM111" s="37">
        <f t="shared" si="47"/>
        <v>27.640408329999961</v>
      </c>
      <c r="AN111" s="37">
        <f t="shared" si="48"/>
        <v>0</v>
      </c>
      <c r="AO111" s="38" t="s">
        <v>358</v>
      </c>
    </row>
    <row r="112" spans="1:41" s="10" customFormat="1" ht="65.25" customHeight="1" x14ac:dyDescent="0.25">
      <c r="A112" s="31" t="s">
        <v>143</v>
      </c>
      <c r="B112" s="32" t="s">
        <v>384</v>
      </c>
      <c r="C112" s="33" t="s">
        <v>385</v>
      </c>
      <c r="D112" s="34" t="s">
        <v>419</v>
      </c>
      <c r="E112" s="35">
        <v>2019</v>
      </c>
      <c r="F112" s="35">
        <v>2025</v>
      </c>
      <c r="G112" s="35" t="s">
        <v>56</v>
      </c>
      <c r="H112" s="36">
        <v>5.562383333333333</v>
      </c>
      <c r="I112" s="36">
        <v>5.562383333333333</v>
      </c>
      <c r="J112" s="36">
        <v>1.6457958315197001</v>
      </c>
      <c r="K112" s="36">
        <v>39.148804161519671</v>
      </c>
      <c r="L112" s="36">
        <v>1.6457958315197001</v>
      </c>
      <c r="M112" s="36">
        <v>6.6223833333333335</v>
      </c>
      <c r="N112" s="36">
        <v>24.347016666666669</v>
      </c>
      <c r="O112" s="36">
        <v>6.5336083299999688</v>
      </c>
      <c r="P112" s="36">
        <v>1.6457958315197001</v>
      </c>
      <c r="Q112" s="36">
        <v>1.6457958315197001</v>
      </c>
      <c r="R112" s="36">
        <v>0</v>
      </c>
      <c r="S112" s="36">
        <v>0</v>
      </c>
      <c r="T112" s="36">
        <v>0</v>
      </c>
      <c r="U112" s="36" t="s">
        <v>56</v>
      </c>
      <c r="V112" s="36">
        <v>37.503008329999972</v>
      </c>
      <c r="W112" s="36" t="s">
        <v>56</v>
      </c>
      <c r="X112" s="36">
        <v>37.503008329999972</v>
      </c>
      <c r="Y112" s="36" t="s">
        <v>56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37.503008329999972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 t="s">
        <v>56</v>
      </c>
      <c r="AM112" s="37">
        <f t="shared" si="47"/>
        <v>37.503008329999972</v>
      </c>
      <c r="AN112" s="37">
        <f t="shared" si="48"/>
        <v>0</v>
      </c>
      <c r="AO112" s="38" t="s">
        <v>358</v>
      </c>
    </row>
    <row r="113" spans="1:41" s="40" customFormat="1" ht="31.5" x14ac:dyDescent="0.25">
      <c r="A113" s="53" t="s">
        <v>145</v>
      </c>
      <c r="B113" s="48" t="s">
        <v>146</v>
      </c>
      <c r="C113" s="39" t="s">
        <v>55</v>
      </c>
      <c r="D113" s="25" t="str">
        <f t="shared" ref="D113:AN116" si="49">IF((COUNTIF(D114:D115,"нд"))=(COUNTA(D114:D115)),"нд",SUMIF(D114:D115,"&lt;&gt;0",D114:D115))</f>
        <v>нд</v>
      </c>
      <c r="E113" s="25" t="str">
        <f t="shared" si="49"/>
        <v>нд</v>
      </c>
      <c r="F113" s="25" t="str">
        <f t="shared" si="49"/>
        <v>нд</v>
      </c>
      <c r="G113" s="25" t="str">
        <f t="shared" si="49"/>
        <v>нд</v>
      </c>
      <c r="H113" s="25">
        <f t="shared" si="49"/>
        <v>0</v>
      </c>
      <c r="I113" s="25">
        <f t="shared" si="49"/>
        <v>0</v>
      </c>
      <c r="J113" s="25">
        <f t="shared" si="49"/>
        <v>0</v>
      </c>
      <c r="K113" s="25">
        <f t="shared" si="49"/>
        <v>0</v>
      </c>
      <c r="L113" s="25">
        <f t="shared" si="49"/>
        <v>0</v>
      </c>
      <c r="M113" s="25">
        <f t="shared" si="49"/>
        <v>0</v>
      </c>
      <c r="N113" s="25">
        <f t="shared" si="49"/>
        <v>0</v>
      </c>
      <c r="O113" s="25">
        <f t="shared" si="49"/>
        <v>0</v>
      </c>
      <c r="P113" s="25">
        <f t="shared" si="49"/>
        <v>0</v>
      </c>
      <c r="Q113" s="25">
        <f t="shared" si="49"/>
        <v>0</v>
      </c>
      <c r="R113" s="25">
        <f t="shared" si="49"/>
        <v>0</v>
      </c>
      <c r="S113" s="25">
        <f t="shared" si="49"/>
        <v>0</v>
      </c>
      <c r="T113" s="25">
        <f t="shared" si="49"/>
        <v>0</v>
      </c>
      <c r="U113" s="25">
        <f t="shared" si="49"/>
        <v>0</v>
      </c>
      <c r="V113" s="25">
        <f t="shared" si="49"/>
        <v>0</v>
      </c>
      <c r="W113" s="25">
        <f t="shared" si="49"/>
        <v>0</v>
      </c>
      <c r="X113" s="25">
        <f t="shared" si="49"/>
        <v>0</v>
      </c>
      <c r="Y113" s="25">
        <f t="shared" si="49"/>
        <v>0</v>
      </c>
      <c r="Z113" s="25">
        <f t="shared" si="49"/>
        <v>0</v>
      </c>
      <c r="AA113" s="25">
        <f t="shared" si="49"/>
        <v>0</v>
      </c>
      <c r="AB113" s="25">
        <f t="shared" si="49"/>
        <v>0</v>
      </c>
      <c r="AC113" s="25">
        <f t="shared" si="49"/>
        <v>0</v>
      </c>
      <c r="AD113" s="25">
        <f t="shared" si="49"/>
        <v>0</v>
      </c>
      <c r="AE113" s="25">
        <f t="shared" si="49"/>
        <v>0</v>
      </c>
      <c r="AF113" s="25">
        <f t="shared" si="49"/>
        <v>0</v>
      </c>
      <c r="AG113" s="25">
        <f t="shared" si="49"/>
        <v>0</v>
      </c>
      <c r="AH113" s="25">
        <f t="shared" si="49"/>
        <v>0</v>
      </c>
      <c r="AI113" s="25">
        <f t="shared" si="49"/>
        <v>0</v>
      </c>
      <c r="AJ113" s="25">
        <f t="shared" si="49"/>
        <v>0</v>
      </c>
      <c r="AK113" s="25">
        <f>IF((COUNTIF(AK114:AK115,"нд"))=(COUNTA(AK114:AK115)),"нд",SUMIF(AK114:AK115,"&lt;&gt;0",AK114:AK115))</f>
        <v>0</v>
      </c>
      <c r="AL113" s="25" t="s">
        <v>56</v>
      </c>
      <c r="AM113" s="25">
        <f t="shared" si="49"/>
        <v>0</v>
      </c>
      <c r="AN113" s="25">
        <f t="shared" si="49"/>
        <v>0</v>
      </c>
      <c r="AO113" s="41" t="s">
        <v>56</v>
      </c>
    </row>
    <row r="114" spans="1:41" s="40" customFormat="1" ht="31.5" x14ac:dyDescent="0.25">
      <c r="A114" s="53" t="s">
        <v>147</v>
      </c>
      <c r="B114" s="48" t="s">
        <v>148</v>
      </c>
      <c r="C114" s="39" t="s">
        <v>55</v>
      </c>
      <c r="D114" s="29" t="s">
        <v>56</v>
      </c>
      <c r="E114" s="29" t="s">
        <v>56</v>
      </c>
      <c r="F114" s="29" t="s">
        <v>56</v>
      </c>
      <c r="G114" s="29" t="s">
        <v>56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 t="s">
        <v>56</v>
      </c>
      <c r="AM114" s="25">
        <v>0</v>
      </c>
      <c r="AN114" s="25">
        <v>0</v>
      </c>
      <c r="AO114" s="41" t="s">
        <v>56</v>
      </c>
    </row>
    <row r="115" spans="1:41" s="40" customFormat="1" ht="31.5" x14ac:dyDescent="0.25">
      <c r="A115" s="53" t="s">
        <v>149</v>
      </c>
      <c r="B115" s="48" t="s">
        <v>150</v>
      </c>
      <c r="C115" s="39" t="s">
        <v>55</v>
      </c>
      <c r="D115" s="29" t="s">
        <v>56</v>
      </c>
      <c r="E115" s="29" t="s">
        <v>56</v>
      </c>
      <c r="F115" s="29" t="s">
        <v>56</v>
      </c>
      <c r="G115" s="29" t="s">
        <v>56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  <c r="AL115" s="25" t="s">
        <v>56</v>
      </c>
      <c r="AM115" s="25">
        <v>0</v>
      </c>
      <c r="AN115" s="25">
        <v>0</v>
      </c>
      <c r="AO115" s="41" t="s">
        <v>56</v>
      </c>
    </row>
    <row r="116" spans="1:41" s="40" customFormat="1" ht="47.25" x14ac:dyDescent="0.25">
      <c r="A116" s="53" t="s">
        <v>151</v>
      </c>
      <c r="B116" s="48" t="s">
        <v>152</v>
      </c>
      <c r="C116" s="39" t="s">
        <v>55</v>
      </c>
      <c r="D116" s="25" t="str">
        <f t="shared" si="49"/>
        <v>нд</v>
      </c>
      <c r="E116" s="25" t="str">
        <f t="shared" si="49"/>
        <v>нд</v>
      </c>
      <c r="F116" s="25" t="str">
        <f t="shared" si="49"/>
        <v>нд</v>
      </c>
      <c r="G116" s="25" t="str">
        <f t="shared" si="49"/>
        <v>нд</v>
      </c>
      <c r="H116" s="25">
        <f t="shared" si="49"/>
        <v>0</v>
      </c>
      <c r="I116" s="25">
        <f t="shared" si="49"/>
        <v>0</v>
      </c>
      <c r="J116" s="25">
        <f t="shared" si="49"/>
        <v>0</v>
      </c>
      <c r="K116" s="25">
        <f t="shared" si="49"/>
        <v>0</v>
      </c>
      <c r="L116" s="25">
        <f t="shared" si="49"/>
        <v>0</v>
      </c>
      <c r="M116" s="25">
        <f t="shared" si="49"/>
        <v>0</v>
      </c>
      <c r="N116" s="25">
        <f t="shared" si="49"/>
        <v>0</v>
      </c>
      <c r="O116" s="25">
        <f t="shared" si="49"/>
        <v>0</v>
      </c>
      <c r="P116" s="25">
        <f t="shared" si="49"/>
        <v>0</v>
      </c>
      <c r="Q116" s="25">
        <f t="shared" si="49"/>
        <v>0</v>
      </c>
      <c r="R116" s="25">
        <f t="shared" si="49"/>
        <v>0</v>
      </c>
      <c r="S116" s="25">
        <f t="shared" si="49"/>
        <v>0</v>
      </c>
      <c r="T116" s="25">
        <f t="shared" si="49"/>
        <v>0</v>
      </c>
      <c r="U116" s="25">
        <f t="shared" si="49"/>
        <v>0</v>
      </c>
      <c r="V116" s="25">
        <f t="shared" si="49"/>
        <v>0</v>
      </c>
      <c r="W116" s="25">
        <f t="shared" si="49"/>
        <v>0</v>
      </c>
      <c r="X116" s="25">
        <f t="shared" si="49"/>
        <v>0</v>
      </c>
      <c r="Y116" s="25">
        <f t="shared" si="49"/>
        <v>0</v>
      </c>
      <c r="Z116" s="25">
        <f t="shared" si="49"/>
        <v>0</v>
      </c>
      <c r="AA116" s="25">
        <f t="shared" si="49"/>
        <v>0</v>
      </c>
      <c r="AB116" s="25">
        <f t="shared" si="49"/>
        <v>0</v>
      </c>
      <c r="AC116" s="25">
        <f t="shared" si="49"/>
        <v>0</v>
      </c>
      <c r="AD116" s="25">
        <f t="shared" si="49"/>
        <v>0</v>
      </c>
      <c r="AE116" s="25">
        <f t="shared" si="49"/>
        <v>0</v>
      </c>
      <c r="AF116" s="25">
        <f t="shared" si="49"/>
        <v>0</v>
      </c>
      <c r="AG116" s="25">
        <f t="shared" si="49"/>
        <v>0</v>
      </c>
      <c r="AH116" s="25">
        <f t="shared" si="49"/>
        <v>0</v>
      </c>
      <c r="AI116" s="25">
        <f t="shared" si="49"/>
        <v>0</v>
      </c>
      <c r="AJ116" s="25">
        <f t="shared" si="49"/>
        <v>0</v>
      </c>
      <c r="AK116" s="25">
        <f>IF((COUNTIF(AK117:AK118,"нд"))=(COUNTA(AK117:AK118)),"нд",SUMIF(AK117:AK118,"&lt;&gt;0",AK117:AK118))</f>
        <v>0</v>
      </c>
      <c r="AL116" s="25" t="s">
        <v>56</v>
      </c>
      <c r="AM116" s="25">
        <f t="shared" si="49"/>
        <v>0</v>
      </c>
      <c r="AN116" s="25">
        <f t="shared" si="49"/>
        <v>0</v>
      </c>
      <c r="AO116" s="42" t="s">
        <v>56</v>
      </c>
    </row>
    <row r="117" spans="1:41" s="40" customFormat="1" ht="47.25" x14ac:dyDescent="0.25">
      <c r="A117" s="53" t="s">
        <v>153</v>
      </c>
      <c r="B117" s="48" t="s">
        <v>154</v>
      </c>
      <c r="C117" s="39" t="s">
        <v>55</v>
      </c>
      <c r="D117" s="29" t="s">
        <v>56</v>
      </c>
      <c r="E117" s="29" t="s">
        <v>56</v>
      </c>
      <c r="F117" s="29" t="s">
        <v>56</v>
      </c>
      <c r="G117" s="29" t="s">
        <v>56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 t="s">
        <v>56</v>
      </c>
      <c r="AM117" s="25">
        <v>0</v>
      </c>
      <c r="AN117" s="25">
        <v>0</v>
      </c>
      <c r="AO117" s="42" t="s">
        <v>56</v>
      </c>
    </row>
    <row r="118" spans="1:41" s="40" customFormat="1" ht="47.25" x14ac:dyDescent="0.25">
      <c r="A118" s="53" t="s">
        <v>155</v>
      </c>
      <c r="B118" s="48" t="s">
        <v>156</v>
      </c>
      <c r="C118" s="39" t="s">
        <v>55</v>
      </c>
      <c r="D118" s="29" t="s">
        <v>56</v>
      </c>
      <c r="E118" s="29" t="s">
        <v>56</v>
      </c>
      <c r="F118" s="29" t="s">
        <v>56</v>
      </c>
      <c r="G118" s="29" t="s">
        <v>56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 t="s">
        <v>56</v>
      </c>
      <c r="AM118" s="25">
        <v>0</v>
      </c>
      <c r="AN118" s="25">
        <v>0</v>
      </c>
      <c r="AO118" s="42" t="s">
        <v>56</v>
      </c>
    </row>
    <row r="119" spans="1:41" s="40" customFormat="1" ht="31.5" x14ac:dyDescent="0.25">
      <c r="A119" s="47" t="s">
        <v>157</v>
      </c>
      <c r="B119" s="48" t="s">
        <v>158</v>
      </c>
      <c r="C119" s="39" t="s">
        <v>55</v>
      </c>
      <c r="D119" s="29" t="s">
        <v>56</v>
      </c>
      <c r="E119" s="29" t="s">
        <v>56</v>
      </c>
      <c r="F119" s="29" t="s">
        <v>56</v>
      </c>
      <c r="G119" s="29" t="s">
        <v>56</v>
      </c>
      <c r="H119" s="25">
        <f t="shared" ref="H119:T119" si="50">IF((COUNTIF(H120:H129,"нд"))=(COUNTA(H120:H129)),"нд",SUMIF(H120:H129,"&lt;&gt;0",H120:H129))</f>
        <v>201.05391666666668</v>
      </c>
      <c r="I119" s="25">
        <f t="shared" si="50"/>
        <v>201.05391666666668</v>
      </c>
      <c r="J119" s="25">
        <f t="shared" si="50"/>
        <v>671.10140003000004</v>
      </c>
      <c r="K119" s="25">
        <f t="shared" si="50"/>
        <v>1653.4156879573027</v>
      </c>
      <c r="L119" s="25">
        <f t="shared" si="50"/>
        <v>76.174979608333331</v>
      </c>
      <c r="M119" s="25">
        <f t="shared" si="50"/>
        <v>1247.9890722400003</v>
      </c>
      <c r="N119" s="25">
        <f t="shared" si="50"/>
        <v>203.16101176000001</v>
      </c>
      <c r="O119" s="25">
        <f t="shared" si="50"/>
        <v>126.09062434896933</v>
      </c>
      <c r="P119" s="25">
        <f t="shared" si="50"/>
        <v>1198.9956757736759</v>
      </c>
      <c r="Q119" s="25">
        <f t="shared" si="50"/>
        <v>76.1749796</v>
      </c>
      <c r="R119" s="25">
        <f t="shared" si="50"/>
        <v>857.11929595000004</v>
      </c>
      <c r="S119" s="25">
        <f t="shared" si="50"/>
        <v>172.29018513</v>
      </c>
      <c r="T119" s="25">
        <f t="shared" si="50"/>
        <v>93.411215093675906</v>
      </c>
      <c r="U119" s="25">
        <v>0</v>
      </c>
      <c r="V119" s="25">
        <f>IF((COUNTIF(V120:V129,"нд"))=(COUNTA(V120:V129)),"нд",SUMIF(V120:V129,"&lt;&gt;0",V120:V129))</f>
        <v>982.31428792730276</v>
      </c>
      <c r="W119" s="25">
        <v>0</v>
      </c>
      <c r="X119" s="25">
        <f>IF((COUNTIF(X120:X129,"нд"))=(COUNTA(X120:X129)),"нд",SUMIF(X120:X129,"&lt;&gt;0",X120:X129))</f>
        <v>624.27417498830266</v>
      </c>
      <c r="Y119" s="25">
        <v>0</v>
      </c>
      <c r="Z119" s="25">
        <f t="shared" ref="Z119:AN119" si="51">IF((COUNTIF(Z120:Z129,"нд"))=(COUNTA(Z120:Z129)),"нд",SUMIF(Z120:Z129,"&lt;&gt;0",Z120:Z129))</f>
        <v>153.71211154367597</v>
      </c>
      <c r="AA119" s="25">
        <f t="shared" si="51"/>
        <v>358.04011293900004</v>
      </c>
      <c r="AB119" s="25">
        <f t="shared" si="51"/>
        <v>374.18216420000005</v>
      </c>
      <c r="AC119" s="25">
        <f t="shared" si="51"/>
        <v>624.27417498830266</v>
      </c>
      <c r="AD119" s="25">
        <f t="shared" si="51"/>
        <v>13.785386290000002</v>
      </c>
      <c r="AE119" s="25">
        <f t="shared" si="51"/>
        <v>0</v>
      </c>
      <c r="AF119" s="25">
        <f t="shared" si="51"/>
        <v>139.92672525367598</v>
      </c>
      <c r="AG119" s="25">
        <f t="shared" si="51"/>
        <v>0</v>
      </c>
      <c r="AH119" s="25">
        <f t="shared" si="51"/>
        <v>0</v>
      </c>
      <c r="AI119" s="25">
        <f t="shared" si="51"/>
        <v>0</v>
      </c>
      <c r="AJ119" s="25">
        <f t="shared" si="51"/>
        <v>0</v>
      </c>
      <c r="AK119" s="25">
        <f t="shared" si="51"/>
        <v>0</v>
      </c>
      <c r="AL119" s="25" t="s">
        <v>56</v>
      </c>
      <c r="AM119" s="25">
        <f t="shared" si="51"/>
        <v>624.27417498830266</v>
      </c>
      <c r="AN119" s="25">
        <f t="shared" si="51"/>
        <v>153.71211154367597</v>
      </c>
      <c r="AO119" s="42" t="s">
        <v>56</v>
      </c>
    </row>
    <row r="120" spans="1:41" s="10" customFormat="1" ht="72" customHeight="1" x14ac:dyDescent="0.25">
      <c r="A120" s="31" t="s">
        <v>157</v>
      </c>
      <c r="B120" s="32" t="s">
        <v>387</v>
      </c>
      <c r="C120" s="33" t="s">
        <v>388</v>
      </c>
      <c r="D120" s="34" t="s">
        <v>421</v>
      </c>
      <c r="E120" s="35">
        <v>2019</v>
      </c>
      <c r="F120" s="35">
        <v>2024</v>
      </c>
      <c r="G120" s="35">
        <v>2024</v>
      </c>
      <c r="H120" s="36">
        <v>14.580549999999999</v>
      </c>
      <c r="I120" s="36">
        <v>14.580549999999999</v>
      </c>
      <c r="J120" s="36">
        <v>57.252830269999997</v>
      </c>
      <c r="K120" s="36">
        <v>112.046985936792</v>
      </c>
      <c r="L120" s="36">
        <v>8.0798650583333345</v>
      </c>
      <c r="M120" s="36">
        <v>82.110813400000012</v>
      </c>
      <c r="N120" s="36">
        <v>13.366876600000003</v>
      </c>
      <c r="O120" s="36">
        <v>8.4894308784586539</v>
      </c>
      <c r="P120" s="36">
        <v>104.91409443999999</v>
      </c>
      <c r="Q120" s="36">
        <v>8.0798650599999995</v>
      </c>
      <c r="R120" s="36">
        <v>63.808043900000001</v>
      </c>
      <c r="S120" s="36">
        <v>23.855223460000001</v>
      </c>
      <c r="T120" s="36">
        <v>9.1709620199999797</v>
      </c>
      <c r="U120" s="36" t="s">
        <v>56</v>
      </c>
      <c r="V120" s="36">
        <v>54.794155666792001</v>
      </c>
      <c r="W120" s="36" t="s">
        <v>56</v>
      </c>
      <c r="X120" s="36">
        <v>10.104240217792004</v>
      </c>
      <c r="Y120" s="36" t="s">
        <v>56</v>
      </c>
      <c r="Z120" s="36">
        <v>2.0039895200000002</v>
      </c>
      <c r="AA120" s="36">
        <v>44.689915448999997</v>
      </c>
      <c r="AB120" s="36">
        <v>45.657274649999998</v>
      </c>
      <c r="AC120" s="36">
        <v>10.104240217792004</v>
      </c>
      <c r="AD120" s="36">
        <v>2.0039895200000002</v>
      </c>
      <c r="AE120" s="36">
        <v>0</v>
      </c>
      <c r="AF120" s="36">
        <v>0</v>
      </c>
      <c r="AG120" s="36">
        <v>0</v>
      </c>
      <c r="AH120" s="36">
        <v>0</v>
      </c>
      <c r="AI120" s="36">
        <v>0</v>
      </c>
      <c r="AJ120" s="36">
        <v>0</v>
      </c>
      <c r="AK120" s="36">
        <v>0</v>
      </c>
      <c r="AL120" s="36" t="s">
        <v>56</v>
      </c>
      <c r="AM120" s="37">
        <f t="shared" ref="AM120:AM129" si="52">AC120+AE120+AG120+AI120</f>
        <v>10.104240217792004</v>
      </c>
      <c r="AN120" s="37">
        <f t="shared" ref="AN120:AN129" si="53">AD120+AF120+AH120+AJ120+AK120</f>
        <v>2.0039895200000002</v>
      </c>
      <c r="AO120" s="38" t="s">
        <v>386</v>
      </c>
    </row>
    <row r="121" spans="1:41" s="10" customFormat="1" ht="72" customHeight="1" x14ac:dyDescent="0.25">
      <c r="A121" s="31" t="s">
        <v>157</v>
      </c>
      <c r="B121" s="32" t="s">
        <v>390</v>
      </c>
      <c r="C121" s="33" t="s">
        <v>391</v>
      </c>
      <c r="D121" s="34" t="s">
        <v>421</v>
      </c>
      <c r="E121" s="35">
        <v>2019</v>
      </c>
      <c r="F121" s="35">
        <v>2024</v>
      </c>
      <c r="G121" s="35">
        <v>2024</v>
      </c>
      <c r="H121" s="36">
        <v>9.1499500000000005</v>
      </c>
      <c r="I121" s="36">
        <v>9.1499500000000005</v>
      </c>
      <c r="J121" s="36">
        <v>13.9775063</v>
      </c>
      <c r="K121" s="36">
        <v>75.724334728724003</v>
      </c>
      <c r="L121" s="36">
        <v>4.4702491800000006</v>
      </c>
      <c r="M121" s="36">
        <v>56.191290600000002</v>
      </c>
      <c r="N121" s="36">
        <v>9.1474194000000022</v>
      </c>
      <c r="O121" s="36">
        <v>5.9153755487239961</v>
      </c>
      <c r="P121" s="36">
        <v>44.037289119999997</v>
      </c>
      <c r="Q121" s="36">
        <v>4.4702491799999997</v>
      </c>
      <c r="R121" s="36">
        <v>26.557473900000002</v>
      </c>
      <c r="S121" s="36">
        <v>8.0222339500000004</v>
      </c>
      <c r="T121" s="36">
        <v>4.9873320899999953</v>
      </c>
      <c r="U121" s="36" t="s">
        <v>56</v>
      </c>
      <c r="V121" s="36">
        <v>61.746828428724001</v>
      </c>
      <c r="W121" s="36" t="s">
        <v>56</v>
      </c>
      <c r="X121" s="36">
        <v>34.872312688724001</v>
      </c>
      <c r="Y121" s="36" t="s">
        <v>56</v>
      </c>
      <c r="Z121" s="36">
        <v>2.5844795199999986</v>
      </c>
      <c r="AA121" s="36">
        <v>26.87451574</v>
      </c>
      <c r="AB121" s="36">
        <v>27.4753033</v>
      </c>
      <c r="AC121" s="36">
        <v>34.872312688724001</v>
      </c>
      <c r="AD121" s="36">
        <v>2.5844795199999986</v>
      </c>
      <c r="AE121" s="36">
        <v>0</v>
      </c>
      <c r="AF121" s="36">
        <v>0</v>
      </c>
      <c r="AG121" s="36">
        <v>0</v>
      </c>
      <c r="AH121" s="36">
        <v>0</v>
      </c>
      <c r="AI121" s="36">
        <v>0</v>
      </c>
      <c r="AJ121" s="36">
        <v>0</v>
      </c>
      <c r="AK121" s="36">
        <v>0</v>
      </c>
      <c r="AL121" s="36" t="s">
        <v>56</v>
      </c>
      <c r="AM121" s="37">
        <f t="shared" si="52"/>
        <v>34.872312688724001</v>
      </c>
      <c r="AN121" s="37">
        <f t="shared" si="53"/>
        <v>2.5844795199999986</v>
      </c>
      <c r="AO121" s="38" t="s">
        <v>389</v>
      </c>
    </row>
    <row r="122" spans="1:41" s="10" customFormat="1" ht="72" customHeight="1" x14ac:dyDescent="0.25">
      <c r="A122" s="31" t="s">
        <v>157</v>
      </c>
      <c r="B122" s="32" t="s">
        <v>393</v>
      </c>
      <c r="C122" s="33" t="s">
        <v>394</v>
      </c>
      <c r="D122" s="34" t="s">
        <v>419</v>
      </c>
      <c r="E122" s="35">
        <v>2019</v>
      </c>
      <c r="F122" s="35">
        <v>2024</v>
      </c>
      <c r="G122" s="35">
        <v>2025</v>
      </c>
      <c r="H122" s="36">
        <v>53.292158333333333</v>
      </c>
      <c r="I122" s="36">
        <v>53.292158333333333</v>
      </c>
      <c r="J122" s="36">
        <v>149.90049006000001</v>
      </c>
      <c r="K122" s="36">
        <v>373.96030491167608</v>
      </c>
      <c r="L122" s="36">
        <v>10.33075217</v>
      </c>
      <c r="M122" s="36">
        <v>289.11510100000004</v>
      </c>
      <c r="N122" s="36">
        <v>47.065249000000009</v>
      </c>
      <c r="O122" s="36">
        <v>27.449202741676043</v>
      </c>
      <c r="P122" s="36">
        <v>356.47487494367601</v>
      </c>
      <c r="Q122" s="36">
        <v>10.33075217</v>
      </c>
      <c r="R122" s="36">
        <v>289.11510100000004</v>
      </c>
      <c r="S122" s="36">
        <v>47.065249000000009</v>
      </c>
      <c r="T122" s="36">
        <v>9.9637727736759807</v>
      </c>
      <c r="U122" s="36" t="s">
        <v>56</v>
      </c>
      <c r="V122" s="36">
        <v>224.05981485167601</v>
      </c>
      <c r="W122" s="36" t="s">
        <v>56</v>
      </c>
      <c r="X122" s="36">
        <v>164.05981485167601</v>
      </c>
      <c r="Y122" s="36" t="s">
        <v>56</v>
      </c>
      <c r="Z122" s="36">
        <v>139.92672525367598</v>
      </c>
      <c r="AA122" s="36">
        <v>60</v>
      </c>
      <c r="AB122" s="36">
        <v>66.647659630000007</v>
      </c>
      <c r="AC122" s="36">
        <v>164.05981485167601</v>
      </c>
      <c r="AD122" s="36">
        <v>0</v>
      </c>
      <c r="AE122" s="36">
        <v>0</v>
      </c>
      <c r="AF122" s="36">
        <v>139.92672525367598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 t="s">
        <v>56</v>
      </c>
      <c r="AM122" s="37">
        <f t="shared" si="52"/>
        <v>164.05981485167601</v>
      </c>
      <c r="AN122" s="37">
        <f t="shared" si="53"/>
        <v>139.92672525367598</v>
      </c>
      <c r="AO122" s="38" t="s">
        <v>392</v>
      </c>
    </row>
    <row r="123" spans="1:41" s="10" customFormat="1" ht="72" customHeight="1" x14ac:dyDescent="0.25">
      <c r="A123" s="31" t="s">
        <v>157</v>
      </c>
      <c r="B123" s="32" t="s">
        <v>396</v>
      </c>
      <c r="C123" s="33" t="s">
        <v>397</v>
      </c>
      <c r="D123" s="34" t="s">
        <v>421</v>
      </c>
      <c r="E123" s="35">
        <v>2019</v>
      </c>
      <c r="F123" s="35">
        <v>2024</v>
      </c>
      <c r="G123" s="35">
        <v>2024</v>
      </c>
      <c r="H123" s="36">
        <v>40.335266666666669</v>
      </c>
      <c r="I123" s="36">
        <v>40.335266666666669</v>
      </c>
      <c r="J123" s="36">
        <v>103.80000272999999</v>
      </c>
      <c r="K123" s="36">
        <v>344.161916879812</v>
      </c>
      <c r="L123" s="36">
        <v>12.218050610000001</v>
      </c>
      <c r="M123" s="36">
        <v>262.82513664000004</v>
      </c>
      <c r="N123" s="36">
        <v>42.785487360000005</v>
      </c>
      <c r="O123" s="36">
        <v>26.333242269811969</v>
      </c>
      <c r="P123" s="36">
        <v>158.85003632999999</v>
      </c>
      <c r="Q123" s="36">
        <v>12.218050610000001</v>
      </c>
      <c r="R123" s="36">
        <v>108.69637856</v>
      </c>
      <c r="S123" s="36">
        <v>21.033837370000001</v>
      </c>
      <c r="T123" s="36">
        <v>16.90176979000001</v>
      </c>
      <c r="U123" s="36" t="s">
        <v>56</v>
      </c>
      <c r="V123" s="36">
        <v>240.36191414981198</v>
      </c>
      <c r="W123" s="36" t="s">
        <v>56</v>
      </c>
      <c r="X123" s="36">
        <v>188.50755392981199</v>
      </c>
      <c r="Y123" s="36" t="s">
        <v>56</v>
      </c>
      <c r="Z123" s="36">
        <v>0</v>
      </c>
      <c r="AA123" s="36">
        <v>51.854360220000004</v>
      </c>
      <c r="AB123" s="36">
        <v>55.050033600000006</v>
      </c>
      <c r="AC123" s="36">
        <v>188.50755392981199</v>
      </c>
      <c r="AD123" s="36">
        <v>0</v>
      </c>
      <c r="AE123" s="36">
        <v>0</v>
      </c>
      <c r="AF123" s="36">
        <v>0</v>
      </c>
      <c r="AG123" s="36">
        <v>0</v>
      </c>
      <c r="AH123" s="36">
        <v>0</v>
      </c>
      <c r="AI123" s="36">
        <v>0</v>
      </c>
      <c r="AJ123" s="36">
        <v>0</v>
      </c>
      <c r="AK123" s="36">
        <v>0</v>
      </c>
      <c r="AL123" s="36" t="s">
        <v>56</v>
      </c>
      <c r="AM123" s="37">
        <f t="shared" si="52"/>
        <v>188.50755392981199</v>
      </c>
      <c r="AN123" s="37">
        <f t="shared" si="53"/>
        <v>0</v>
      </c>
      <c r="AO123" s="38" t="s">
        <v>395</v>
      </c>
    </row>
    <row r="124" spans="1:41" s="10" customFormat="1" ht="72" customHeight="1" x14ac:dyDescent="0.25">
      <c r="A124" s="31" t="s">
        <v>157</v>
      </c>
      <c r="B124" s="32" t="s">
        <v>399</v>
      </c>
      <c r="C124" s="33" t="s">
        <v>400</v>
      </c>
      <c r="D124" s="34" t="s">
        <v>421</v>
      </c>
      <c r="E124" s="35">
        <v>2019</v>
      </c>
      <c r="F124" s="35">
        <v>2024</v>
      </c>
      <c r="G124" s="35">
        <v>2024</v>
      </c>
      <c r="H124" s="36">
        <v>9.1306250000000002</v>
      </c>
      <c r="I124" s="36">
        <v>9.1306250000000002</v>
      </c>
      <c r="J124" s="36">
        <v>19.839541140000001</v>
      </c>
      <c r="K124" s="36">
        <v>74.950110315868002</v>
      </c>
      <c r="L124" s="36">
        <v>1.57309897</v>
      </c>
      <c r="M124" s="36">
        <v>57.891347199999991</v>
      </c>
      <c r="N124" s="36">
        <v>9.4241727999999991</v>
      </c>
      <c r="O124" s="36">
        <v>6.0614913458680171</v>
      </c>
      <c r="P124" s="36">
        <v>43.782113989999999</v>
      </c>
      <c r="Q124" s="36">
        <v>1.57309897</v>
      </c>
      <c r="R124" s="36">
        <v>31.5858712</v>
      </c>
      <c r="S124" s="36">
        <v>5.8432685900000001</v>
      </c>
      <c r="T124" s="36">
        <v>4.7798752299999983</v>
      </c>
      <c r="U124" s="36" t="s">
        <v>56</v>
      </c>
      <c r="V124" s="36">
        <v>55.110569175868008</v>
      </c>
      <c r="W124" s="36" t="s">
        <v>56</v>
      </c>
      <c r="X124" s="36">
        <v>32.096621865868002</v>
      </c>
      <c r="Y124" s="36" t="s">
        <v>56</v>
      </c>
      <c r="Z124" s="36">
        <v>0</v>
      </c>
      <c r="AA124" s="36">
        <v>23.013947310000002</v>
      </c>
      <c r="AB124" s="36">
        <v>23.942572849999998</v>
      </c>
      <c r="AC124" s="36">
        <v>32.096621865868002</v>
      </c>
      <c r="AD124" s="36">
        <v>0</v>
      </c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6">
        <v>0</v>
      </c>
      <c r="AL124" s="36" t="s">
        <v>56</v>
      </c>
      <c r="AM124" s="37">
        <f t="shared" si="52"/>
        <v>32.096621865868002</v>
      </c>
      <c r="AN124" s="37">
        <f t="shared" si="53"/>
        <v>0</v>
      </c>
      <c r="AO124" s="38" t="s">
        <v>398</v>
      </c>
    </row>
    <row r="125" spans="1:41" s="10" customFormat="1" ht="72" customHeight="1" x14ac:dyDescent="0.25">
      <c r="A125" s="31" t="s">
        <v>157</v>
      </c>
      <c r="B125" s="32" t="s">
        <v>402</v>
      </c>
      <c r="C125" s="33" t="s">
        <v>403</v>
      </c>
      <c r="D125" s="34" t="s">
        <v>421</v>
      </c>
      <c r="E125" s="35">
        <v>2019</v>
      </c>
      <c r="F125" s="35">
        <v>2024</v>
      </c>
      <c r="G125" s="35">
        <v>2024</v>
      </c>
      <c r="H125" s="36">
        <v>22.093741666666666</v>
      </c>
      <c r="I125" s="36">
        <v>22.093741666666666</v>
      </c>
      <c r="J125" s="36">
        <v>87.757691349999988</v>
      </c>
      <c r="K125" s="36">
        <v>174.08446530367598</v>
      </c>
      <c r="L125" s="36">
        <v>8.9730742200000009</v>
      </c>
      <c r="M125" s="36">
        <v>130.48619180000003</v>
      </c>
      <c r="N125" s="36">
        <v>21.241938200000003</v>
      </c>
      <c r="O125" s="36">
        <v>13.383261083675961</v>
      </c>
      <c r="P125" s="36">
        <v>122.42624991</v>
      </c>
      <c r="Q125" s="36">
        <v>8.9730742200000009</v>
      </c>
      <c r="R125" s="36">
        <v>86.374130559999998</v>
      </c>
      <c r="S125" s="36">
        <v>15.320276249999999</v>
      </c>
      <c r="T125" s="36">
        <v>11.758768879999991</v>
      </c>
      <c r="U125" s="36" t="s">
        <v>56</v>
      </c>
      <c r="V125" s="36">
        <v>86.326773953675996</v>
      </c>
      <c r="W125" s="36" t="s">
        <v>56</v>
      </c>
      <c r="X125" s="36">
        <v>54.462086553675995</v>
      </c>
      <c r="Y125" s="36" t="s">
        <v>56</v>
      </c>
      <c r="Z125" s="36">
        <v>3.314379970000001</v>
      </c>
      <c r="AA125" s="36">
        <v>31.864687400000001</v>
      </c>
      <c r="AB125" s="36">
        <v>31.35417859</v>
      </c>
      <c r="AC125" s="36">
        <v>54.462086553675995</v>
      </c>
      <c r="AD125" s="36">
        <v>3.314379970000001</v>
      </c>
      <c r="AE125" s="36">
        <v>0</v>
      </c>
      <c r="AF125" s="36">
        <v>0</v>
      </c>
      <c r="AG125" s="36">
        <v>0</v>
      </c>
      <c r="AH125" s="36">
        <v>0</v>
      </c>
      <c r="AI125" s="36">
        <v>0</v>
      </c>
      <c r="AJ125" s="36">
        <v>0</v>
      </c>
      <c r="AK125" s="36">
        <v>0</v>
      </c>
      <c r="AL125" s="36" t="s">
        <v>56</v>
      </c>
      <c r="AM125" s="37">
        <f t="shared" si="52"/>
        <v>54.462086553675995</v>
      </c>
      <c r="AN125" s="37">
        <f t="shared" si="53"/>
        <v>3.314379970000001</v>
      </c>
      <c r="AO125" s="38" t="s">
        <v>401</v>
      </c>
    </row>
    <row r="126" spans="1:41" s="10" customFormat="1" ht="72" customHeight="1" x14ac:dyDescent="0.25">
      <c r="A126" s="31" t="s">
        <v>157</v>
      </c>
      <c r="B126" s="32" t="s">
        <v>405</v>
      </c>
      <c r="C126" s="33" t="s">
        <v>406</v>
      </c>
      <c r="D126" s="34" t="s">
        <v>421</v>
      </c>
      <c r="E126" s="35">
        <v>2019</v>
      </c>
      <c r="F126" s="35">
        <v>2024</v>
      </c>
      <c r="G126" s="35">
        <v>2024</v>
      </c>
      <c r="H126" s="36">
        <v>15.795383333333335</v>
      </c>
      <c r="I126" s="36">
        <v>15.795383333333335</v>
      </c>
      <c r="J126" s="36">
        <v>53.104394540000001</v>
      </c>
      <c r="K126" s="36">
        <v>129.06457411882002</v>
      </c>
      <c r="L126" s="36">
        <v>8.1954568299999995</v>
      </c>
      <c r="M126" s="36">
        <v>95.326794599999985</v>
      </c>
      <c r="N126" s="36">
        <v>15.518315400000001</v>
      </c>
      <c r="O126" s="36">
        <v>10.024007288820028</v>
      </c>
      <c r="P126" s="36">
        <v>102.40397553</v>
      </c>
      <c r="Q126" s="36">
        <v>8.1954568299999995</v>
      </c>
      <c r="R126" s="36">
        <v>69.693890379999999</v>
      </c>
      <c r="S126" s="36">
        <v>14.59547594</v>
      </c>
      <c r="T126" s="36">
        <v>9.9191523799999981</v>
      </c>
      <c r="U126" s="36" t="s">
        <v>56</v>
      </c>
      <c r="V126" s="36">
        <v>75.960179578820004</v>
      </c>
      <c r="W126" s="36" t="s">
        <v>56</v>
      </c>
      <c r="X126" s="36">
        <v>32.162191508820001</v>
      </c>
      <c r="Y126" s="36" t="s">
        <v>56</v>
      </c>
      <c r="Z126" s="36">
        <v>2.8372799999999998</v>
      </c>
      <c r="AA126" s="36">
        <v>43.797988070000002</v>
      </c>
      <c r="AB126" s="36">
        <v>46.462300990000003</v>
      </c>
      <c r="AC126" s="36">
        <v>32.162191508820001</v>
      </c>
      <c r="AD126" s="36">
        <v>2.8372799999999998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 t="s">
        <v>56</v>
      </c>
      <c r="AM126" s="37">
        <f t="shared" si="52"/>
        <v>32.162191508820001</v>
      </c>
      <c r="AN126" s="37">
        <f t="shared" si="53"/>
        <v>2.8372799999999998</v>
      </c>
      <c r="AO126" s="38" t="s">
        <v>404</v>
      </c>
    </row>
    <row r="127" spans="1:41" s="10" customFormat="1" ht="72" customHeight="1" x14ac:dyDescent="0.25">
      <c r="A127" s="31" t="s">
        <v>157</v>
      </c>
      <c r="B127" s="32" t="s">
        <v>408</v>
      </c>
      <c r="C127" s="33" t="s">
        <v>409</v>
      </c>
      <c r="D127" s="34" t="s">
        <v>421</v>
      </c>
      <c r="E127" s="35">
        <v>2019</v>
      </c>
      <c r="F127" s="35">
        <v>2024</v>
      </c>
      <c r="G127" s="35">
        <v>2024</v>
      </c>
      <c r="H127" s="36">
        <v>17.656216666666669</v>
      </c>
      <c r="I127" s="36">
        <v>17.656216666666669</v>
      </c>
      <c r="J127" s="36">
        <v>78.055380049999997</v>
      </c>
      <c r="K127" s="36">
        <v>141.634687839376</v>
      </c>
      <c r="L127" s="36">
        <v>9.0729034899999998</v>
      </c>
      <c r="M127" s="36">
        <v>104.67261240000001</v>
      </c>
      <c r="N127" s="36">
        <v>17.039727600000003</v>
      </c>
      <c r="O127" s="36">
        <v>10.849444349375988</v>
      </c>
      <c r="P127" s="36">
        <v>125.87014278999999</v>
      </c>
      <c r="Q127" s="36">
        <v>9.0729034800000008</v>
      </c>
      <c r="R127" s="36">
        <v>85.864436310000002</v>
      </c>
      <c r="S127" s="36">
        <v>18.35379009</v>
      </c>
      <c r="T127" s="36">
        <v>12.579012909999982</v>
      </c>
      <c r="U127" s="36" t="s">
        <v>56</v>
      </c>
      <c r="V127" s="36">
        <v>63.579307789375996</v>
      </c>
      <c r="W127" s="36" t="s">
        <v>56</v>
      </c>
      <c r="X127" s="36">
        <v>20.457944169375999</v>
      </c>
      <c r="Y127" s="36" t="s">
        <v>56</v>
      </c>
      <c r="Z127" s="36">
        <v>3.0452572800000013</v>
      </c>
      <c r="AA127" s="36">
        <v>43.121363619999997</v>
      </c>
      <c r="AB127" s="36">
        <v>44.769505459999998</v>
      </c>
      <c r="AC127" s="36">
        <v>20.457944169375999</v>
      </c>
      <c r="AD127" s="36">
        <v>3.0452572800000013</v>
      </c>
      <c r="AE127" s="36">
        <v>0</v>
      </c>
      <c r="AF127" s="36">
        <v>0</v>
      </c>
      <c r="AG127" s="36">
        <v>0</v>
      </c>
      <c r="AH127" s="36">
        <v>0</v>
      </c>
      <c r="AI127" s="36">
        <v>0</v>
      </c>
      <c r="AJ127" s="36">
        <v>0</v>
      </c>
      <c r="AK127" s="36">
        <v>0</v>
      </c>
      <c r="AL127" s="36" t="s">
        <v>56</v>
      </c>
      <c r="AM127" s="37">
        <f t="shared" si="52"/>
        <v>20.457944169375999</v>
      </c>
      <c r="AN127" s="37">
        <f t="shared" si="53"/>
        <v>3.0452572800000013</v>
      </c>
      <c r="AO127" s="38" t="s">
        <v>407</v>
      </c>
    </row>
    <row r="128" spans="1:41" s="10" customFormat="1" ht="72" customHeight="1" x14ac:dyDescent="0.25">
      <c r="A128" s="31" t="s">
        <v>157</v>
      </c>
      <c r="B128" s="32" t="s">
        <v>411</v>
      </c>
      <c r="C128" s="33" t="s">
        <v>412</v>
      </c>
      <c r="D128" s="34" t="s">
        <v>421</v>
      </c>
      <c r="E128" s="35">
        <v>2019</v>
      </c>
      <c r="F128" s="35">
        <v>2024</v>
      </c>
      <c r="G128" s="35">
        <v>2024</v>
      </c>
      <c r="H128" s="36">
        <v>12.337766666666667</v>
      </c>
      <c r="I128" s="36">
        <v>12.337766666666667</v>
      </c>
      <c r="J128" s="36">
        <v>97.814816539999981</v>
      </c>
      <c r="K128" s="36">
        <v>171.98192827012397</v>
      </c>
      <c r="L128" s="36">
        <v>10.877186010000001</v>
      </c>
      <c r="M128" s="36">
        <v>127.2782972</v>
      </c>
      <c r="N128" s="36">
        <v>20.719722800000003</v>
      </c>
      <c r="O128" s="36">
        <v>13.106722260123975</v>
      </c>
      <c r="P128" s="36">
        <v>119.65261705999998</v>
      </c>
      <c r="Q128" s="36">
        <v>10.877186010000001</v>
      </c>
      <c r="R128" s="36">
        <v>81.574832490000006</v>
      </c>
      <c r="S128" s="36">
        <v>16.387593599999999</v>
      </c>
      <c r="T128" s="36">
        <v>10.813004959999974</v>
      </c>
      <c r="U128" s="36" t="s">
        <v>56</v>
      </c>
      <c r="V128" s="36">
        <v>74.167111730123992</v>
      </c>
      <c r="W128" s="36" t="s">
        <v>56</v>
      </c>
      <c r="X128" s="36">
        <v>52.32931121012399</v>
      </c>
      <c r="Y128" s="36" t="s">
        <v>56</v>
      </c>
      <c r="Z128" s="36">
        <v>0</v>
      </c>
      <c r="AA128" s="36">
        <v>21.837800520000002</v>
      </c>
      <c r="AB128" s="36">
        <v>21.837800520000002</v>
      </c>
      <c r="AC128" s="36">
        <v>52.32931121012399</v>
      </c>
      <c r="AD128" s="36">
        <v>0</v>
      </c>
      <c r="AE128" s="36">
        <v>0</v>
      </c>
      <c r="AF128" s="36">
        <v>0</v>
      </c>
      <c r="AG128" s="36">
        <v>0</v>
      </c>
      <c r="AH128" s="36">
        <v>0</v>
      </c>
      <c r="AI128" s="36">
        <v>0</v>
      </c>
      <c r="AJ128" s="36">
        <v>0</v>
      </c>
      <c r="AK128" s="36">
        <v>0</v>
      </c>
      <c r="AL128" s="36" t="s">
        <v>56</v>
      </c>
      <c r="AM128" s="37">
        <f t="shared" si="52"/>
        <v>52.32931121012399</v>
      </c>
      <c r="AN128" s="37">
        <f t="shared" si="53"/>
        <v>0</v>
      </c>
      <c r="AO128" s="38" t="s">
        <v>410</v>
      </c>
    </row>
    <row r="129" spans="1:41" s="10" customFormat="1" ht="72" customHeight="1" x14ac:dyDescent="0.25">
      <c r="A129" s="31" t="s">
        <v>157</v>
      </c>
      <c r="B129" s="32" t="s">
        <v>414</v>
      </c>
      <c r="C129" s="33" t="s">
        <v>415</v>
      </c>
      <c r="D129" s="34" t="s">
        <v>421</v>
      </c>
      <c r="E129" s="35">
        <v>2019</v>
      </c>
      <c r="F129" s="35">
        <v>2024</v>
      </c>
      <c r="G129" s="35">
        <v>2024</v>
      </c>
      <c r="H129" s="36">
        <v>6.6822583333333343</v>
      </c>
      <c r="I129" s="36">
        <v>6.6822583333333343</v>
      </c>
      <c r="J129" s="36">
        <v>9.5987470500000001</v>
      </c>
      <c r="K129" s="36">
        <v>55.8063796524347</v>
      </c>
      <c r="L129" s="36">
        <v>2.3843430699999999</v>
      </c>
      <c r="M129" s="36">
        <v>42.091487400000005</v>
      </c>
      <c r="N129" s="36">
        <v>6.852102600000002</v>
      </c>
      <c r="O129" s="36">
        <v>4.4784465824346924</v>
      </c>
      <c r="P129" s="36">
        <v>20.584281659999998</v>
      </c>
      <c r="Q129" s="36">
        <v>2.3843430699999999</v>
      </c>
      <c r="R129" s="36">
        <v>13.849137649999999</v>
      </c>
      <c r="S129" s="36">
        <v>1.8132368800000001</v>
      </c>
      <c r="T129" s="36">
        <v>2.5375640599999976</v>
      </c>
      <c r="U129" s="36" t="s">
        <v>56</v>
      </c>
      <c r="V129" s="36">
        <v>46.2076326024347</v>
      </c>
      <c r="W129" s="36" t="s">
        <v>56</v>
      </c>
      <c r="X129" s="36">
        <v>35.222097992434698</v>
      </c>
      <c r="Y129" s="36" t="s">
        <v>56</v>
      </c>
      <c r="Z129" s="36">
        <v>0</v>
      </c>
      <c r="AA129" s="36">
        <v>10.985534609999998</v>
      </c>
      <c r="AB129" s="36">
        <v>10.985534609999998</v>
      </c>
      <c r="AC129" s="36">
        <v>35.222097992434698</v>
      </c>
      <c r="AD129" s="36">
        <v>0</v>
      </c>
      <c r="AE129" s="36">
        <v>0</v>
      </c>
      <c r="AF129" s="36">
        <v>0</v>
      </c>
      <c r="AG129" s="36">
        <v>0</v>
      </c>
      <c r="AH129" s="36">
        <v>0</v>
      </c>
      <c r="AI129" s="36">
        <v>0</v>
      </c>
      <c r="AJ129" s="36">
        <v>0</v>
      </c>
      <c r="AK129" s="36">
        <v>0</v>
      </c>
      <c r="AL129" s="36" t="s">
        <v>56</v>
      </c>
      <c r="AM129" s="37">
        <f t="shared" si="52"/>
        <v>35.222097992434698</v>
      </c>
      <c r="AN129" s="37">
        <f t="shared" si="53"/>
        <v>0</v>
      </c>
      <c r="AO129" s="38" t="s">
        <v>413</v>
      </c>
    </row>
    <row r="130" spans="1:41" s="40" customFormat="1" ht="31.5" x14ac:dyDescent="0.25">
      <c r="A130" s="47" t="s">
        <v>159</v>
      </c>
      <c r="B130" s="48" t="s">
        <v>160</v>
      </c>
      <c r="C130" s="39" t="s">
        <v>55</v>
      </c>
      <c r="D130" s="29" t="s">
        <v>56</v>
      </c>
      <c r="E130" s="29" t="s">
        <v>56</v>
      </c>
      <c r="F130" s="29" t="s">
        <v>56</v>
      </c>
      <c r="G130" s="29" t="s">
        <v>56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 t="s">
        <v>56</v>
      </c>
      <c r="AM130" s="25">
        <v>0</v>
      </c>
      <c r="AN130" s="25">
        <v>0</v>
      </c>
      <c r="AO130" s="42" t="s">
        <v>56</v>
      </c>
    </row>
    <row r="131" spans="1:41" s="40" customFormat="1" x14ac:dyDescent="0.25">
      <c r="A131" s="47" t="s">
        <v>161</v>
      </c>
      <c r="B131" s="48" t="s">
        <v>162</v>
      </c>
      <c r="C131" s="39" t="s">
        <v>55</v>
      </c>
      <c r="D131" s="29" t="s">
        <v>56</v>
      </c>
      <c r="E131" s="29" t="s">
        <v>56</v>
      </c>
      <c r="F131" s="29" t="s">
        <v>56</v>
      </c>
      <c r="G131" s="29" t="s">
        <v>56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 t="s">
        <v>56</v>
      </c>
      <c r="AM131" s="25">
        <v>0</v>
      </c>
      <c r="AN131" s="25">
        <v>0</v>
      </c>
      <c r="AO131" s="42" t="s">
        <v>56</v>
      </c>
    </row>
    <row r="132" spans="1:41" s="44" customFormat="1" ht="31.5" x14ac:dyDescent="0.25">
      <c r="A132" s="43" t="s">
        <v>163</v>
      </c>
      <c r="B132" s="43" t="s">
        <v>164</v>
      </c>
      <c r="C132" s="43" t="s">
        <v>55</v>
      </c>
      <c r="D132" s="43" t="s">
        <v>56</v>
      </c>
      <c r="E132" s="43" t="s">
        <v>56</v>
      </c>
      <c r="F132" s="43" t="s">
        <v>56</v>
      </c>
      <c r="G132" s="43" t="s">
        <v>56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 t="s">
        <v>56</v>
      </c>
      <c r="AM132" s="25">
        <v>0</v>
      </c>
      <c r="AN132" s="25">
        <v>0</v>
      </c>
      <c r="AO132" s="43" t="s">
        <v>56</v>
      </c>
    </row>
    <row r="133" spans="1:41" s="44" customFormat="1" ht="31.5" x14ac:dyDescent="0.25">
      <c r="A133" s="43" t="s">
        <v>165</v>
      </c>
      <c r="B133" s="43" t="s">
        <v>166</v>
      </c>
      <c r="C133" s="43" t="s">
        <v>55</v>
      </c>
      <c r="D133" s="43" t="s">
        <v>56</v>
      </c>
      <c r="E133" s="43" t="s">
        <v>56</v>
      </c>
      <c r="F133" s="43" t="s">
        <v>56</v>
      </c>
      <c r="G133" s="43" t="s">
        <v>56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 t="s">
        <v>56</v>
      </c>
      <c r="AM133" s="25">
        <v>0</v>
      </c>
      <c r="AN133" s="25">
        <v>0</v>
      </c>
      <c r="AO133" s="45" t="s">
        <v>56</v>
      </c>
    </row>
    <row r="134" spans="1:41" s="44" customFormat="1" ht="63" x14ac:dyDescent="0.25">
      <c r="A134" s="43" t="s">
        <v>167</v>
      </c>
      <c r="B134" s="43" t="s">
        <v>168</v>
      </c>
      <c r="C134" s="43" t="s">
        <v>55</v>
      </c>
      <c r="D134" s="43" t="s">
        <v>56</v>
      </c>
      <c r="E134" s="43" t="s">
        <v>56</v>
      </c>
      <c r="F134" s="43" t="s">
        <v>56</v>
      </c>
      <c r="G134" s="43" t="s">
        <v>56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 t="s">
        <v>56</v>
      </c>
      <c r="AM134" s="25">
        <v>0</v>
      </c>
      <c r="AN134" s="25">
        <v>0</v>
      </c>
      <c r="AO134" s="45" t="s">
        <v>56</v>
      </c>
    </row>
    <row r="135" spans="1:41" s="44" customFormat="1" ht="31.5" x14ac:dyDescent="0.25">
      <c r="A135" s="43" t="s">
        <v>169</v>
      </c>
      <c r="B135" s="43" t="s">
        <v>170</v>
      </c>
      <c r="C135" s="43" t="s">
        <v>55</v>
      </c>
      <c r="D135" s="43" t="s">
        <v>56</v>
      </c>
      <c r="E135" s="43" t="s">
        <v>56</v>
      </c>
      <c r="F135" s="43" t="s">
        <v>56</v>
      </c>
      <c r="G135" s="43" t="s">
        <v>56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 t="s">
        <v>56</v>
      </c>
      <c r="AM135" s="25">
        <v>0</v>
      </c>
      <c r="AN135" s="25">
        <v>0</v>
      </c>
      <c r="AO135" s="45" t="s">
        <v>56</v>
      </c>
    </row>
    <row r="136" spans="1:41" s="44" customFormat="1" ht="31.5" x14ac:dyDescent="0.25">
      <c r="A136" s="43" t="s">
        <v>171</v>
      </c>
      <c r="B136" s="43" t="s">
        <v>170</v>
      </c>
      <c r="C136" s="43" t="s">
        <v>55</v>
      </c>
      <c r="D136" s="43" t="s">
        <v>56</v>
      </c>
      <c r="E136" s="43" t="s">
        <v>56</v>
      </c>
      <c r="F136" s="43" t="s">
        <v>56</v>
      </c>
      <c r="G136" s="43" t="s">
        <v>56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  <c r="AI136" s="25">
        <v>0</v>
      </c>
      <c r="AJ136" s="25">
        <v>0</v>
      </c>
      <c r="AK136" s="25">
        <v>0</v>
      </c>
      <c r="AL136" s="25" t="s">
        <v>56</v>
      </c>
      <c r="AM136" s="25">
        <v>0</v>
      </c>
      <c r="AN136" s="25">
        <v>0</v>
      </c>
      <c r="AO136" s="45" t="s">
        <v>56</v>
      </c>
    </row>
    <row r="137" spans="1:41" s="44" customFormat="1" ht="47.25" x14ac:dyDescent="0.25">
      <c r="A137" s="43" t="s">
        <v>172</v>
      </c>
      <c r="B137" s="43" t="s">
        <v>173</v>
      </c>
      <c r="C137" s="43" t="s">
        <v>55</v>
      </c>
      <c r="D137" s="43" t="s">
        <v>56</v>
      </c>
      <c r="E137" s="43" t="s">
        <v>56</v>
      </c>
      <c r="F137" s="43" t="s">
        <v>56</v>
      </c>
      <c r="G137" s="43" t="s">
        <v>56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 t="s">
        <v>56</v>
      </c>
      <c r="AM137" s="25">
        <v>0</v>
      </c>
      <c r="AN137" s="25">
        <v>0</v>
      </c>
      <c r="AO137" s="45" t="s">
        <v>56</v>
      </c>
    </row>
    <row r="138" spans="1:41" s="44" customFormat="1" ht="31.5" x14ac:dyDescent="0.25">
      <c r="A138" s="43" t="s">
        <v>174</v>
      </c>
      <c r="B138" s="43" t="s">
        <v>175</v>
      </c>
      <c r="C138" s="43" t="s">
        <v>55</v>
      </c>
      <c r="D138" s="43" t="s">
        <v>56</v>
      </c>
      <c r="E138" s="43" t="s">
        <v>56</v>
      </c>
      <c r="F138" s="43" t="s">
        <v>56</v>
      </c>
      <c r="G138" s="43" t="s">
        <v>56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 t="s">
        <v>56</v>
      </c>
      <c r="AM138" s="25">
        <v>0</v>
      </c>
      <c r="AN138" s="25">
        <v>0</v>
      </c>
      <c r="AO138" s="45" t="s">
        <v>56</v>
      </c>
    </row>
    <row r="139" spans="1:41" s="44" customFormat="1" ht="31.5" x14ac:dyDescent="0.25">
      <c r="A139" s="43" t="s">
        <v>176</v>
      </c>
      <c r="B139" s="43" t="s">
        <v>170</v>
      </c>
      <c r="C139" s="43" t="s">
        <v>55</v>
      </c>
      <c r="D139" s="43" t="s">
        <v>56</v>
      </c>
      <c r="E139" s="43" t="s">
        <v>56</v>
      </c>
      <c r="F139" s="43" t="s">
        <v>56</v>
      </c>
      <c r="G139" s="43" t="s">
        <v>56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 t="s">
        <v>56</v>
      </c>
      <c r="AM139" s="25">
        <v>0</v>
      </c>
      <c r="AN139" s="25">
        <v>0</v>
      </c>
      <c r="AO139" s="45" t="s">
        <v>56</v>
      </c>
    </row>
    <row r="140" spans="1:41" s="44" customFormat="1" ht="31.5" x14ac:dyDescent="0.25">
      <c r="A140" s="43" t="s">
        <v>177</v>
      </c>
      <c r="B140" s="43" t="s">
        <v>178</v>
      </c>
      <c r="C140" s="43" t="s">
        <v>55</v>
      </c>
      <c r="D140" s="43" t="s">
        <v>56</v>
      </c>
      <c r="E140" s="43" t="s">
        <v>56</v>
      </c>
      <c r="F140" s="43" t="s">
        <v>56</v>
      </c>
      <c r="G140" s="43" t="s">
        <v>56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 t="s">
        <v>56</v>
      </c>
      <c r="AM140" s="25">
        <v>0</v>
      </c>
      <c r="AN140" s="25">
        <v>0</v>
      </c>
      <c r="AO140" s="45" t="s">
        <v>56</v>
      </c>
    </row>
    <row r="141" spans="1:41" s="44" customFormat="1" ht="63" x14ac:dyDescent="0.25">
      <c r="A141" s="43" t="s">
        <v>179</v>
      </c>
      <c r="B141" s="43" t="s">
        <v>180</v>
      </c>
      <c r="C141" s="43" t="s">
        <v>55</v>
      </c>
      <c r="D141" s="43" t="s">
        <v>56</v>
      </c>
      <c r="E141" s="43" t="s">
        <v>56</v>
      </c>
      <c r="F141" s="43" t="s">
        <v>56</v>
      </c>
      <c r="G141" s="43" t="s">
        <v>56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 t="s">
        <v>56</v>
      </c>
      <c r="AM141" s="25">
        <v>0</v>
      </c>
      <c r="AN141" s="25">
        <v>0</v>
      </c>
      <c r="AO141" s="45" t="s">
        <v>56</v>
      </c>
    </row>
    <row r="142" spans="1:41" s="44" customFormat="1" ht="63" x14ac:dyDescent="0.25">
      <c r="A142" s="43" t="s">
        <v>181</v>
      </c>
      <c r="B142" s="43" t="s">
        <v>182</v>
      </c>
      <c r="C142" s="43" t="s">
        <v>55</v>
      </c>
      <c r="D142" s="43" t="s">
        <v>56</v>
      </c>
      <c r="E142" s="43" t="s">
        <v>56</v>
      </c>
      <c r="F142" s="43" t="s">
        <v>56</v>
      </c>
      <c r="G142" s="43" t="s">
        <v>56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 t="s">
        <v>56</v>
      </c>
      <c r="AM142" s="25">
        <v>0</v>
      </c>
      <c r="AN142" s="25">
        <v>0</v>
      </c>
      <c r="AO142" s="45" t="s">
        <v>56</v>
      </c>
    </row>
    <row r="143" spans="1:41" s="44" customFormat="1" ht="47.25" x14ac:dyDescent="0.25">
      <c r="A143" s="43" t="s">
        <v>183</v>
      </c>
      <c r="B143" s="43" t="s">
        <v>184</v>
      </c>
      <c r="C143" s="43" t="s">
        <v>55</v>
      </c>
      <c r="D143" s="43" t="s">
        <v>56</v>
      </c>
      <c r="E143" s="43" t="s">
        <v>56</v>
      </c>
      <c r="F143" s="43" t="s">
        <v>56</v>
      </c>
      <c r="G143" s="43" t="s">
        <v>56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 t="s">
        <v>56</v>
      </c>
      <c r="AM143" s="25">
        <v>0</v>
      </c>
      <c r="AN143" s="25">
        <v>0</v>
      </c>
      <c r="AO143" s="45" t="s">
        <v>56</v>
      </c>
    </row>
    <row r="144" spans="1:41" s="44" customFormat="1" ht="78.75" x14ac:dyDescent="0.25">
      <c r="A144" s="43" t="s">
        <v>185</v>
      </c>
      <c r="B144" s="43" t="s">
        <v>186</v>
      </c>
      <c r="C144" s="43" t="s">
        <v>55</v>
      </c>
      <c r="D144" s="43" t="s">
        <v>56</v>
      </c>
      <c r="E144" s="43" t="s">
        <v>56</v>
      </c>
      <c r="F144" s="43" t="s">
        <v>56</v>
      </c>
      <c r="G144" s="43" t="s">
        <v>56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 t="s">
        <v>56</v>
      </c>
      <c r="AM144" s="25">
        <v>0</v>
      </c>
      <c r="AN144" s="25">
        <v>0</v>
      </c>
      <c r="AO144" s="45" t="s">
        <v>56</v>
      </c>
    </row>
    <row r="145" spans="1:41" s="44" customFormat="1" ht="63" x14ac:dyDescent="0.25">
      <c r="A145" s="43" t="s">
        <v>187</v>
      </c>
      <c r="B145" s="43" t="s">
        <v>188</v>
      </c>
      <c r="C145" s="43" t="s">
        <v>55</v>
      </c>
      <c r="D145" s="43" t="s">
        <v>56</v>
      </c>
      <c r="E145" s="43" t="s">
        <v>56</v>
      </c>
      <c r="F145" s="43" t="s">
        <v>56</v>
      </c>
      <c r="G145" s="43" t="s">
        <v>56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 t="s">
        <v>56</v>
      </c>
      <c r="AM145" s="25">
        <v>0</v>
      </c>
      <c r="AN145" s="25">
        <v>0</v>
      </c>
      <c r="AO145" s="45" t="s">
        <v>56</v>
      </c>
    </row>
    <row r="146" spans="1:41" s="44" customFormat="1" ht="31.5" x14ac:dyDescent="0.25">
      <c r="A146" s="43" t="s">
        <v>189</v>
      </c>
      <c r="B146" s="43" t="s">
        <v>190</v>
      </c>
      <c r="C146" s="43" t="s">
        <v>55</v>
      </c>
      <c r="D146" s="43" t="s">
        <v>56</v>
      </c>
      <c r="E146" s="43" t="s">
        <v>56</v>
      </c>
      <c r="F146" s="43" t="s">
        <v>56</v>
      </c>
      <c r="G146" s="43" t="s">
        <v>56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 t="s">
        <v>56</v>
      </c>
      <c r="AM146" s="25">
        <v>0</v>
      </c>
      <c r="AN146" s="25">
        <v>0</v>
      </c>
      <c r="AO146" s="45" t="s">
        <v>56</v>
      </c>
    </row>
    <row r="147" spans="1:41" s="44" customFormat="1" ht="47.25" x14ac:dyDescent="0.25">
      <c r="A147" s="43" t="s">
        <v>191</v>
      </c>
      <c r="B147" s="43" t="s">
        <v>192</v>
      </c>
      <c r="C147" s="43" t="s">
        <v>55</v>
      </c>
      <c r="D147" s="43" t="s">
        <v>56</v>
      </c>
      <c r="E147" s="43" t="s">
        <v>56</v>
      </c>
      <c r="F147" s="43" t="s">
        <v>56</v>
      </c>
      <c r="G147" s="43" t="s">
        <v>56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  <c r="AH147" s="25">
        <v>0</v>
      </c>
      <c r="AI147" s="25">
        <v>0</v>
      </c>
      <c r="AJ147" s="25">
        <v>0</v>
      </c>
      <c r="AK147" s="25">
        <v>0</v>
      </c>
      <c r="AL147" s="25" t="s">
        <v>56</v>
      </c>
      <c r="AM147" s="25">
        <v>0</v>
      </c>
      <c r="AN147" s="25">
        <v>0</v>
      </c>
      <c r="AO147" s="45" t="s">
        <v>56</v>
      </c>
    </row>
    <row r="148" spans="1:41" s="44" customFormat="1" ht="31.5" x14ac:dyDescent="0.25">
      <c r="A148" s="43" t="s">
        <v>193</v>
      </c>
      <c r="B148" s="43" t="s">
        <v>194</v>
      </c>
      <c r="C148" s="43" t="s">
        <v>55</v>
      </c>
      <c r="D148" s="43" t="s">
        <v>56</v>
      </c>
      <c r="E148" s="43" t="s">
        <v>56</v>
      </c>
      <c r="F148" s="43" t="s">
        <v>56</v>
      </c>
      <c r="G148" s="43" t="s">
        <v>56</v>
      </c>
      <c r="H148" s="25">
        <v>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 t="s">
        <v>56</v>
      </c>
      <c r="AM148" s="25">
        <v>0</v>
      </c>
      <c r="AN148" s="25">
        <v>0</v>
      </c>
      <c r="AO148" s="45" t="s">
        <v>56</v>
      </c>
    </row>
    <row r="149" spans="1:41" s="44" customFormat="1" x14ac:dyDescent="0.25">
      <c r="A149" s="43" t="s">
        <v>195</v>
      </c>
      <c r="B149" s="43" t="s">
        <v>196</v>
      </c>
      <c r="C149" s="43" t="s">
        <v>55</v>
      </c>
      <c r="D149" s="43" t="s">
        <v>56</v>
      </c>
      <c r="E149" s="43" t="s">
        <v>56</v>
      </c>
      <c r="F149" s="43" t="s">
        <v>56</v>
      </c>
      <c r="G149" s="43" t="s">
        <v>56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 t="s">
        <v>56</v>
      </c>
      <c r="AM149" s="25">
        <v>0</v>
      </c>
      <c r="AN149" s="25">
        <v>0</v>
      </c>
      <c r="AO149" s="45" t="s">
        <v>56</v>
      </c>
    </row>
    <row r="150" spans="1:41" s="44" customFormat="1" x14ac:dyDescent="0.25">
      <c r="A150" s="43" t="s">
        <v>197</v>
      </c>
      <c r="B150" s="43" t="s">
        <v>198</v>
      </c>
      <c r="C150" s="43" t="s">
        <v>55</v>
      </c>
      <c r="D150" s="43" t="s">
        <v>56</v>
      </c>
      <c r="E150" s="43" t="s">
        <v>56</v>
      </c>
      <c r="F150" s="43" t="s">
        <v>56</v>
      </c>
      <c r="G150" s="43" t="s">
        <v>56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 t="s">
        <v>56</v>
      </c>
      <c r="AM150" s="25">
        <v>0</v>
      </c>
      <c r="AN150" s="25">
        <v>0</v>
      </c>
      <c r="AO150" s="45" t="s">
        <v>56</v>
      </c>
    </row>
    <row r="151" spans="1:41" s="44" customFormat="1" ht="31.5" x14ac:dyDescent="0.25">
      <c r="A151" s="43" t="s">
        <v>199</v>
      </c>
      <c r="B151" s="43" t="s">
        <v>148</v>
      </c>
      <c r="C151" s="43" t="s">
        <v>55</v>
      </c>
      <c r="D151" s="43" t="s">
        <v>56</v>
      </c>
      <c r="E151" s="43" t="s">
        <v>56</v>
      </c>
      <c r="F151" s="43" t="s">
        <v>56</v>
      </c>
      <c r="G151" s="43" t="s">
        <v>56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 t="s">
        <v>56</v>
      </c>
      <c r="AM151" s="25">
        <v>0</v>
      </c>
      <c r="AN151" s="25">
        <v>0</v>
      </c>
      <c r="AO151" s="45" t="s">
        <v>56</v>
      </c>
    </row>
    <row r="152" spans="1:41" s="44" customFormat="1" x14ac:dyDescent="0.25">
      <c r="A152" s="43" t="s">
        <v>200</v>
      </c>
      <c r="B152" s="43" t="s">
        <v>201</v>
      </c>
      <c r="C152" s="43" t="s">
        <v>55</v>
      </c>
      <c r="D152" s="43" t="s">
        <v>56</v>
      </c>
      <c r="E152" s="43" t="s">
        <v>56</v>
      </c>
      <c r="F152" s="43" t="s">
        <v>56</v>
      </c>
      <c r="G152" s="43" t="s">
        <v>56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  <c r="AL152" s="25" t="s">
        <v>56</v>
      </c>
      <c r="AM152" s="25">
        <v>0</v>
      </c>
      <c r="AN152" s="25">
        <v>0</v>
      </c>
      <c r="AO152" s="45" t="s">
        <v>56</v>
      </c>
    </row>
    <row r="153" spans="1:41" s="44" customFormat="1" ht="31.5" x14ac:dyDescent="0.25">
      <c r="A153" s="43" t="s">
        <v>202</v>
      </c>
      <c r="B153" s="43" t="s">
        <v>203</v>
      </c>
      <c r="C153" s="43" t="s">
        <v>55</v>
      </c>
      <c r="D153" s="43" t="s">
        <v>56</v>
      </c>
      <c r="E153" s="43" t="s">
        <v>56</v>
      </c>
      <c r="F153" s="43" t="s">
        <v>56</v>
      </c>
      <c r="G153" s="43" t="s">
        <v>56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 t="s">
        <v>56</v>
      </c>
      <c r="AM153" s="25">
        <v>0</v>
      </c>
      <c r="AN153" s="25">
        <v>0</v>
      </c>
      <c r="AO153" s="45" t="s">
        <v>56</v>
      </c>
    </row>
    <row r="154" spans="1:41" s="44" customFormat="1" ht="31.5" x14ac:dyDescent="0.25">
      <c r="A154" s="43" t="s">
        <v>204</v>
      </c>
      <c r="B154" s="43" t="s">
        <v>205</v>
      </c>
      <c r="C154" s="43" t="s">
        <v>55</v>
      </c>
      <c r="D154" s="43" t="s">
        <v>56</v>
      </c>
      <c r="E154" s="43" t="s">
        <v>56</v>
      </c>
      <c r="F154" s="43" t="s">
        <v>56</v>
      </c>
      <c r="G154" s="43" t="s">
        <v>56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0</v>
      </c>
      <c r="AC154" s="25">
        <v>0</v>
      </c>
      <c r="AD154" s="25">
        <v>0</v>
      </c>
      <c r="AE154" s="25">
        <v>0</v>
      </c>
      <c r="AF154" s="25">
        <v>0</v>
      </c>
      <c r="AG154" s="25">
        <v>0</v>
      </c>
      <c r="AH154" s="25">
        <v>0</v>
      </c>
      <c r="AI154" s="25">
        <v>0</v>
      </c>
      <c r="AJ154" s="25">
        <v>0</v>
      </c>
      <c r="AK154" s="25">
        <v>0</v>
      </c>
      <c r="AL154" s="25" t="s">
        <v>56</v>
      </c>
      <c r="AM154" s="25">
        <v>0</v>
      </c>
      <c r="AN154" s="25">
        <v>0</v>
      </c>
      <c r="AO154" s="45" t="s">
        <v>56</v>
      </c>
    </row>
    <row r="155" spans="1:41" s="44" customFormat="1" ht="31.5" x14ac:dyDescent="0.25">
      <c r="A155" s="43" t="s">
        <v>206</v>
      </c>
      <c r="B155" s="43" t="s">
        <v>207</v>
      </c>
      <c r="C155" s="43" t="s">
        <v>55</v>
      </c>
      <c r="D155" s="43" t="s">
        <v>56</v>
      </c>
      <c r="E155" s="43" t="s">
        <v>56</v>
      </c>
      <c r="F155" s="43" t="s">
        <v>56</v>
      </c>
      <c r="G155" s="43" t="s">
        <v>56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0</v>
      </c>
      <c r="AG155" s="25">
        <v>0</v>
      </c>
      <c r="AH155" s="25">
        <v>0</v>
      </c>
      <c r="AI155" s="25">
        <v>0</v>
      </c>
      <c r="AJ155" s="25">
        <v>0</v>
      </c>
      <c r="AK155" s="25">
        <v>0</v>
      </c>
      <c r="AL155" s="25" t="s">
        <v>56</v>
      </c>
      <c r="AM155" s="25">
        <v>0</v>
      </c>
      <c r="AN155" s="25">
        <v>0</v>
      </c>
      <c r="AO155" s="45" t="s">
        <v>56</v>
      </c>
    </row>
    <row r="156" spans="1:41" s="44" customFormat="1" ht="31.5" x14ac:dyDescent="0.25">
      <c r="A156" s="43" t="s">
        <v>208</v>
      </c>
      <c r="B156" s="43" t="s">
        <v>150</v>
      </c>
      <c r="C156" s="43" t="s">
        <v>55</v>
      </c>
      <c r="D156" s="43" t="s">
        <v>56</v>
      </c>
      <c r="E156" s="43" t="s">
        <v>56</v>
      </c>
      <c r="F156" s="43" t="s">
        <v>56</v>
      </c>
      <c r="G156" s="43" t="s">
        <v>56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 t="s">
        <v>56</v>
      </c>
      <c r="AM156" s="25">
        <v>0</v>
      </c>
      <c r="AN156" s="25">
        <v>0</v>
      </c>
      <c r="AO156" s="45" t="s">
        <v>56</v>
      </c>
    </row>
    <row r="157" spans="1:41" s="44" customFormat="1" ht="31.5" x14ac:dyDescent="0.25">
      <c r="A157" s="43" t="s">
        <v>209</v>
      </c>
      <c r="B157" s="43" t="s">
        <v>210</v>
      </c>
      <c r="C157" s="43" t="s">
        <v>55</v>
      </c>
      <c r="D157" s="43" t="s">
        <v>56</v>
      </c>
      <c r="E157" s="43" t="s">
        <v>56</v>
      </c>
      <c r="F157" s="43" t="s">
        <v>56</v>
      </c>
      <c r="G157" s="43" t="s">
        <v>56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25">
        <v>0</v>
      </c>
      <c r="AJ157" s="25">
        <v>0</v>
      </c>
      <c r="AK157" s="25">
        <v>0</v>
      </c>
      <c r="AL157" s="25" t="s">
        <v>56</v>
      </c>
      <c r="AM157" s="25">
        <v>0</v>
      </c>
      <c r="AN157" s="25">
        <v>0</v>
      </c>
      <c r="AO157" s="45" t="s">
        <v>56</v>
      </c>
    </row>
    <row r="158" spans="1:41" s="44" customFormat="1" x14ac:dyDescent="0.25">
      <c r="A158" s="43" t="s">
        <v>211</v>
      </c>
      <c r="B158" s="43" t="s">
        <v>212</v>
      </c>
      <c r="C158" s="43" t="s">
        <v>55</v>
      </c>
      <c r="D158" s="43" t="s">
        <v>56</v>
      </c>
      <c r="E158" s="43" t="s">
        <v>56</v>
      </c>
      <c r="F158" s="43" t="s">
        <v>56</v>
      </c>
      <c r="G158" s="43" t="s">
        <v>56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 t="s">
        <v>56</v>
      </c>
      <c r="AM158" s="25">
        <v>0</v>
      </c>
      <c r="AN158" s="25">
        <v>0</v>
      </c>
      <c r="AO158" s="45" t="s">
        <v>56</v>
      </c>
    </row>
    <row r="159" spans="1:41" s="44" customFormat="1" ht="47.25" x14ac:dyDescent="0.25">
      <c r="A159" s="43" t="s">
        <v>213</v>
      </c>
      <c r="B159" s="43" t="s">
        <v>214</v>
      </c>
      <c r="C159" s="43" t="s">
        <v>55</v>
      </c>
      <c r="D159" s="43" t="s">
        <v>56</v>
      </c>
      <c r="E159" s="43" t="s">
        <v>56</v>
      </c>
      <c r="F159" s="43" t="s">
        <v>56</v>
      </c>
      <c r="G159" s="43" t="s">
        <v>56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 t="s">
        <v>56</v>
      </c>
      <c r="AM159" s="25">
        <v>0</v>
      </c>
      <c r="AN159" s="25">
        <v>0</v>
      </c>
      <c r="AO159" s="45" t="s">
        <v>56</v>
      </c>
    </row>
    <row r="160" spans="1:41" s="44" customFormat="1" ht="31.5" x14ac:dyDescent="0.25">
      <c r="A160" s="43" t="s">
        <v>215</v>
      </c>
      <c r="B160" s="43" t="s">
        <v>216</v>
      </c>
      <c r="C160" s="43" t="s">
        <v>55</v>
      </c>
      <c r="D160" s="43" t="s">
        <v>56</v>
      </c>
      <c r="E160" s="43" t="s">
        <v>56</v>
      </c>
      <c r="F160" s="43" t="s">
        <v>56</v>
      </c>
      <c r="G160" s="43" t="s">
        <v>56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 t="s">
        <v>56</v>
      </c>
      <c r="AM160" s="25">
        <v>0</v>
      </c>
      <c r="AN160" s="25">
        <v>0</v>
      </c>
      <c r="AO160" s="45" t="s">
        <v>56</v>
      </c>
    </row>
    <row r="161" spans="1:41" s="44" customFormat="1" x14ac:dyDescent="0.25">
      <c r="A161" s="43" t="s">
        <v>217</v>
      </c>
      <c r="B161" s="43" t="s">
        <v>212</v>
      </c>
      <c r="C161" s="43" t="s">
        <v>55</v>
      </c>
      <c r="D161" s="43" t="s">
        <v>56</v>
      </c>
      <c r="E161" s="43" t="s">
        <v>56</v>
      </c>
      <c r="F161" s="43" t="s">
        <v>56</v>
      </c>
      <c r="G161" s="43" t="s">
        <v>56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 t="s">
        <v>56</v>
      </c>
      <c r="AM161" s="25">
        <v>0</v>
      </c>
      <c r="AN161" s="25">
        <v>0</v>
      </c>
      <c r="AO161" s="45" t="s">
        <v>56</v>
      </c>
    </row>
    <row r="162" spans="1:41" s="44" customFormat="1" ht="47.25" x14ac:dyDescent="0.25">
      <c r="A162" s="43" t="s">
        <v>218</v>
      </c>
      <c r="B162" s="43" t="s">
        <v>214</v>
      </c>
      <c r="C162" s="43" t="s">
        <v>55</v>
      </c>
      <c r="D162" s="43" t="s">
        <v>56</v>
      </c>
      <c r="E162" s="43" t="s">
        <v>56</v>
      </c>
      <c r="F162" s="43" t="s">
        <v>56</v>
      </c>
      <c r="G162" s="43" t="s">
        <v>56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 t="s">
        <v>56</v>
      </c>
      <c r="AM162" s="25">
        <v>0</v>
      </c>
      <c r="AN162" s="25">
        <v>0</v>
      </c>
      <c r="AO162" s="45" t="s">
        <v>56</v>
      </c>
    </row>
    <row r="163" spans="1:41" s="44" customFormat="1" ht="31.5" x14ac:dyDescent="0.25">
      <c r="A163" s="43" t="s">
        <v>219</v>
      </c>
      <c r="B163" s="43" t="s">
        <v>216</v>
      </c>
      <c r="C163" s="43" t="s">
        <v>55</v>
      </c>
      <c r="D163" s="43" t="s">
        <v>56</v>
      </c>
      <c r="E163" s="43" t="s">
        <v>56</v>
      </c>
      <c r="F163" s="43" t="s">
        <v>56</v>
      </c>
      <c r="G163" s="43" t="s">
        <v>56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 t="s">
        <v>56</v>
      </c>
      <c r="AM163" s="25">
        <v>0</v>
      </c>
      <c r="AN163" s="25">
        <v>0</v>
      </c>
      <c r="AO163" s="45" t="s">
        <v>56</v>
      </c>
    </row>
    <row r="164" spans="1:41" s="44" customFormat="1" x14ac:dyDescent="0.25">
      <c r="A164" s="43" t="s">
        <v>220</v>
      </c>
      <c r="B164" s="43" t="s">
        <v>221</v>
      </c>
      <c r="C164" s="43" t="s">
        <v>55</v>
      </c>
      <c r="D164" s="43" t="s">
        <v>56</v>
      </c>
      <c r="E164" s="43" t="s">
        <v>56</v>
      </c>
      <c r="F164" s="43" t="s">
        <v>56</v>
      </c>
      <c r="G164" s="43" t="s">
        <v>56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 t="s">
        <v>56</v>
      </c>
      <c r="AM164" s="25">
        <v>0</v>
      </c>
      <c r="AN164" s="25">
        <v>0</v>
      </c>
      <c r="AO164" s="45" t="s">
        <v>56</v>
      </c>
    </row>
    <row r="165" spans="1:41" s="44" customFormat="1" ht="31.5" x14ac:dyDescent="0.25">
      <c r="A165" s="43" t="s">
        <v>222</v>
      </c>
      <c r="B165" s="43" t="s">
        <v>223</v>
      </c>
      <c r="C165" s="43" t="s">
        <v>55</v>
      </c>
      <c r="D165" s="43" t="s">
        <v>56</v>
      </c>
      <c r="E165" s="43" t="s">
        <v>56</v>
      </c>
      <c r="F165" s="43" t="s">
        <v>56</v>
      </c>
      <c r="G165" s="43" t="s">
        <v>56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 t="s">
        <v>56</v>
      </c>
      <c r="AM165" s="25">
        <v>0</v>
      </c>
      <c r="AN165" s="25">
        <v>0</v>
      </c>
      <c r="AO165" s="45" t="s">
        <v>56</v>
      </c>
    </row>
    <row r="166" spans="1:41" s="44" customFormat="1" x14ac:dyDescent="0.25">
      <c r="A166" s="43" t="s">
        <v>224</v>
      </c>
      <c r="B166" s="43" t="s">
        <v>225</v>
      </c>
      <c r="C166" s="43" t="s">
        <v>55</v>
      </c>
      <c r="D166" s="43" t="s">
        <v>56</v>
      </c>
      <c r="E166" s="43" t="s">
        <v>56</v>
      </c>
      <c r="F166" s="43" t="s">
        <v>56</v>
      </c>
      <c r="G166" s="43" t="s">
        <v>56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 t="s">
        <v>56</v>
      </c>
      <c r="AM166" s="25">
        <v>0</v>
      </c>
      <c r="AN166" s="25">
        <v>0</v>
      </c>
      <c r="AO166" s="45" t="s">
        <v>56</v>
      </c>
    </row>
    <row r="167" spans="1:41" s="44" customFormat="1" x14ac:dyDescent="0.25">
      <c r="A167" s="43" t="s">
        <v>226</v>
      </c>
      <c r="B167" s="43" t="s">
        <v>227</v>
      </c>
      <c r="C167" s="43" t="s">
        <v>55</v>
      </c>
      <c r="D167" s="43" t="s">
        <v>56</v>
      </c>
      <c r="E167" s="43" t="s">
        <v>56</v>
      </c>
      <c r="F167" s="43" t="s">
        <v>56</v>
      </c>
      <c r="G167" s="43" t="s">
        <v>56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 t="s">
        <v>56</v>
      </c>
      <c r="AM167" s="25">
        <v>0</v>
      </c>
      <c r="AN167" s="25">
        <v>0</v>
      </c>
      <c r="AO167" s="45" t="s">
        <v>56</v>
      </c>
    </row>
    <row r="168" spans="1:41" s="44" customFormat="1" x14ac:dyDescent="0.25">
      <c r="A168" s="43" t="s">
        <v>228</v>
      </c>
      <c r="B168" s="43" t="s">
        <v>229</v>
      </c>
      <c r="C168" s="43" t="s">
        <v>55</v>
      </c>
      <c r="D168" s="43" t="s">
        <v>56</v>
      </c>
      <c r="E168" s="43" t="s">
        <v>56</v>
      </c>
      <c r="F168" s="43" t="s">
        <v>56</v>
      </c>
      <c r="G168" s="43" t="s">
        <v>56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 t="s">
        <v>56</v>
      </c>
      <c r="AM168" s="25">
        <v>0</v>
      </c>
      <c r="AN168" s="25">
        <v>0</v>
      </c>
      <c r="AO168" s="45" t="s">
        <v>56</v>
      </c>
    </row>
    <row r="169" spans="1:41" s="44" customFormat="1" ht="31.5" x14ac:dyDescent="0.25">
      <c r="A169" s="43" t="s">
        <v>230</v>
      </c>
      <c r="B169" s="43" t="s">
        <v>160</v>
      </c>
      <c r="C169" s="43" t="s">
        <v>55</v>
      </c>
      <c r="D169" s="43" t="s">
        <v>56</v>
      </c>
      <c r="E169" s="43" t="s">
        <v>56</v>
      </c>
      <c r="F169" s="43" t="s">
        <v>56</v>
      </c>
      <c r="G169" s="43" t="s">
        <v>56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 t="s">
        <v>56</v>
      </c>
      <c r="AM169" s="25">
        <v>0</v>
      </c>
      <c r="AN169" s="25">
        <v>0</v>
      </c>
      <c r="AO169" s="45" t="s">
        <v>56</v>
      </c>
    </row>
    <row r="170" spans="1:41" s="44" customFormat="1" x14ac:dyDescent="0.25">
      <c r="A170" s="43" t="s">
        <v>231</v>
      </c>
      <c r="B170" s="43" t="s">
        <v>232</v>
      </c>
      <c r="C170" s="43" t="s">
        <v>55</v>
      </c>
      <c r="D170" s="43" t="s">
        <v>56</v>
      </c>
      <c r="E170" s="43" t="s">
        <v>56</v>
      </c>
      <c r="F170" s="43" t="s">
        <v>56</v>
      </c>
      <c r="G170" s="43" t="s">
        <v>56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 t="s">
        <v>56</v>
      </c>
      <c r="AM170" s="25">
        <v>0</v>
      </c>
      <c r="AN170" s="25">
        <v>0</v>
      </c>
      <c r="AO170" s="45" t="s">
        <v>56</v>
      </c>
    </row>
    <row r="171" spans="1:41" s="44" customFormat="1" ht="47.25" x14ac:dyDescent="0.25">
      <c r="A171" s="43" t="s">
        <v>233</v>
      </c>
      <c r="B171" s="43" t="s">
        <v>234</v>
      </c>
      <c r="C171" s="43" t="s">
        <v>55</v>
      </c>
      <c r="D171" s="43" t="s">
        <v>56</v>
      </c>
      <c r="E171" s="43" t="s">
        <v>56</v>
      </c>
      <c r="F171" s="43" t="s">
        <v>56</v>
      </c>
      <c r="G171" s="43" t="s">
        <v>56</v>
      </c>
      <c r="H171" s="43" t="str">
        <f t="shared" ref="H171:AN171" si="54">H193</f>
        <v>нд</v>
      </c>
      <c r="I171" s="43" t="str">
        <f t="shared" si="54"/>
        <v>нд</v>
      </c>
      <c r="J171" s="43">
        <f t="shared" si="54"/>
        <v>0</v>
      </c>
      <c r="K171" s="43">
        <f t="shared" si="54"/>
        <v>205.83038868388178</v>
      </c>
      <c r="L171" s="43">
        <f t="shared" si="54"/>
        <v>11.709353762347584</v>
      </c>
      <c r="M171" s="43">
        <f t="shared" si="54"/>
        <v>2.074087651051217</v>
      </c>
      <c r="N171" s="43">
        <f t="shared" si="54"/>
        <v>98.595898596039177</v>
      </c>
      <c r="O171" s="43">
        <f t="shared" si="54"/>
        <v>93.451048674443797</v>
      </c>
      <c r="P171" s="43">
        <f t="shared" si="54"/>
        <v>249.43374026494209</v>
      </c>
      <c r="Q171" s="43">
        <f t="shared" si="54"/>
        <v>11.709353762347584</v>
      </c>
      <c r="R171" s="43">
        <f t="shared" si="54"/>
        <v>74.830122079482621</v>
      </c>
      <c r="S171" s="43">
        <f t="shared" si="54"/>
        <v>149.66024415896524</v>
      </c>
      <c r="T171" s="43">
        <f t="shared" si="54"/>
        <v>13.234020264146665</v>
      </c>
      <c r="U171" s="43" t="str">
        <f t="shared" si="54"/>
        <v>нд</v>
      </c>
      <c r="V171" s="43">
        <f t="shared" si="54"/>
        <v>205.83038868388178</v>
      </c>
      <c r="W171" s="43" t="str">
        <f t="shared" si="54"/>
        <v>нд</v>
      </c>
      <c r="X171" s="43">
        <f t="shared" si="54"/>
        <v>169.04656435891812</v>
      </c>
      <c r="Y171" s="43" t="str">
        <f t="shared" si="54"/>
        <v>нд</v>
      </c>
      <c r="Z171" s="43">
        <f t="shared" si="54"/>
        <v>214.26033939494209</v>
      </c>
      <c r="AA171" s="43">
        <f t="shared" si="54"/>
        <v>36.783824324963661</v>
      </c>
      <c r="AB171" s="43">
        <f t="shared" si="54"/>
        <v>35.173400869999995</v>
      </c>
      <c r="AC171" s="43">
        <f t="shared" si="54"/>
        <v>39.396931391738192</v>
      </c>
      <c r="AD171" s="43">
        <f t="shared" si="54"/>
        <v>39.396931391738192</v>
      </c>
      <c r="AE171" s="43">
        <f t="shared" si="54"/>
        <v>41.248587167149942</v>
      </c>
      <c r="AF171" s="43">
        <f t="shared" si="54"/>
        <v>41.248587167149942</v>
      </c>
      <c r="AG171" s="43">
        <f t="shared" si="54"/>
        <v>43.187270764006001</v>
      </c>
      <c r="AH171" s="43">
        <f t="shared" si="54"/>
        <v>43.187270764006001</v>
      </c>
      <c r="AI171" s="43">
        <f t="shared" si="54"/>
        <v>45.213775036023982</v>
      </c>
      <c r="AJ171" s="43">
        <f t="shared" si="54"/>
        <v>45.213775036023982</v>
      </c>
      <c r="AK171" s="43">
        <f>AK193</f>
        <v>45.213775036023982</v>
      </c>
      <c r="AL171" s="43" t="s">
        <v>56</v>
      </c>
      <c r="AM171" s="43">
        <f t="shared" si="54"/>
        <v>169.04656435891812</v>
      </c>
      <c r="AN171" s="43">
        <f t="shared" si="54"/>
        <v>214.26033939494209</v>
      </c>
      <c r="AO171" s="45" t="s">
        <v>56</v>
      </c>
    </row>
    <row r="172" spans="1:41" s="44" customFormat="1" x14ac:dyDescent="0.25">
      <c r="A172" s="43" t="s">
        <v>235</v>
      </c>
      <c r="B172" s="43" t="s">
        <v>236</v>
      </c>
      <c r="C172" s="43" t="s">
        <v>55</v>
      </c>
      <c r="D172" s="43" t="s">
        <v>56</v>
      </c>
      <c r="E172" s="43" t="s">
        <v>56</v>
      </c>
      <c r="F172" s="43" t="s">
        <v>56</v>
      </c>
      <c r="G172" s="43" t="s">
        <v>56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  <c r="AL172" s="25" t="s">
        <v>56</v>
      </c>
      <c r="AM172" s="25">
        <v>0</v>
      </c>
      <c r="AN172" s="25">
        <v>0</v>
      </c>
      <c r="AO172" s="45" t="s">
        <v>56</v>
      </c>
    </row>
    <row r="173" spans="1:41" s="44" customFormat="1" x14ac:dyDescent="0.25">
      <c r="A173" s="43" t="s">
        <v>237</v>
      </c>
      <c r="B173" s="43" t="s">
        <v>238</v>
      </c>
      <c r="C173" s="43" t="s">
        <v>55</v>
      </c>
      <c r="D173" s="43" t="s">
        <v>56</v>
      </c>
      <c r="E173" s="43" t="s">
        <v>56</v>
      </c>
      <c r="F173" s="43" t="s">
        <v>56</v>
      </c>
      <c r="G173" s="43" t="s">
        <v>56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  <c r="AL173" s="25" t="s">
        <v>56</v>
      </c>
      <c r="AM173" s="25">
        <v>0</v>
      </c>
      <c r="AN173" s="25">
        <v>0</v>
      </c>
      <c r="AO173" s="45" t="s">
        <v>56</v>
      </c>
    </row>
    <row r="174" spans="1:41" s="44" customFormat="1" ht="31.5" x14ac:dyDescent="0.25">
      <c r="A174" s="43" t="s">
        <v>239</v>
      </c>
      <c r="B174" s="43" t="s">
        <v>240</v>
      </c>
      <c r="C174" s="43" t="s">
        <v>55</v>
      </c>
      <c r="D174" s="43" t="s">
        <v>56</v>
      </c>
      <c r="E174" s="43" t="s">
        <v>56</v>
      </c>
      <c r="F174" s="43" t="s">
        <v>56</v>
      </c>
      <c r="G174" s="43" t="s">
        <v>56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  <c r="AL174" s="25" t="s">
        <v>56</v>
      </c>
      <c r="AM174" s="25">
        <v>0</v>
      </c>
      <c r="AN174" s="25">
        <v>0</v>
      </c>
      <c r="AO174" s="45" t="s">
        <v>56</v>
      </c>
    </row>
    <row r="175" spans="1:41" s="44" customFormat="1" ht="31.5" x14ac:dyDescent="0.25">
      <c r="A175" s="43" t="s">
        <v>241</v>
      </c>
      <c r="B175" s="43" t="s">
        <v>148</v>
      </c>
      <c r="C175" s="43" t="s">
        <v>55</v>
      </c>
      <c r="D175" s="43" t="s">
        <v>56</v>
      </c>
      <c r="E175" s="43" t="s">
        <v>56</v>
      </c>
      <c r="F175" s="43" t="s">
        <v>56</v>
      </c>
      <c r="G175" s="43" t="s">
        <v>56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  <c r="AL175" s="25" t="s">
        <v>56</v>
      </c>
      <c r="AM175" s="25">
        <v>0</v>
      </c>
      <c r="AN175" s="25">
        <v>0</v>
      </c>
      <c r="AO175" s="45" t="s">
        <v>56</v>
      </c>
    </row>
    <row r="176" spans="1:41" s="44" customFormat="1" ht="31.5" x14ac:dyDescent="0.25">
      <c r="A176" s="43" t="s">
        <v>242</v>
      </c>
      <c r="B176" s="43" t="s">
        <v>243</v>
      </c>
      <c r="C176" s="43" t="s">
        <v>55</v>
      </c>
      <c r="D176" s="43" t="s">
        <v>56</v>
      </c>
      <c r="E176" s="43" t="s">
        <v>56</v>
      </c>
      <c r="F176" s="43" t="s">
        <v>56</v>
      </c>
      <c r="G176" s="43" t="s">
        <v>56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 t="s">
        <v>56</v>
      </c>
      <c r="AM176" s="25">
        <v>0</v>
      </c>
      <c r="AN176" s="25">
        <v>0</v>
      </c>
      <c r="AO176" s="45" t="s">
        <v>56</v>
      </c>
    </row>
    <row r="177" spans="1:41" s="44" customFormat="1" ht="31.5" x14ac:dyDescent="0.25">
      <c r="A177" s="43" t="s">
        <v>244</v>
      </c>
      <c r="B177" s="43" t="s">
        <v>245</v>
      </c>
      <c r="C177" s="43" t="s">
        <v>55</v>
      </c>
      <c r="D177" s="43" t="s">
        <v>56</v>
      </c>
      <c r="E177" s="43" t="s">
        <v>56</v>
      </c>
      <c r="F177" s="43" t="s">
        <v>56</v>
      </c>
      <c r="G177" s="43" t="s">
        <v>56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 t="s">
        <v>56</v>
      </c>
      <c r="AM177" s="25">
        <v>0</v>
      </c>
      <c r="AN177" s="25">
        <v>0</v>
      </c>
      <c r="AO177" s="45" t="s">
        <v>56</v>
      </c>
    </row>
    <row r="178" spans="1:41" s="44" customFormat="1" ht="31.5" x14ac:dyDescent="0.25">
      <c r="A178" s="43" t="s">
        <v>246</v>
      </c>
      <c r="B178" s="43" t="s">
        <v>247</v>
      </c>
      <c r="C178" s="43" t="s">
        <v>55</v>
      </c>
      <c r="D178" s="43" t="s">
        <v>56</v>
      </c>
      <c r="E178" s="43" t="s">
        <v>56</v>
      </c>
      <c r="F178" s="43" t="s">
        <v>56</v>
      </c>
      <c r="G178" s="43" t="s">
        <v>56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  <c r="AH178" s="25">
        <v>0</v>
      </c>
      <c r="AI178" s="25">
        <v>0</v>
      </c>
      <c r="AJ178" s="25">
        <v>0</v>
      </c>
      <c r="AK178" s="25">
        <v>0</v>
      </c>
      <c r="AL178" s="25" t="s">
        <v>56</v>
      </c>
      <c r="AM178" s="25">
        <v>0</v>
      </c>
      <c r="AN178" s="25">
        <v>0</v>
      </c>
      <c r="AO178" s="45" t="s">
        <v>56</v>
      </c>
    </row>
    <row r="179" spans="1:41" s="44" customFormat="1" ht="31.5" x14ac:dyDescent="0.25">
      <c r="A179" s="43" t="s">
        <v>248</v>
      </c>
      <c r="B179" s="43" t="s">
        <v>249</v>
      </c>
      <c r="C179" s="43" t="s">
        <v>55</v>
      </c>
      <c r="D179" s="43" t="s">
        <v>56</v>
      </c>
      <c r="E179" s="43" t="s">
        <v>56</v>
      </c>
      <c r="F179" s="43" t="s">
        <v>56</v>
      </c>
      <c r="G179" s="43" t="s">
        <v>56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 t="s">
        <v>56</v>
      </c>
      <c r="AM179" s="25">
        <v>0</v>
      </c>
      <c r="AN179" s="25">
        <v>0</v>
      </c>
      <c r="AO179" s="45" t="s">
        <v>56</v>
      </c>
    </row>
    <row r="180" spans="1:41" s="44" customFormat="1" ht="47.25" x14ac:dyDescent="0.25">
      <c r="A180" s="43" t="s">
        <v>250</v>
      </c>
      <c r="B180" s="43" t="s">
        <v>251</v>
      </c>
      <c r="C180" s="43" t="s">
        <v>55</v>
      </c>
      <c r="D180" s="43" t="s">
        <v>56</v>
      </c>
      <c r="E180" s="43" t="s">
        <v>56</v>
      </c>
      <c r="F180" s="43" t="s">
        <v>56</v>
      </c>
      <c r="G180" s="43" t="s">
        <v>56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0</v>
      </c>
      <c r="AH180" s="25">
        <v>0</v>
      </c>
      <c r="AI180" s="25">
        <v>0</v>
      </c>
      <c r="AJ180" s="25">
        <v>0</v>
      </c>
      <c r="AK180" s="25">
        <v>0</v>
      </c>
      <c r="AL180" s="25" t="s">
        <v>56</v>
      </c>
      <c r="AM180" s="25">
        <v>0</v>
      </c>
      <c r="AN180" s="25">
        <v>0</v>
      </c>
      <c r="AO180" s="45" t="s">
        <v>56</v>
      </c>
    </row>
    <row r="181" spans="1:41" s="44" customFormat="1" ht="31.5" x14ac:dyDescent="0.25">
      <c r="A181" s="43" t="s">
        <v>252</v>
      </c>
      <c r="B181" s="43" t="s">
        <v>150</v>
      </c>
      <c r="C181" s="43" t="s">
        <v>55</v>
      </c>
      <c r="D181" s="43" t="s">
        <v>56</v>
      </c>
      <c r="E181" s="43" t="s">
        <v>56</v>
      </c>
      <c r="F181" s="43" t="s">
        <v>56</v>
      </c>
      <c r="G181" s="43" t="s">
        <v>56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</v>
      </c>
      <c r="AG181" s="25">
        <v>0</v>
      </c>
      <c r="AH181" s="25">
        <v>0</v>
      </c>
      <c r="AI181" s="25">
        <v>0</v>
      </c>
      <c r="AJ181" s="25">
        <v>0</v>
      </c>
      <c r="AK181" s="25">
        <v>0</v>
      </c>
      <c r="AL181" s="25" t="s">
        <v>56</v>
      </c>
      <c r="AM181" s="25">
        <v>0</v>
      </c>
      <c r="AN181" s="25">
        <v>0</v>
      </c>
      <c r="AO181" s="45" t="s">
        <v>56</v>
      </c>
    </row>
    <row r="182" spans="1:41" s="44" customFormat="1" ht="31.5" x14ac:dyDescent="0.25">
      <c r="A182" s="43" t="s">
        <v>253</v>
      </c>
      <c r="B182" s="43" t="s">
        <v>254</v>
      </c>
      <c r="C182" s="43" t="s">
        <v>55</v>
      </c>
      <c r="D182" s="43" t="s">
        <v>56</v>
      </c>
      <c r="E182" s="43" t="s">
        <v>56</v>
      </c>
      <c r="F182" s="43" t="s">
        <v>56</v>
      </c>
      <c r="G182" s="43" t="s">
        <v>56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0</v>
      </c>
      <c r="AH182" s="25">
        <v>0</v>
      </c>
      <c r="AI182" s="25">
        <v>0</v>
      </c>
      <c r="AJ182" s="25">
        <v>0</v>
      </c>
      <c r="AK182" s="25">
        <v>0</v>
      </c>
      <c r="AL182" s="25" t="s">
        <v>56</v>
      </c>
      <c r="AM182" s="25">
        <v>0</v>
      </c>
      <c r="AN182" s="25">
        <v>0</v>
      </c>
      <c r="AO182" s="45" t="s">
        <v>56</v>
      </c>
    </row>
    <row r="183" spans="1:41" s="44" customFormat="1" ht="31.5" x14ac:dyDescent="0.25">
      <c r="A183" s="43" t="s">
        <v>255</v>
      </c>
      <c r="B183" s="43" t="s">
        <v>256</v>
      </c>
      <c r="C183" s="43" t="s">
        <v>55</v>
      </c>
      <c r="D183" s="43" t="s">
        <v>56</v>
      </c>
      <c r="E183" s="43" t="s">
        <v>56</v>
      </c>
      <c r="F183" s="43" t="s">
        <v>56</v>
      </c>
      <c r="G183" s="43" t="s">
        <v>56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</v>
      </c>
      <c r="AG183" s="25">
        <v>0</v>
      </c>
      <c r="AH183" s="25">
        <v>0</v>
      </c>
      <c r="AI183" s="25">
        <v>0</v>
      </c>
      <c r="AJ183" s="25">
        <v>0</v>
      </c>
      <c r="AK183" s="25">
        <v>0</v>
      </c>
      <c r="AL183" s="25" t="s">
        <v>56</v>
      </c>
      <c r="AM183" s="25">
        <v>0</v>
      </c>
      <c r="AN183" s="25">
        <v>0</v>
      </c>
      <c r="AO183" s="45" t="s">
        <v>56</v>
      </c>
    </row>
    <row r="184" spans="1:41" s="44" customFormat="1" x14ac:dyDescent="0.25">
      <c r="A184" s="43" t="s">
        <v>257</v>
      </c>
      <c r="B184" s="43" t="s">
        <v>258</v>
      </c>
      <c r="C184" s="43" t="s">
        <v>55</v>
      </c>
      <c r="D184" s="43" t="s">
        <v>56</v>
      </c>
      <c r="E184" s="43" t="s">
        <v>56</v>
      </c>
      <c r="F184" s="43" t="s">
        <v>56</v>
      </c>
      <c r="G184" s="43" t="s">
        <v>56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0</v>
      </c>
      <c r="AF184" s="25">
        <v>0</v>
      </c>
      <c r="AG184" s="25">
        <v>0</v>
      </c>
      <c r="AH184" s="25">
        <v>0</v>
      </c>
      <c r="AI184" s="25">
        <v>0</v>
      </c>
      <c r="AJ184" s="25">
        <v>0</v>
      </c>
      <c r="AK184" s="25">
        <v>0</v>
      </c>
      <c r="AL184" s="25" t="s">
        <v>56</v>
      </c>
      <c r="AM184" s="25">
        <v>0</v>
      </c>
      <c r="AN184" s="25">
        <v>0</v>
      </c>
      <c r="AO184" s="45" t="s">
        <v>56</v>
      </c>
    </row>
    <row r="185" spans="1:41" s="44" customFormat="1" x14ac:dyDescent="0.25">
      <c r="A185" s="43" t="s">
        <v>259</v>
      </c>
      <c r="B185" s="43" t="s">
        <v>260</v>
      </c>
      <c r="C185" s="43" t="s">
        <v>55</v>
      </c>
      <c r="D185" s="43" t="s">
        <v>56</v>
      </c>
      <c r="E185" s="43" t="s">
        <v>56</v>
      </c>
      <c r="F185" s="43" t="s">
        <v>56</v>
      </c>
      <c r="G185" s="43" t="s">
        <v>56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 t="s">
        <v>56</v>
      </c>
      <c r="AM185" s="25">
        <v>0</v>
      </c>
      <c r="AN185" s="25">
        <v>0</v>
      </c>
      <c r="AO185" s="45" t="s">
        <v>56</v>
      </c>
    </row>
    <row r="186" spans="1:41" s="44" customFormat="1" ht="31.5" x14ac:dyDescent="0.25">
      <c r="A186" s="43" t="s">
        <v>261</v>
      </c>
      <c r="B186" s="43" t="s">
        <v>262</v>
      </c>
      <c r="C186" s="43" t="s">
        <v>55</v>
      </c>
      <c r="D186" s="43" t="s">
        <v>56</v>
      </c>
      <c r="E186" s="43" t="s">
        <v>56</v>
      </c>
      <c r="F186" s="43" t="s">
        <v>56</v>
      </c>
      <c r="G186" s="43" t="s">
        <v>56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 t="s">
        <v>56</v>
      </c>
      <c r="AM186" s="25">
        <v>0</v>
      </c>
      <c r="AN186" s="25">
        <v>0</v>
      </c>
      <c r="AO186" s="45" t="s">
        <v>56</v>
      </c>
    </row>
    <row r="187" spans="1:41" s="44" customFormat="1" ht="31.5" x14ac:dyDescent="0.25">
      <c r="A187" s="43" t="s">
        <v>263</v>
      </c>
      <c r="B187" s="43" t="s">
        <v>264</v>
      </c>
      <c r="C187" s="43" t="s">
        <v>55</v>
      </c>
      <c r="D187" s="43" t="s">
        <v>56</v>
      </c>
      <c r="E187" s="43" t="s">
        <v>56</v>
      </c>
      <c r="F187" s="43" t="s">
        <v>56</v>
      </c>
      <c r="G187" s="43" t="s">
        <v>56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0</v>
      </c>
      <c r="AH187" s="25">
        <v>0</v>
      </c>
      <c r="AI187" s="25">
        <v>0</v>
      </c>
      <c r="AJ187" s="25">
        <v>0</v>
      </c>
      <c r="AK187" s="25">
        <v>0</v>
      </c>
      <c r="AL187" s="25" t="s">
        <v>56</v>
      </c>
      <c r="AM187" s="25">
        <v>0</v>
      </c>
      <c r="AN187" s="25">
        <v>0</v>
      </c>
      <c r="AO187" s="45" t="s">
        <v>56</v>
      </c>
    </row>
    <row r="188" spans="1:41" s="44" customFormat="1" ht="31.5" x14ac:dyDescent="0.25">
      <c r="A188" s="43" t="s">
        <v>265</v>
      </c>
      <c r="B188" s="43" t="s">
        <v>266</v>
      </c>
      <c r="C188" s="43" t="s">
        <v>55</v>
      </c>
      <c r="D188" s="43" t="s">
        <v>56</v>
      </c>
      <c r="E188" s="43" t="s">
        <v>56</v>
      </c>
      <c r="F188" s="43" t="s">
        <v>56</v>
      </c>
      <c r="G188" s="43" t="s">
        <v>56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  <c r="AL188" s="25" t="s">
        <v>56</v>
      </c>
      <c r="AM188" s="25">
        <v>0</v>
      </c>
      <c r="AN188" s="25">
        <v>0</v>
      </c>
      <c r="AO188" s="45" t="s">
        <v>56</v>
      </c>
    </row>
    <row r="189" spans="1:41" s="44" customFormat="1" ht="31.5" x14ac:dyDescent="0.25">
      <c r="A189" s="43" t="s">
        <v>267</v>
      </c>
      <c r="B189" s="43" t="s">
        <v>268</v>
      </c>
      <c r="C189" s="43" t="s">
        <v>55</v>
      </c>
      <c r="D189" s="43" t="s">
        <v>56</v>
      </c>
      <c r="E189" s="43" t="s">
        <v>56</v>
      </c>
      <c r="F189" s="43" t="s">
        <v>56</v>
      </c>
      <c r="G189" s="43" t="s">
        <v>56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 t="s">
        <v>56</v>
      </c>
      <c r="AM189" s="25">
        <v>0</v>
      </c>
      <c r="AN189" s="25">
        <v>0</v>
      </c>
      <c r="AO189" s="45" t="s">
        <v>56</v>
      </c>
    </row>
    <row r="190" spans="1:41" s="44" customFormat="1" ht="31.5" x14ac:dyDescent="0.25">
      <c r="A190" s="43" t="s">
        <v>269</v>
      </c>
      <c r="B190" s="43" t="s">
        <v>270</v>
      </c>
      <c r="C190" s="43" t="s">
        <v>55</v>
      </c>
      <c r="D190" s="43" t="s">
        <v>56</v>
      </c>
      <c r="E190" s="43" t="s">
        <v>56</v>
      </c>
      <c r="F190" s="43" t="s">
        <v>56</v>
      </c>
      <c r="G190" s="43" t="s">
        <v>56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0</v>
      </c>
      <c r="AE190" s="25">
        <v>0</v>
      </c>
      <c r="AF190" s="25">
        <v>0</v>
      </c>
      <c r="AG190" s="25">
        <v>0</v>
      </c>
      <c r="AH190" s="25">
        <v>0</v>
      </c>
      <c r="AI190" s="25">
        <v>0</v>
      </c>
      <c r="AJ190" s="25">
        <v>0</v>
      </c>
      <c r="AK190" s="25">
        <v>0</v>
      </c>
      <c r="AL190" s="25" t="s">
        <v>56</v>
      </c>
      <c r="AM190" s="25">
        <v>0</v>
      </c>
      <c r="AN190" s="25">
        <v>0</v>
      </c>
      <c r="AO190" s="45" t="s">
        <v>56</v>
      </c>
    </row>
    <row r="191" spans="1:41" s="44" customFormat="1" ht="31.5" x14ac:dyDescent="0.25">
      <c r="A191" s="43" t="s">
        <v>271</v>
      </c>
      <c r="B191" s="43" t="s">
        <v>272</v>
      </c>
      <c r="C191" s="43" t="s">
        <v>55</v>
      </c>
      <c r="D191" s="43" t="s">
        <v>56</v>
      </c>
      <c r="E191" s="43" t="s">
        <v>56</v>
      </c>
      <c r="F191" s="43" t="s">
        <v>56</v>
      </c>
      <c r="G191" s="43" t="s">
        <v>56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 t="s">
        <v>56</v>
      </c>
      <c r="AM191" s="25">
        <v>0</v>
      </c>
      <c r="AN191" s="25">
        <v>0</v>
      </c>
      <c r="AO191" s="45" t="s">
        <v>56</v>
      </c>
    </row>
    <row r="192" spans="1:41" s="44" customFormat="1" ht="31.5" x14ac:dyDescent="0.25">
      <c r="A192" s="43" t="s">
        <v>273</v>
      </c>
      <c r="B192" s="43" t="s">
        <v>160</v>
      </c>
      <c r="C192" s="43" t="s">
        <v>55</v>
      </c>
      <c r="D192" s="43" t="s">
        <v>56</v>
      </c>
      <c r="E192" s="43" t="s">
        <v>56</v>
      </c>
      <c r="F192" s="43" t="s">
        <v>56</v>
      </c>
      <c r="G192" s="43" t="s">
        <v>56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  <c r="AH192" s="25">
        <v>0</v>
      </c>
      <c r="AI192" s="25">
        <v>0</v>
      </c>
      <c r="AJ192" s="25">
        <v>0</v>
      </c>
      <c r="AK192" s="25">
        <v>0</v>
      </c>
      <c r="AL192" s="25" t="s">
        <v>56</v>
      </c>
      <c r="AM192" s="25">
        <v>0</v>
      </c>
      <c r="AN192" s="25">
        <v>0</v>
      </c>
      <c r="AO192" s="45" t="s">
        <v>56</v>
      </c>
    </row>
    <row r="193" spans="1:41" s="44" customFormat="1" x14ac:dyDescent="0.25">
      <c r="A193" s="43" t="s">
        <v>274</v>
      </c>
      <c r="B193" s="43" t="s">
        <v>162</v>
      </c>
      <c r="C193" s="43" t="s">
        <v>55</v>
      </c>
      <c r="D193" s="43" t="s">
        <v>56</v>
      </c>
      <c r="E193" s="43" t="s">
        <v>56</v>
      </c>
      <c r="F193" s="43" t="s">
        <v>56</v>
      </c>
      <c r="G193" s="43" t="s">
        <v>56</v>
      </c>
      <c r="H193" s="25" t="str">
        <f t="shared" ref="H193:AN193" si="55">IF((COUNTIF(H194:H194,"нд"))=(COUNTA(H194:H194)),"нд",SUMIF(H194:H194,"&lt;&gt;0",H194:H194))</f>
        <v>нд</v>
      </c>
      <c r="I193" s="25" t="str">
        <f t="shared" si="55"/>
        <v>нд</v>
      </c>
      <c r="J193" s="25">
        <f t="shared" si="55"/>
        <v>0</v>
      </c>
      <c r="K193" s="25">
        <f t="shared" si="55"/>
        <v>205.83038868388178</v>
      </c>
      <c r="L193" s="25">
        <f t="shared" si="55"/>
        <v>11.709353762347584</v>
      </c>
      <c r="M193" s="25">
        <f t="shared" si="55"/>
        <v>2.074087651051217</v>
      </c>
      <c r="N193" s="25">
        <f t="shared" si="55"/>
        <v>98.595898596039177</v>
      </c>
      <c r="O193" s="25">
        <f t="shared" si="55"/>
        <v>93.451048674443797</v>
      </c>
      <c r="P193" s="25">
        <f t="shared" si="55"/>
        <v>249.43374026494209</v>
      </c>
      <c r="Q193" s="25">
        <f t="shared" si="55"/>
        <v>11.709353762347584</v>
      </c>
      <c r="R193" s="25">
        <f t="shared" si="55"/>
        <v>74.830122079482621</v>
      </c>
      <c r="S193" s="25">
        <f t="shared" si="55"/>
        <v>149.66024415896524</v>
      </c>
      <c r="T193" s="25">
        <f t="shared" si="55"/>
        <v>13.234020264146665</v>
      </c>
      <c r="U193" s="25" t="str">
        <f t="shared" si="55"/>
        <v>нд</v>
      </c>
      <c r="V193" s="25">
        <f t="shared" si="55"/>
        <v>205.83038868388178</v>
      </c>
      <c r="W193" s="25" t="str">
        <f t="shared" si="55"/>
        <v>нд</v>
      </c>
      <c r="X193" s="25">
        <f t="shared" si="55"/>
        <v>169.04656435891812</v>
      </c>
      <c r="Y193" s="25" t="str">
        <f t="shared" si="55"/>
        <v>нд</v>
      </c>
      <c r="Z193" s="25">
        <f t="shared" si="55"/>
        <v>214.26033939494209</v>
      </c>
      <c r="AA193" s="25">
        <f t="shared" si="55"/>
        <v>36.783824324963661</v>
      </c>
      <c r="AB193" s="25">
        <f t="shared" si="55"/>
        <v>35.173400869999995</v>
      </c>
      <c r="AC193" s="25">
        <f t="shared" si="55"/>
        <v>39.396931391738192</v>
      </c>
      <c r="AD193" s="25">
        <f t="shared" si="55"/>
        <v>39.396931391738192</v>
      </c>
      <c r="AE193" s="25">
        <f t="shared" si="55"/>
        <v>41.248587167149942</v>
      </c>
      <c r="AF193" s="25">
        <f t="shared" si="55"/>
        <v>41.248587167149942</v>
      </c>
      <c r="AG193" s="25">
        <f t="shared" si="55"/>
        <v>43.187270764006001</v>
      </c>
      <c r="AH193" s="25">
        <f t="shared" si="55"/>
        <v>43.187270764006001</v>
      </c>
      <c r="AI193" s="25">
        <f t="shared" si="55"/>
        <v>45.213775036023982</v>
      </c>
      <c r="AJ193" s="25">
        <f t="shared" si="55"/>
        <v>45.213775036023982</v>
      </c>
      <c r="AK193" s="25">
        <f t="shared" si="55"/>
        <v>45.213775036023982</v>
      </c>
      <c r="AL193" s="25" t="s">
        <v>56</v>
      </c>
      <c r="AM193" s="25">
        <f t="shared" si="55"/>
        <v>169.04656435891812</v>
      </c>
      <c r="AN193" s="25">
        <f t="shared" si="55"/>
        <v>214.26033939494209</v>
      </c>
      <c r="AO193" s="45" t="s">
        <v>56</v>
      </c>
    </row>
    <row r="194" spans="1:41" s="10" customFormat="1" ht="63" x14ac:dyDescent="0.25">
      <c r="A194" s="31" t="s">
        <v>274</v>
      </c>
      <c r="B194" s="32" t="s">
        <v>417</v>
      </c>
      <c r="C194" s="33" t="s">
        <v>418</v>
      </c>
      <c r="D194" s="34" t="s">
        <v>420</v>
      </c>
      <c r="E194" s="35">
        <v>2023</v>
      </c>
      <c r="F194" s="35">
        <v>2027</v>
      </c>
      <c r="G194" s="35">
        <v>2028</v>
      </c>
      <c r="H194" s="36" t="s">
        <v>56</v>
      </c>
      <c r="I194" s="36" t="s">
        <v>56</v>
      </c>
      <c r="J194" s="36">
        <v>0</v>
      </c>
      <c r="K194" s="36">
        <v>205.83038868388178</v>
      </c>
      <c r="L194" s="36">
        <v>11.709353762347584</v>
      </c>
      <c r="M194" s="36">
        <v>2.074087651051217</v>
      </c>
      <c r="N194" s="36">
        <v>98.595898596039177</v>
      </c>
      <c r="O194" s="36">
        <v>93.451048674443797</v>
      </c>
      <c r="P194" s="36">
        <v>249.43374026494209</v>
      </c>
      <c r="Q194" s="36">
        <v>11.709353762347584</v>
      </c>
      <c r="R194" s="36">
        <v>74.830122079482621</v>
      </c>
      <c r="S194" s="36">
        <v>149.66024415896524</v>
      </c>
      <c r="T194" s="36">
        <v>13.234020264146665</v>
      </c>
      <c r="U194" s="36" t="s">
        <v>56</v>
      </c>
      <c r="V194" s="36">
        <v>205.83038868388178</v>
      </c>
      <c r="W194" s="36" t="s">
        <v>56</v>
      </c>
      <c r="X194" s="36">
        <v>169.04656435891812</v>
      </c>
      <c r="Y194" s="36" t="s">
        <v>56</v>
      </c>
      <c r="Z194" s="36">
        <v>214.26033939494209</v>
      </c>
      <c r="AA194" s="36">
        <v>36.783824324963661</v>
      </c>
      <c r="AB194" s="36">
        <v>35.173400869999995</v>
      </c>
      <c r="AC194" s="36">
        <v>39.396931391738192</v>
      </c>
      <c r="AD194" s="36">
        <v>39.396931391738192</v>
      </c>
      <c r="AE194" s="36">
        <v>41.248587167149942</v>
      </c>
      <c r="AF194" s="36">
        <v>41.248587167149942</v>
      </c>
      <c r="AG194" s="36">
        <v>43.187270764006001</v>
      </c>
      <c r="AH194" s="36">
        <v>43.187270764006001</v>
      </c>
      <c r="AI194" s="36">
        <v>45.213775036023982</v>
      </c>
      <c r="AJ194" s="36">
        <v>45.213775036023982</v>
      </c>
      <c r="AK194" s="36">
        <v>45.213775036023982</v>
      </c>
      <c r="AL194" s="36" t="s">
        <v>56</v>
      </c>
      <c r="AM194" s="37">
        <f>AC194+AE194+AG194+AI194</f>
        <v>169.04656435891812</v>
      </c>
      <c r="AN194" s="37">
        <f>AD194+AF194+AH194+AJ194+AK194</f>
        <v>214.26033939494209</v>
      </c>
      <c r="AO194" s="38" t="s">
        <v>416</v>
      </c>
    </row>
    <row r="195" spans="1:41" s="44" customFormat="1" x14ac:dyDescent="0.25">
      <c r="A195" s="43" t="s">
        <v>275</v>
      </c>
      <c r="B195" s="43" t="s">
        <v>276</v>
      </c>
      <c r="C195" s="43" t="s">
        <v>55</v>
      </c>
      <c r="D195" s="43" t="s">
        <v>56</v>
      </c>
      <c r="E195" s="43" t="s">
        <v>56</v>
      </c>
      <c r="F195" s="43" t="s">
        <v>56</v>
      </c>
      <c r="G195" s="43" t="s">
        <v>56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0</v>
      </c>
      <c r="AH195" s="25">
        <v>0</v>
      </c>
      <c r="AI195" s="25">
        <v>0</v>
      </c>
      <c r="AJ195" s="25">
        <v>0</v>
      </c>
      <c r="AK195" s="25">
        <v>0</v>
      </c>
      <c r="AL195" s="25" t="s">
        <v>56</v>
      </c>
      <c r="AM195" s="25">
        <v>0</v>
      </c>
      <c r="AN195" s="25">
        <v>0</v>
      </c>
      <c r="AO195" s="45" t="s">
        <v>56</v>
      </c>
    </row>
    <row r="196" spans="1:41" s="10" customFormat="1" x14ac:dyDescent="0.25">
      <c r="B196" s="44"/>
    </row>
    <row r="197" spans="1:41" s="10" customFormat="1" x14ac:dyDescent="0.25">
      <c r="B197" s="44"/>
    </row>
  </sheetData>
  <mergeCells count="30">
    <mergeCell ref="A15:A17"/>
    <mergeCell ref="B15:B17"/>
    <mergeCell ref="C15:C17"/>
    <mergeCell ref="D15:D17"/>
    <mergeCell ref="E15:E17"/>
    <mergeCell ref="A4:S4"/>
    <mergeCell ref="A6:S6"/>
    <mergeCell ref="A7:S7"/>
    <mergeCell ref="A9:S9"/>
    <mergeCell ref="A11:S11"/>
    <mergeCell ref="F15:G16"/>
    <mergeCell ref="H15:I16"/>
    <mergeCell ref="J15:J17"/>
    <mergeCell ref="K15:T15"/>
    <mergeCell ref="U15:Z15"/>
    <mergeCell ref="AO15:AO17"/>
    <mergeCell ref="K16:O16"/>
    <mergeCell ref="P16:T16"/>
    <mergeCell ref="U16:V16"/>
    <mergeCell ref="W16:X16"/>
    <mergeCell ref="Y16:Z16"/>
    <mergeCell ref="AC16:AD16"/>
    <mergeCell ref="AE16:AF16"/>
    <mergeCell ref="AG16:AH16"/>
    <mergeCell ref="AA15:AB16"/>
    <mergeCell ref="AI16:AJ16"/>
    <mergeCell ref="AK16:AL16"/>
    <mergeCell ref="AM16:AM17"/>
    <mergeCell ref="AN16:AN17"/>
    <mergeCell ref="AC15:AN15"/>
  </mergeCells>
  <pageMargins left="0.23622047244094491" right="0.23622047244094491" top="0.59055118110236238" bottom="0.59055118110236238" header="0.31496062992125984" footer="0.31496062992125984"/>
  <pageSetup paperSize="8" scale="23" firstPageNumber="14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3'!Print_Titles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2024-11-21T13:08:15Z</dcterms:created>
  <dcterms:modified xsi:type="dcterms:W3CDTF">2024-11-21T13:16:36Z</dcterms:modified>
</cp:coreProperties>
</file>