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05" yWindow="135" windowWidth="12375" windowHeight="10395"/>
  </bookViews>
  <sheets>
    <sheet name="Лист1" sheetId="1" r:id="rId1"/>
  </sheets>
  <definedNames>
    <definedName name="_xlnm.Print_Titles" localSheetId="0">Лист1!$14:$16</definedName>
    <definedName name="_xlnm.Print_Area" localSheetId="0">Лист1!$A$1:$S$463</definedName>
  </definedNames>
  <calcPr calcId="145621"/>
</workbook>
</file>

<file path=xl/calcChain.xml><?xml version="1.0" encoding="utf-8"?>
<calcChain xmlns="http://schemas.openxmlformats.org/spreadsheetml/2006/main">
  <c r="S463" i="1" l="1"/>
  <c r="R463" i="1"/>
  <c r="S458" i="1"/>
  <c r="R458" i="1"/>
  <c r="S457" i="1"/>
  <c r="R457" i="1"/>
  <c r="S456" i="1"/>
  <c r="R456" i="1"/>
  <c r="S455" i="1"/>
  <c r="R455" i="1"/>
  <c r="S454" i="1"/>
  <c r="R454" i="1"/>
  <c r="S453" i="1"/>
  <c r="R453" i="1"/>
  <c r="S452" i="1"/>
  <c r="R452" i="1"/>
  <c r="S451" i="1"/>
  <c r="R451" i="1"/>
  <c r="S450" i="1"/>
  <c r="R450" i="1"/>
  <c r="S448" i="1"/>
  <c r="R448" i="1"/>
  <c r="S446" i="1"/>
  <c r="R446" i="1"/>
  <c r="S445" i="1"/>
  <c r="R445" i="1"/>
  <c r="S444" i="1"/>
  <c r="R444" i="1"/>
  <c r="S443" i="1"/>
  <c r="R443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29" i="1"/>
  <c r="R429" i="1"/>
  <c r="S427" i="1"/>
  <c r="R427" i="1"/>
  <c r="S421" i="1"/>
  <c r="R421" i="1"/>
  <c r="S420" i="1"/>
  <c r="R420" i="1"/>
  <c r="S415" i="1"/>
  <c r="R415" i="1"/>
  <c r="S413" i="1"/>
  <c r="R413" i="1"/>
  <c r="S407" i="1"/>
  <c r="R407" i="1"/>
  <c r="S406" i="1"/>
  <c r="R406" i="1"/>
  <c r="S405" i="1"/>
  <c r="R405" i="1"/>
  <c r="S396" i="1"/>
  <c r="R396" i="1"/>
  <c r="S395" i="1"/>
  <c r="R395" i="1"/>
  <c r="S394" i="1"/>
  <c r="R394" i="1"/>
  <c r="S393" i="1"/>
  <c r="R393" i="1"/>
  <c r="S392" i="1"/>
  <c r="R392" i="1"/>
  <c r="S391" i="1"/>
  <c r="R391" i="1"/>
  <c r="S389" i="1"/>
  <c r="R389" i="1"/>
  <c r="S383" i="1"/>
  <c r="R383" i="1"/>
  <c r="S382" i="1"/>
  <c r="R382" i="1"/>
  <c r="S381" i="1"/>
  <c r="R381" i="1"/>
  <c r="S380" i="1"/>
  <c r="R380" i="1"/>
  <c r="S361" i="1"/>
  <c r="R361" i="1"/>
  <c r="S359" i="1"/>
  <c r="R359" i="1"/>
  <c r="S357" i="1"/>
  <c r="R357" i="1"/>
  <c r="S356" i="1"/>
  <c r="R356" i="1"/>
  <c r="S355" i="1"/>
  <c r="R355" i="1"/>
  <c r="S354" i="1"/>
  <c r="R354" i="1"/>
  <c r="S353" i="1"/>
  <c r="R353" i="1"/>
  <c r="S352" i="1"/>
  <c r="R352" i="1"/>
  <c r="S351" i="1"/>
  <c r="R351" i="1"/>
  <c r="S350" i="1"/>
  <c r="R350" i="1"/>
  <c r="S349" i="1"/>
  <c r="R349" i="1"/>
  <c r="S348" i="1"/>
  <c r="R348" i="1"/>
  <c r="S347" i="1"/>
  <c r="R347" i="1"/>
  <c r="S320" i="1"/>
  <c r="R320" i="1"/>
  <c r="S318" i="1"/>
  <c r="R318" i="1"/>
  <c r="S312" i="1"/>
  <c r="R312" i="1"/>
  <c r="S311" i="1"/>
  <c r="R311" i="1"/>
  <c r="S310" i="1"/>
  <c r="R310" i="1"/>
  <c r="S309" i="1"/>
  <c r="R309" i="1"/>
  <c r="S308" i="1"/>
  <c r="R308" i="1"/>
  <c r="S307" i="1"/>
  <c r="R307" i="1"/>
  <c r="S306" i="1"/>
  <c r="R306" i="1"/>
  <c r="S305" i="1"/>
  <c r="R305" i="1"/>
  <c r="S304" i="1"/>
  <c r="R304" i="1"/>
  <c r="S303" i="1"/>
  <c r="R303" i="1"/>
  <c r="S302" i="1"/>
  <c r="R302" i="1"/>
  <c r="S301" i="1"/>
  <c r="R301" i="1"/>
  <c r="S300" i="1"/>
  <c r="R300" i="1"/>
  <c r="S299" i="1"/>
  <c r="R299" i="1"/>
  <c r="S298" i="1"/>
  <c r="R298" i="1"/>
  <c r="S297" i="1"/>
  <c r="R297" i="1"/>
  <c r="S296" i="1"/>
  <c r="R296" i="1"/>
  <c r="S295" i="1"/>
  <c r="R295" i="1"/>
  <c r="S294" i="1"/>
  <c r="R294" i="1"/>
  <c r="S293" i="1"/>
  <c r="R293" i="1"/>
  <c r="S292" i="1"/>
  <c r="R292" i="1"/>
  <c r="S291" i="1"/>
  <c r="R291" i="1"/>
  <c r="S290" i="1"/>
  <c r="R290" i="1"/>
  <c r="S289" i="1"/>
  <c r="R289" i="1"/>
  <c r="S288" i="1"/>
  <c r="R288" i="1"/>
  <c r="S287" i="1"/>
  <c r="R287" i="1"/>
  <c r="S278" i="1"/>
  <c r="R278" i="1"/>
  <c r="S277" i="1"/>
  <c r="R277" i="1"/>
  <c r="S276" i="1"/>
  <c r="R276" i="1"/>
  <c r="S275" i="1"/>
  <c r="R275" i="1"/>
  <c r="S272" i="1"/>
  <c r="R272" i="1"/>
  <c r="S271" i="1"/>
  <c r="R271" i="1"/>
  <c r="S260" i="1"/>
  <c r="R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2" i="1"/>
  <c r="R182" i="1"/>
  <c r="S181" i="1"/>
  <c r="R181" i="1"/>
  <c r="S179" i="1"/>
  <c r="R179" i="1"/>
  <c r="S173" i="1"/>
  <c r="R173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4" i="1"/>
  <c r="R154" i="1"/>
  <c r="S153" i="1"/>
  <c r="R153" i="1"/>
  <c r="S151" i="1"/>
  <c r="R151" i="1"/>
  <c r="S145" i="1"/>
  <c r="R145" i="1"/>
  <c r="S144" i="1"/>
  <c r="R144" i="1"/>
  <c r="S139" i="1"/>
  <c r="R139" i="1"/>
  <c r="S138" i="1"/>
  <c r="R138" i="1"/>
  <c r="S136" i="1"/>
  <c r="R136" i="1"/>
  <c r="S130" i="1"/>
  <c r="R130" i="1"/>
  <c r="S129" i="1"/>
  <c r="R129" i="1"/>
  <c r="S124" i="1"/>
  <c r="R124" i="1"/>
  <c r="S123" i="1"/>
  <c r="R123" i="1"/>
  <c r="S121" i="1"/>
  <c r="R121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2" i="1"/>
  <c r="R42" i="1"/>
  <c r="S41" i="1"/>
  <c r="R41" i="1"/>
  <c r="S39" i="1"/>
  <c r="R39" i="1"/>
  <c r="S33" i="1"/>
  <c r="R33" i="1"/>
  <c r="S32" i="1"/>
  <c r="R32" i="1"/>
  <c r="S27" i="1"/>
  <c r="R27" i="1"/>
  <c r="S26" i="1"/>
  <c r="R26" i="1"/>
  <c r="S24" i="1"/>
  <c r="R24" i="1"/>
  <c r="S18" i="1"/>
  <c r="R18" i="1"/>
  <c r="E187" i="1" l="1"/>
  <c r="G187" i="1"/>
  <c r="I187" i="1"/>
  <c r="K187" i="1"/>
  <c r="M187" i="1"/>
  <c r="O187" i="1"/>
  <c r="P187" i="1"/>
  <c r="F378" i="1" l="1"/>
  <c r="F187" i="1"/>
  <c r="F407" i="1" l="1"/>
  <c r="F435" i="1"/>
  <c r="F87" i="1"/>
  <c r="F96" i="1"/>
  <c r="F151" i="1"/>
  <c r="F159" i="1"/>
  <c r="H168" i="1"/>
  <c r="F252" i="1"/>
  <c r="F253" i="1"/>
  <c r="F383" i="1"/>
  <c r="F406" i="1"/>
  <c r="F18" i="1"/>
  <c r="F89" i="1"/>
  <c r="F95" i="1"/>
  <c r="F154" i="1"/>
  <c r="F130" i="1"/>
  <c r="F153" i="1"/>
  <c r="H167" i="1"/>
  <c r="F248" i="1"/>
  <c r="F251" i="1"/>
  <c r="F394" i="1"/>
  <c r="F440" i="1"/>
  <c r="F90" i="1"/>
  <c r="F33" i="1"/>
  <c r="F249" i="1"/>
  <c r="F312" i="1"/>
  <c r="F254" i="1" l="1"/>
  <c r="F250" i="1"/>
  <c r="F81" i="1"/>
  <c r="F382" i="1"/>
  <c r="F256" i="1"/>
  <c r="F258" i="1" l="1"/>
  <c r="F115" i="1"/>
  <c r="F381" i="1"/>
  <c r="F380" i="1" l="1"/>
  <c r="F145" i="1"/>
  <c r="P421" i="1" l="1"/>
  <c r="P72" i="1"/>
  <c r="O72" i="1"/>
  <c r="P230" i="1"/>
  <c r="N187" i="1"/>
  <c r="L187" i="1"/>
  <c r="J187" i="1"/>
  <c r="H187" i="1"/>
  <c r="H435" i="1" l="1"/>
  <c r="N435" i="1"/>
  <c r="J435" i="1"/>
  <c r="L435" i="1"/>
  <c r="N168" i="1"/>
  <c r="P251" i="1"/>
  <c r="N167" i="1"/>
  <c r="D187" i="1" l="1"/>
  <c r="F167" i="1"/>
  <c r="F168" i="1"/>
  <c r="E96" i="1"/>
  <c r="E167" i="1"/>
  <c r="D435" i="1" l="1"/>
  <c r="G167" i="1"/>
  <c r="O421" i="1" l="1"/>
  <c r="M421" i="1"/>
  <c r="K421" i="1"/>
  <c r="I421" i="1"/>
  <c r="I251" i="1"/>
  <c r="O230" i="1"/>
  <c r="O251" i="1"/>
  <c r="M230" i="1"/>
  <c r="M251" i="1"/>
  <c r="K230" i="1"/>
  <c r="K251" i="1"/>
  <c r="I230" i="1"/>
  <c r="K72" i="1" l="1"/>
  <c r="I235" i="1"/>
  <c r="I72" i="1"/>
  <c r="M72" i="1"/>
  <c r="G421" i="1" l="1"/>
  <c r="N251" i="1"/>
  <c r="L251" i="1"/>
  <c r="J251" i="1"/>
  <c r="H251" i="1"/>
  <c r="G251" i="1"/>
  <c r="G230" i="1"/>
  <c r="E251" i="1"/>
  <c r="D251" i="1" l="1"/>
  <c r="E168" i="1" l="1"/>
  <c r="K377" i="1" l="1"/>
  <c r="K378" i="1"/>
  <c r="O378" i="1" l="1"/>
  <c r="N378" i="1"/>
  <c r="M378" i="1"/>
  <c r="L378" i="1"/>
  <c r="J378" i="1"/>
  <c r="I378" i="1"/>
  <c r="H378" i="1"/>
  <c r="G378" i="1"/>
  <c r="D440" i="1" l="1"/>
  <c r="D407" i="1"/>
  <c r="D394" i="1"/>
  <c r="D252" i="1"/>
  <c r="D249" i="1"/>
  <c r="D248" i="1"/>
  <c r="D253" i="1"/>
  <c r="D159" i="1"/>
  <c r="D154" i="1"/>
  <c r="D153" i="1"/>
  <c r="D151" i="1"/>
  <c r="D130" i="1"/>
  <c r="D96" i="1"/>
  <c r="D95" i="1"/>
  <c r="D90" i="1"/>
  <c r="D89" i="1"/>
  <c r="D87" i="1"/>
  <c r="D33" i="1"/>
  <c r="D18" i="1"/>
  <c r="D256" i="1" l="1"/>
  <c r="D312" i="1"/>
  <c r="D250" i="1"/>
  <c r="D406" i="1"/>
  <c r="D81" i="1"/>
  <c r="D254" i="1"/>
  <c r="D258" i="1" l="1"/>
  <c r="D115" i="1"/>
  <c r="D383" i="1"/>
  <c r="D382" i="1" l="1"/>
  <c r="D145" i="1"/>
  <c r="D381" i="1" l="1"/>
  <c r="E257" i="1" l="1"/>
  <c r="D380" i="1"/>
  <c r="Q377" i="1" l="1"/>
  <c r="P377" i="1"/>
  <c r="O377" i="1"/>
  <c r="N377" i="1"/>
  <c r="M377" i="1"/>
  <c r="L377" i="1"/>
  <c r="J377" i="1"/>
  <c r="I377" i="1"/>
  <c r="H377" i="1"/>
  <c r="F377" i="1"/>
  <c r="E377" i="1"/>
  <c r="D377" i="1"/>
  <c r="G168" i="1" l="1"/>
  <c r="G235" i="1" l="1"/>
  <c r="J168" i="1" l="1"/>
  <c r="L168" i="1" l="1"/>
  <c r="L440" i="1" l="1"/>
  <c r="H440" i="1"/>
  <c r="N394" i="1"/>
  <c r="J394" i="1"/>
  <c r="N440" i="1"/>
  <c r="J440" i="1"/>
  <c r="L394" i="1"/>
  <c r="N383" i="1" l="1"/>
  <c r="J383" i="1"/>
  <c r="L383" i="1"/>
  <c r="L382" i="1" l="1"/>
  <c r="J382" i="1"/>
  <c r="N382" i="1"/>
  <c r="E151" i="1" l="1"/>
  <c r="E95" i="1"/>
  <c r="E89" i="1"/>
  <c r="E159" i="1"/>
  <c r="E33" i="1"/>
  <c r="E90" i="1"/>
  <c r="E87" i="1"/>
  <c r="E18" i="1"/>
  <c r="E154" i="1"/>
  <c r="E130" i="1"/>
  <c r="E153" i="1"/>
  <c r="E81" i="1" l="1"/>
  <c r="E115" i="1" l="1"/>
  <c r="E145" i="1" l="1"/>
  <c r="E253" i="1" l="1"/>
  <c r="E312" i="1" l="1"/>
  <c r="E248" i="1" l="1"/>
  <c r="E252" i="1"/>
  <c r="E254" i="1" l="1"/>
  <c r="E440" i="1" l="1"/>
  <c r="E394" i="1"/>
  <c r="E435" i="1" l="1"/>
  <c r="E407" i="1" l="1"/>
  <c r="E383" i="1"/>
  <c r="E382" i="1" l="1"/>
  <c r="E406" i="1"/>
  <c r="E381" i="1" l="1"/>
  <c r="E380" i="1" l="1"/>
  <c r="E249" i="1" l="1"/>
  <c r="E250" i="1" l="1"/>
  <c r="E256" i="1"/>
  <c r="E258" i="1" l="1"/>
  <c r="G257" i="1" l="1"/>
  <c r="N407" i="1" l="1"/>
  <c r="N406" i="1" l="1"/>
  <c r="L407" i="1" l="1"/>
  <c r="N381" i="1" l="1"/>
  <c r="L406" i="1"/>
  <c r="L381" i="1" l="1"/>
  <c r="N380" i="1"/>
  <c r="L249" i="1" l="1"/>
  <c r="L380" i="1"/>
  <c r="L250" i="1" l="1"/>
  <c r="N249" i="1"/>
  <c r="N250" i="1" l="1"/>
  <c r="J407" i="1" l="1"/>
  <c r="H394" i="1" l="1"/>
  <c r="J406" i="1"/>
  <c r="H407" i="1" l="1"/>
  <c r="J381" i="1"/>
  <c r="H406" i="1" l="1"/>
  <c r="J380" i="1"/>
  <c r="J249" i="1"/>
  <c r="H383" i="1"/>
  <c r="H382" i="1" l="1"/>
  <c r="J250" i="1"/>
  <c r="H381" i="1" l="1"/>
  <c r="H380" i="1" l="1"/>
  <c r="H249" i="1"/>
  <c r="H250" i="1" l="1"/>
  <c r="H253" i="1" l="1"/>
  <c r="L253" i="1"/>
  <c r="J253" i="1"/>
  <c r="N253" i="1" l="1"/>
  <c r="H252" i="1" l="1"/>
  <c r="H254" i="1" l="1"/>
  <c r="H248" i="1"/>
  <c r="J252" i="1"/>
  <c r="N252" i="1"/>
  <c r="L252" i="1"/>
  <c r="L254" i="1" l="1"/>
  <c r="J254" i="1"/>
  <c r="H256" i="1"/>
  <c r="N254" i="1"/>
  <c r="J248" i="1"/>
  <c r="N248" i="1" l="1"/>
  <c r="J256" i="1"/>
  <c r="L248" i="1"/>
  <c r="L256" i="1" l="1"/>
  <c r="N256" i="1"/>
  <c r="J167" i="1" l="1"/>
  <c r="L167" i="1" l="1"/>
  <c r="L18" i="1" l="1"/>
  <c r="J18" i="1"/>
  <c r="H18" i="1"/>
  <c r="J96" i="1"/>
  <c r="L96" i="1"/>
  <c r="H312" i="1" l="1"/>
  <c r="N96" i="1"/>
  <c r="N18" i="1"/>
  <c r="J312" i="1"/>
  <c r="L312" i="1"/>
  <c r="N312" i="1" l="1"/>
  <c r="L89" i="1" l="1"/>
  <c r="N89" i="1" l="1"/>
  <c r="H89" i="1"/>
  <c r="J89" i="1" l="1"/>
  <c r="N95" i="1" l="1"/>
  <c r="N90" i="1"/>
  <c r="H95" i="1" l="1"/>
  <c r="L153" i="1"/>
  <c r="L95" i="1"/>
  <c r="J95" i="1"/>
  <c r="N33" i="1" l="1"/>
  <c r="N87" i="1"/>
  <c r="N153" i="1"/>
  <c r="J153" i="1"/>
  <c r="H153" i="1"/>
  <c r="N81" i="1" l="1"/>
  <c r="N115" i="1" l="1"/>
  <c r="N159" i="1" l="1"/>
  <c r="J159" i="1" l="1"/>
  <c r="L159" i="1"/>
  <c r="H159" i="1"/>
  <c r="N154" i="1" l="1"/>
  <c r="N151" i="1" l="1"/>
  <c r="N145" i="1" l="1"/>
  <c r="H96" i="1" l="1"/>
  <c r="H87" i="1" l="1"/>
  <c r="J87" i="1" l="1"/>
  <c r="H90" i="1" l="1"/>
  <c r="H33" i="1"/>
  <c r="L87" i="1"/>
  <c r="H81" i="1" l="1"/>
  <c r="J90" i="1"/>
  <c r="J33" i="1"/>
  <c r="J81" i="1" l="1"/>
  <c r="H115" i="1"/>
  <c r="L90" i="1"/>
  <c r="L33" i="1"/>
  <c r="L81" i="1" l="1"/>
  <c r="J115" i="1"/>
  <c r="L115" i="1" l="1"/>
  <c r="H154" i="1" l="1"/>
  <c r="J154" i="1" l="1"/>
  <c r="L154" i="1" l="1"/>
  <c r="H130" i="1" l="1"/>
  <c r="H151" i="1"/>
  <c r="H145" i="1" l="1"/>
  <c r="J151" i="1"/>
  <c r="J145" i="1" l="1"/>
  <c r="L151" i="1"/>
  <c r="L145" i="1" l="1"/>
  <c r="H258" i="1" l="1"/>
  <c r="J257" i="1" l="1"/>
  <c r="J258" i="1" l="1"/>
  <c r="L257" i="1" l="1"/>
  <c r="L258" i="1" l="1"/>
  <c r="N257" i="1" l="1"/>
  <c r="N258" i="1" l="1"/>
  <c r="G287" i="1" l="1"/>
  <c r="G72" i="1" l="1"/>
  <c r="M167" i="1" l="1"/>
  <c r="P167" i="1"/>
  <c r="O167" i="1"/>
  <c r="K167" i="1"/>
  <c r="I167" i="1"/>
  <c r="G18" i="1" l="1"/>
  <c r="G87" i="1" l="1"/>
  <c r="G90" i="1"/>
  <c r="G357" i="1"/>
  <c r="G95" i="1"/>
  <c r="G361" i="1"/>
  <c r="G89" i="1"/>
  <c r="G96" i="1"/>
  <c r="G102" i="1"/>
  <c r="G153" i="1"/>
  <c r="G130" i="1"/>
  <c r="G64" i="1"/>
  <c r="G33" i="1"/>
  <c r="I168" i="1"/>
  <c r="G159" i="1"/>
  <c r="G51" i="1"/>
  <c r="G193" i="1"/>
  <c r="G154" i="1"/>
  <c r="G151" i="1"/>
  <c r="G112" i="1"/>
  <c r="G62" i="1"/>
  <c r="G190" i="1" l="1"/>
  <c r="K168" i="1"/>
  <c r="G81" i="1"/>
  <c r="G50" i="1"/>
  <c r="G253" i="1"/>
  <c r="G247" i="1"/>
  <c r="G312" i="1"/>
  <c r="G248" i="1"/>
  <c r="G208" i="1"/>
  <c r="G115" i="1" l="1"/>
  <c r="M168" i="1"/>
  <c r="G48" i="1"/>
  <c r="G240" i="1"/>
  <c r="G252" i="1"/>
  <c r="G145" i="1" l="1"/>
  <c r="O168" i="1"/>
  <c r="G166" i="1"/>
  <c r="G56" i="1"/>
  <c r="G73" i="1"/>
  <c r="G254" i="1"/>
  <c r="G171" i="1" l="1"/>
  <c r="P168" i="1"/>
  <c r="G76" i="1"/>
  <c r="N64" i="1" l="1"/>
  <c r="J64" i="1"/>
  <c r="F64" i="1"/>
  <c r="L64" i="1"/>
  <c r="H64" i="1"/>
  <c r="H73" i="1" l="1"/>
  <c r="H166" i="1"/>
  <c r="F166" i="1"/>
  <c r="F73" i="1"/>
  <c r="J73" i="1"/>
  <c r="J166" i="1"/>
  <c r="L73" i="1"/>
  <c r="L166" i="1"/>
  <c r="N73" i="1"/>
  <c r="N166" i="1"/>
  <c r="F171" i="1" l="1"/>
  <c r="N171" i="1"/>
  <c r="J171" i="1"/>
  <c r="L171" i="1"/>
  <c r="H171" i="1"/>
  <c r="E64" i="1" l="1"/>
  <c r="E73" i="1" l="1"/>
  <c r="E166" i="1"/>
  <c r="E171" i="1" l="1"/>
  <c r="D64" i="1" l="1"/>
  <c r="D166" i="1" l="1"/>
  <c r="D73" i="1"/>
  <c r="D171" i="1" l="1"/>
  <c r="M244" i="1" l="1"/>
  <c r="O253" i="1"/>
  <c r="K253" i="1"/>
  <c r="K244" i="1"/>
  <c r="O244" i="1"/>
  <c r="M253" i="1"/>
  <c r="P253" i="1"/>
  <c r="I193" i="1" l="1"/>
  <c r="I253" i="1" l="1"/>
  <c r="I244" i="1"/>
  <c r="P247" i="1" l="1"/>
  <c r="K247" i="1"/>
  <c r="O247" i="1"/>
  <c r="I240" i="1"/>
  <c r="M247" i="1" l="1"/>
  <c r="I247" i="1" l="1"/>
  <c r="I252" i="1"/>
  <c r="I254" i="1" l="1"/>
  <c r="M190" i="1" l="1"/>
  <c r="O190" i="1" l="1"/>
  <c r="P190" i="1"/>
  <c r="P100" i="1" l="1"/>
  <c r="P109" i="1"/>
  <c r="P90" i="1"/>
  <c r="I357" i="1"/>
  <c r="I361" i="1"/>
  <c r="I18" i="1"/>
  <c r="M357" i="1"/>
  <c r="M361" i="1"/>
  <c r="M18" i="1"/>
  <c r="P357" i="1"/>
  <c r="P361" i="1"/>
  <c r="P18" i="1"/>
  <c r="K89" i="1"/>
  <c r="O89" i="1"/>
  <c r="I90" i="1"/>
  <c r="M90" i="1"/>
  <c r="K95" i="1"/>
  <c r="O95" i="1"/>
  <c r="K51" i="1"/>
  <c r="O51" i="1"/>
  <c r="I100" i="1"/>
  <c r="M100" i="1"/>
  <c r="K109" i="1"/>
  <c r="O109" i="1"/>
  <c r="K357" i="1"/>
  <c r="K361" i="1"/>
  <c r="K18" i="1"/>
  <c r="O357" i="1"/>
  <c r="O361" i="1"/>
  <c r="O18" i="1"/>
  <c r="I89" i="1"/>
  <c r="M89" i="1"/>
  <c r="P89" i="1"/>
  <c r="K90" i="1"/>
  <c r="O90" i="1"/>
  <c r="I95" i="1"/>
  <c r="M95" i="1"/>
  <c r="P95" i="1"/>
  <c r="I51" i="1"/>
  <c r="M51" i="1"/>
  <c r="P51" i="1"/>
  <c r="K100" i="1"/>
  <c r="O100" i="1"/>
  <c r="I109" i="1"/>
  <c r="M109" i="1"/>
  <c r="P50" i="1" l="1"/>
  <c r="P159" i="1"/>
  <c r="O312" i="1"/>
  <c r="O159" i="1"/>
  <c r="K159" i="1"/>
  <c r="O153" i="1"/>
  <c r="K153" i="1"/>
  <c r="M159" i="1"/>
  <c r="I159" i="1"/>
  <c r="P153" i="1"/>
  <c r="M153" i="1"/>
  <c r="I153" i="1"/>
  <c r="M50" i="1"/>
  <c r="I50" i="1"/>
  <c r="I112" i="1"/>
  <c r="O50" i="1"/>
  <c r="K50" i="1"/>
  <c r="P312" i="1"/>
  <c r="M312" i="1"/>
  <c r="P200" i="1" l="1"/>
  <c r="P62" i="1"/>
  <c r="P48" i="1"/>
  <c r="O200" i="1"/>
  <c r="O62" i="1"/>
  <c r="P201" i="1"/>
  <c r="M62" i="1"/>
  <c r="O48" i="1"/>
  <c r="P56" i="1" l="1"/>
  <c r="K62" i="1"/>
  <c r="O56" i="1"/>
  <c r="M200" i="1"/>
  <c r="O201" i="1"/>
  <c r="I62" i="1" l="1"/>
  <c r="K200" i="1"/>
  <c r="M201" i="1"/>
  <c r="I200" i="1" l="1"/>
  <c r="K201" i="1"/>
  <c r="I201" i="1" l="1"/>
  <c r="I208" i="1" s="1"/>
  <c r="I48" i="1"/>
  <c r="I56" i="1" l="1"/>
  <c r="K48" i="1" l="1"/>
  <c r="K56" i="1" l="1"/>
  <c r="M48" i="1" l="1"/>
  <c r="M56" i="1" l="1"/>
  <c r="I154" i="1" l="1"/>
  <c r="I64" i="1" l="1"/>
  <c r="I33" i="1" l="1"/>
  <c r="I87" i="1"/>
  <c r="I73" i="1" l="1"/>
  <c r="I81" i="1"/>
  <c r="I76" i="1" l="1"/>
  <c r="K64" i="1" l="1"/>
  <c r="M64" i="1" l="1"/>
  <c r="P64" i="1" l="1"/>
  <c r="O64" i="1"/>
  <c r="K33" i="1" l="1"/>
  <c r="K87" i="1"/>
  <c r="K73" i="1" l="1"/>
  <c r="K81" i="1"/>
  <c r="O33" i="1" l="1"/>
  <c r="O87" i="1"/>
  <c r="P33" i="1"/>
  <c r="P87" i="1"/>
  <c r="K76" i="1"/>
  <c r="O73" i="1" l="1"/>
  <c r="O81" i="1"/>
  <c r="P73" i="1"/>
  <c r="P81" i="1"/>
  <c r="P76" i="1" l="1"/>
  <c r="O76" i="1"/>
  <c r="G394" i="1" l="1"/>
  <c r="K394" i="1"/>
  <c r="O394" i="1"/>
  <c r="P407" i="1"/>
  <c r="M407" i="1"/>
  <c r="P435" i="1"/>
  <c r="M435" i="1"/>
  <c r="I435" i="1"/>
  <c r="G440" i="1"/>
  <c r="O440" i="1"/>
  <c r="G446" i="1"/>
  <c r="I394" i="1"/>
  <c r="M394" i="1"/>
  <c r="P394" i="1"/>
  <c r="O407" i="1"/>
  <c r="O435" i="1"/>
  <c r="K435" i="1"/>
  <c r="G435" i="1"/>
  <c r="M440" i="1"/>
  <c r="P440" i="1"/>
  <c r="M446" i="1"/>
  <c r="I446" i="1" l="1"/>
  <c r="I440" i="1"/>
  <c r="G407" i="1"/>
  <c r="K407" i="1"/>
  <c r="O406" i="1"/>
  <c r="P391" i="1"/>
  <c r="M391" i="1"/>
  <c r="K446" i="1"/>
  <c r="P406" i="1"/>
  <c r="K391" i="1"/>
  <c r="I391" i="1"/>
  <c r="K440" i="1"/>
  <c r="I407" i="1"/>
  <c r="M406" i="1"/>
  <c r="O391" i="1"/>
  <c r="G391" i="1"/>
  <c r="G383" i="1" l="1"/>
  <c r="I406" i="1"/>
  <c r="M383" i="1"/>
  <c r="K406" i="1"/>
  <c r="G406" i="1"/>
  <c r="O383" i="1"/>
  <c r="I383" i="1"/>
  <c r="K383" i="1"/>
  <c r="P383" i="1"/>
  <c r="P382" i="1" l="1"/>
  <c r="K382" i="1"/>
  <c r="I382" i="1"/>
  <c r="O382" i="1"/>
  <c r="M382" i="1"/>
  <c r="G382" i="1"/>
  <c r="G381" i="1" l="1"/>
  <c r="O381" i="1"/>
  <c r="I381" i="1"/>
  <c r="K381" i="1"/>
  <c r="P381" i="1"/>
  <c r="M381" i="1"/>
  <c r="M380" i="1" l="1"/>
  <c r="P380" i="1"/>
  <c r="K380" i="1"/>
  <c r="I380" i="1"/>
  <c r="O380" i="1"/>
  <c r="G380" i="1"/>
  <c r="M112" i="1" l="1"/>
  <c r="M154" i="1"/>
  <c r="O112" i="1" l="1"/>
  <c r="O154" i="1"/>
  <c r="P112" i="1" l="1"/>
  <c r="P154" i="1"/>
  <c r="K154" i="1" l="1"/>
  <c r="K112" i="1"/>
  <c r="K249" i="1" l="1"/>
  <c r="I96" i="1" l="1"/>
  <c r="I102" i="1"/>
  <c r="K250" i="1"/>
  <c r="G249" i="1"/>
  <c r="O249" i="1"/>
  <c r="M249" i="1"/>
  <c r="I249" i="1"/>
  <c r="I250" i="1" l="1"/>
  <c r="M250" i="1"/>
  <c r="G250" i="1"/>
  <c r="G256" i="1"/>
  <c r="I115" i="1"/>
  <c r="K96" i="1"/>
  <c r="K102" i="1"/>
  <c r="O250" i="1"/>
  <c r="K115" i="1" l="1"/>
  <c r="I166" i="1"/>
  <c r="O102" i="1"/>
  <c r="O96" i="1"/>
  <c r="M102" i="1"/>
  <c r="M96" i="1"/>
  <c r="G258" i="1"/>
  <c r="I257" i="1" l="1"/>
  <c r="O115" i="1"/>
  <c r="K166" i="1"/>
  <c r="P102" i="1"/>
  <c r="P96" i="1"/>
  <c r="I171" i="1"/>
  <c r="O166" i="1" l="1"/>
  <c r="P115" i="1"/>
  <c r="K171" i="1"/>
  <c r="O171" i="1" l="1"/>
  <c r="P166" i="1"/>
  <c r="P171" i="1" l="1"/>
  <c r="P249" i="1" l="1"/>
  <c r="P250" i="1" l="1"/>
  <c r="K235" i="1" l="1"/>
  <c r="K252" i="1"/>
  <c r="K240" i="1" l="1"/>
  <c r="K254" i="1"/>
  <c r="P235" i="1"/>
  <c r="O235" i="1"/>
  <c r="M235" i="1" l="1"/>
  <c r="P240" i="1"/>
  <c r="P252" i="1"/>
  <c r="O252" i="1" l="1"/>
  <c r="O240" i="1"/>
  <c r="M240" i="1"/>
  <c r="M252" i="1"/>
  <c r="P254" i="1"/>
  <c r="O254" i="1" l="1"/>
  <c r="M254" i="1"/>
  <c r="P193" i="1" l="1"/>
  <c r="O193" i="1"/>
  <c r="M193" i="1" l="1"/>
  <c r="K193" i="1" l="1"/>
  <c r="I190" i="1" l="1"/>
  <c r="I248" i="1"/>
  <c r="I312" i="1"/>
  <c r="K190" i="1" l="1"/>
  <c r="K312" i="1"/>
  <c r="I256" i="1"/>
  <c r="I258" i="1" l="1"/>
  <c r="K257" i="1" l="1"/>
  <c r="P248" i="1" l="1"/>
  <c r="P208" i="1"/>
  <c r="P256" i="1" l="1"/>
  <c r="O248" i="1"/>
  <c r="O208" i="1"/>
  <c r="M248" i="1"/>
  <c r="M208" i="1"/>
  <c r="M256" i="1" l="1"/>
  <c r="O256" i="1"/>
  <c r="K208" i="1" l="1"/>
  <c r="K248" i="1"/>
  <c r="K256" i="1" l="1"/>
  <c r="K258" i="1" l="1"/>
  <c r="M257" i="1" l="1"/>
  <c r="M258" i="1" l="1"/>
  <c r="O257" i="1" l="1"/>
  <c r="O258" i="1" l="1"/>
  <c r="P257" i="1" l="1"/>
  <c r="P258" i="1" l="1"/>
  <c r="M33" i="1" l="1"/>
  <c r="M87" i="1"/>
  <c r="M81" i="1" l="1"/>
  <c r="M73" i="1"/>
  <c r="M76" i="1" l="1"/>
  <c r="M115" i="1"/>
  <c r="M166" i="1" l="1"/>
  <c r="M171" i="1" l="1"/>
  <c r="P130" i="1" l="1"/>
  <c r="P151" i="1"/>
  <c r="M130" i="1"/>
  <c r="M151" i="1"/>
  <c r="O130" i="1" l="1"/>
  <c r="O151" i="1"/>
  <c r="K130" i="1"/>
  <c r="K151" i="1"/>
  <c r="M145" i="1"/>
  <c r="P145" i="1"/>
  <c r="O145" i="1" l="1"/>
  <c r="K145" i="1"/>
  <c r="I130" i="1" l="1"/>
  <c r="I151" i="1"/>
  <c r="I145" i="1" l="1"/>
  <c r="I287" i="1" l="1"/>
  <c r="I288" i="1"/>
  <c r="K287" i="1" l="1"/>
  <c r="M287" i="1" l="1"/>
  <c r="K288" i="1"/>
  <c r="O287" i="1" l="1"/>
  <c r="M288" i="1"/>
  <c r="P287" i="1" l="1"/>
  <c r="O288" i="1"/>
  <c r="P288" i="1" l="1"/>
</calcChain>
</file>

<file path=xl/sharedStrings.xml><?xml version="1.0" encoding="utf-8"?>
<sst xmlns="http://schemas.openxmlformats.org/spreadsheetml/2006/main" count="4474" uniqueCount="735">
  <si>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</si>
  <si>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</si>
  <si>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</si>
  <si>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</si>
  <si>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</si>
  <si>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</si>
  <si>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</si>
  <si>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I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</si>
  <si>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</si>
  <si>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</si>
  <si>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</si>
  <si>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</si>
  <si>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</si>
  <si>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</si>
  <si>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</si>
  <si>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</si>
  <si>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</si>
  <si>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</si>
  <si>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</si>
  <si>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</si>
  <si>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</si>
  <si>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</si>
  <si>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</si>
  <si>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</si>
  <si>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</si>
  <si>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</si>
  <si>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</si>
  <si>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</si>
  <si>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</si>
  <si>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</si>
  <si>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</si>
  <si>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</si>
  <si>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</si>
  <si>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</si>
  <si>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</si>
  <si>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</si>
  <si>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</si>
  <si>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</si>
  <si>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</si>
  <si>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</si>
  <si>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</si>
  <si>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</si>
  <si>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</si>
  <si>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</si>
  <si>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</si>
  <si>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</si>
  <si>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</si>
  <si>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</si>
  <si>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</si>
  <si>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</si>
  <si>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</si>
  <si>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</si>
  <si>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</si>
  <si>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</si>
  <si>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</si>
  <si>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</si>
  <si>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</si>
  <si>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</si>
  <si>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</si>
  <si>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</si>
  <si>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</si>
  <si>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</si>
  <si>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</si>
  <si>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</si>
  <si>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</si>
  <si>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</si>
  <si>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</si>
  <si>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</si>
  <si>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</si>
  <si>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</si>
  <si>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</si>
  <si>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</si>
  <si>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</si>
  <si>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</si>
  <si>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</si>
  <si>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</si>
  <si>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</si>
  <si>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</si>
  <si>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</si>
  <si>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</si>
  <si>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</si>
  <si>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</si>
  <si>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</si>
  <si>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</si>
  <si>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</si>
  <si>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</si>
  <si>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</si>
  <si>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</si>
  <si>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</si>
  <si>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</si>
  <si>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</si>
  <si>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</si>
  <si>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</si>
  <si>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</si>
  <si>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</si>
  <si>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</si>
  <si>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</si>
  <si>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</si>
  <si>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</si>
  <si>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</si>
  <si>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</si>
  <si>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</si>
  <si>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</si>
  <si>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</si>
  <si>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</si>
  <si>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</si>
  <si>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</si>
  <si>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</si>
  <si>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</si>
  <si>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</si>
  <si>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</si>
  <si>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</si>
  <si>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</si>
  <si>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</si>
  <si>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</si>
  <si>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</si>
  <si>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</si>
  <si>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</si>
  <si>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</si>
  <si>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</si>
  <si>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</si>
  <si>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</si>
  <si>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</si>
  <si>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</si>
  <si>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</si>
  <si>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</si>
  <si>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</si>
  <si>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</si>
  <si>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</si>
  <si>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</si>
  <si>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</si>
  <si>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</si>
  <si>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</si>
  <si>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</si>
  <si>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</si>
  <si>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</si>
  <si>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</si>
  <si>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</si>
  <si>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</si>
  <si>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</si>
  <si>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</si>
  <si>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</si>
  <si>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</si>
  <si>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</si>
  <si>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</si>
  <si>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</si>
  <si>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</si>
  <si>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</si>
  <si>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</si>
  <si>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</si>
  <si>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</si>
  <si>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</si>
  <si>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</si>
  <si>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</si>
  <si>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</si>
  <si>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</si>
  <si>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</si>
  <si>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</si>
  <si>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</si>
  <si>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</si>
  <si>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</si>
  <si>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</si>
  <si>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</si>
  <si>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</si>
  <si>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</si>
  <si>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</si>
  <si>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</si>
  <si>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</si>
  <si>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</si>
  <si>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</si>
  <si>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</si>
  <si>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</si>
  <si>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</si>
  <si>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</si>
  <si>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</si>
  <si>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</si>
  <si>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</si>
  <si>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</si>
  <si>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</si>
  <si>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</si>
  <si>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</si>
  <si>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</si>
  <si>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</si>
  <si>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</si>
  <si>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</si>
  <si>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</si>
  <si>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</si>
  <si>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</si>
  <si>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</si>
  <si>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</si>
  <si>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</si>
  <si>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</si>
  <si>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</si>
  <si>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</si>
  <si>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</si>
  <si>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</si>
  <si>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</si>
  <si>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</si>
  <si>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</si>
  <si>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</si>
  <si>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</si>
  <si>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</si>
  <si>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</si>
  <si>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</si>
  <si>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</si>
  <si>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</si>
  <si>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</si>
  <si>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</si>
  <si>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</si>
  <si>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</si>
  <si>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</si>
  <si>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</si>
  <si>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</si>
  <si>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</si>
  <si>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</si>
  <si>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</si>
  <si>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</si>
  <si>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</si>
  <si>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</si>
  <si>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</si>
  <si>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</si>
  <si>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</si>
  <si>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</si>
  <si>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</si>
  <si>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</si>
  <si>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</si>
  <si>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</si>
  <si>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</si>
  <si>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</si>
  <si>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</si>
  <si>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</si>
  <si>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</si>
  <si>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</si>
  <si>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</si>
  <si>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</si>
  <si>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</si>
  <si>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</si>
  <si>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</si>
  <si>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</si>
  <si>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</si>
  <si>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</si>
  <si>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</si>
  <si>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</si>
  <si>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</si>
  <si>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</si>
  <si>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</si>
  <si>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</si>
  <si>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</si>
  <si>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</si>
  <si>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</si>
  <si>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</si>
  <si>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</si>
  <si>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</si>
  <si>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</si>
  <si>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</si>
  <si>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</si>
  <si>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</si>
  <si>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</si>
  <si>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</si>
  <si>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</si>
  <si>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</si>
  <si>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</si>
  <si>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</si>
  <si>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</si>
  <si>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</si>
  <si>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</si>
  <si>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</si>
  <si>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</si>
  <si>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</si>
  <si>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</si>
  <si>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</si>
  <si>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</si>
  <si>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</si>
  <si>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</si>
  <si>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</si>
  <si>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</si>
  <si>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</si>
  <si>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</si>
  <si>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</si>
  <si>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</si>
  <si>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</si>
  <si>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</si>
  <si>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</si>
  <si>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</si>
  <si>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</si>
  <si>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</si>
  <si>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</si>
  <si>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</si>
  <si>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</si>
  <si>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</si>
  <si>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</si>
  <si>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</si>
  <si>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</si>
  <si>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</si>
  <si>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</si>
  <si>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</si>
  <si>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</si>
  <si>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</si>
  <si>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</si>
  <si>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</si>
  <si>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</si>
  <si>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</si>
  <si>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</si>
  <si>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</si>
  <si>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</si>
  <si>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</si>
  <si>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</si>
  <si>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</si>
  <si>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</si>
  <si>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</si>
  <si>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</si>
  <si>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</si>
  <si>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</si>
  <si>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</si>
  <si>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</si>
  <si>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</si>
  <si>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</si>
  <si>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</si>
  <si>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</si>
  <si>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</si>
  <si>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</si>
  <si>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</si>
  <si>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</si>
  <si>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</si>
  <si>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</si>
  <si>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</si>
  <si>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</si>
  <si>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</si>
  <si>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</si>
  <si>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</si>
  <si>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</si>
  <si>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</si>
  <si>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</si>
  <si>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</si>
  <si>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</si>
  <si>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</si>
  <si>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</si>
  <si>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</si>
  <si>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</si>
  <si>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</si>
  <si>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</si>
  <si>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</si>
  <si>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</si>
  <si>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</si>
  <si>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</si>
  <si>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</si>
  <si>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</si>
  <si>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</si>
  <si>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</si>
  <si>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</si>
  <si>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</si>
  <si>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</si>
  <si>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</si>
  <si>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</si>
  <si>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</si>
  <si>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</si>
  <si>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</si>
  <si>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</si>
  <si>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</si>
  <si>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</si>
  <si>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</si>
  <si>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</si>
  <si>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</si>
  <si>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</si>
  <si>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</si>
  <si>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</si>
  <si>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</si>
  <si>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</si>
  <si>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</si>
  <si>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</si>
  <si>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</si>
  <si>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</si>
  <si>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</si>
  <si>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</si>
  <si>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</si>
  <si>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</si>
  <si>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</si>
  <si>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</si>
  <si>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</si>
  <si>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</si>
  <si>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</si>
  <si>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</si>
  <si>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</si>
  <si>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</si>
  <si>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</si>
  <si>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</si>
  <si>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</si>
  <si>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</si>
  <si>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</si>
  <si>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</si>
  <si>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</si>
  <si>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</si>
  <si>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</si>
  <si>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</si>
  <si>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</si>
  <si>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</si>
  <si>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</si>
  <si>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</si>
  <si>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</si>
  <si>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</si>
  <si>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</si>
  <si>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</si>
  <si>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</si>
  <si>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</si>
  <si>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</si>
  <si>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</si>
  <si>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</si>
  <si>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</si>
  <si>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</si>
  <si>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</si>
  <si>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</si>
  <si>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</si>
  <si>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</si>
  <si>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</si>
  <si>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</si>
  <si>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</si>
  <si>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</si>
  <si>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</si>
  <si>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</si>
  <si>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</si>
  <si>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</si>
  <si>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</si>
  <si>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</si>
  <si>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</si>
  <si>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</si>
  <si>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</si>
  <si>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</si>
  <si>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</si>
  <si>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</si>
  <si>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</si>
  <si>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</si>
  <si>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</si>
  <si>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</si>
  <si>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</si>
  <si>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</si>
  <si>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</si>
  <si>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</si>
  <si>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</si>
  <si>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</si>
  <si>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</si>
  <si>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</si>
  <si>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</si>
  <si>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</si>
  <si>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</si>
  <si>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</si>
  <si>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</si>
  <si>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</si>
  <si>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</si>
  <si>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</si>
  <si>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</si>
  <si>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</si>
  <si>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</si>
  <si>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</si>
  <si>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</si>
  <si>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</si>
  <si>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</si>
  <si>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</si>
  <si>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</si>
  <si>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</si>
  <si>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</si>
  <si>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</si>
  <si>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</si>
  <si>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</si>
  <si>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</si>
  <si>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</si>
  <si>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</si>
  <si>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</si>
  <si>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</si>
  <si>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</si>
  <si>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</si>
  <si>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</si>
  <si>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</si>
  <si>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</si>
  <si>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</si>
  <si>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</si>
  <si>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</si>
  <si>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</si>
  <si>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</si>
  <si>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</si>
  <si>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</si>
  <si>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</si>
  <si>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</si>
  <si>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</si>
  <si>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</si>
  <si>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</si>
  <si>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</si>
  <si>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</si>
  <si>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</si>
  <si>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</si>
  <si>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</si>
  <si>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</si>
  <si>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</si>
  <si>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</si>
  <si>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</si>
  <si>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</si>
  <si>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</si>
  <si>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</si>
  <si>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</si>
  <si>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</si>
  <si>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</si>
  <si>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</si>
  <si>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</si>
  <si>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</si>
  <si>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</si>
  <si>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</si>
  <si>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</si>
  <si>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</si>
  <si>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</si>
  <si>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</si>
  <si>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</si>
  <si>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</si>
  <si>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</si>
  <si>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</si>
  <si>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</si>
  <si>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</si>
  <si>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</si>
  <si>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</si>
  <si>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</si>
  <si>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</si>
  <si>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</si>
  <si>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</si>
  <si>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</si>
  <si>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</si>
  <si>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</si>
  <si>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</si>
  <si>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</si>
  <si>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</si>
  <si>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</si>
  <si>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</si>
  <si>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</si>
  <si>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</si>
  <si>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</si>
  <si>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</si>
  <si>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</si>
  <si>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</si>
  <si>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</si>
  <si>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</si>
  <si>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</si>
  <si>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</si>
  <si>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</si>
  <si>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</si>
  <si>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</si>
  <si>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</si>
  <si>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</si>
  <si>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</si>
  <si>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</si>
  <si>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</si>
  <si>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</si>
  <si>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</si>
  <si>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</si>
  <si>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</si>
  <si>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</si>
  <si>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</si>
  <si>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</si>
  <si>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</si>
  <si>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</si>
  <si>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</si>
  <si>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</si>
  <si>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</si>
  <si>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</si>
  <si>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</si>
  <si>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</si>
  <si>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</si>
  <si>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</si>
  <si>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</si>
  <si>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</si>
  <si>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</si>
  <si>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</si>
  <si>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</si>
  <si>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</si>
  <si>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</si>
  <si>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</si>
  <si>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</si>
  <si>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</si>
  <si>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</si>
  <si>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</si>
  <si>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</si>
  <si>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</si>
  <si>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</si>
  <si>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</si>
  <si>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</si>
  <si>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</si>
  <si>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</si>
  <si>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</si>
  <si>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</si>
  <si>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</si>
  <si>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</si>
  <si>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</si>
  <si>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</si>
  <si>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</si>
  <si>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</si>
  <si>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</si>
  <si>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</si>
  <si>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</si>
  <si>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</si>
  <si>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</si>
  <si>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</si>
  <si>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</si>
  <si>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</si>
  <si>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</si>
  <si>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</si>
  <si>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</si>
  <si>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</si>
  <si>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</si>
  <si>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</si>
  <si>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</si>
  <si>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</si>
  <si>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</si>
  <si>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</si>
  <si>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</si>
  <si>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</si>
  <si>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</si>
  <si>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</si>
  <si>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</si>
  <si>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</si>
  <si>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</si>
  <si>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</si>
  <si>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</si>
  <si>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</si>
  <si>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</si>
  <si>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</si>
  <si>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</si>
  <si>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</si>
  <si>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</si>
  <si>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</si>
  <si>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</si>
  <si>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</si>
  <si>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</si>
  <si>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</si>
  <si>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</si>
  <si>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</si>
  <si>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</si>
  <si>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</si>
  <si>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</si>
  <si>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</si>
  <si>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</si>
  <si>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</si>
  <si>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</si>
  <si>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</si>
  <si>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</si>
  <si>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</si>
  <si>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</si>
  <si>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</si>
  <si>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</si>
  <si>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</si>
  <si>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</si>
  <si>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</si>
  <si>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</si>
  <si>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</si>
  <si>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</si>
  <si>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</si>
  <si>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</si>
  <si>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</si>
  <si>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</si>
  <si>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15.1.1</t>
  </si>
  <si>
    <t>15.1.2</t>
  </si>
  <si>
    <t>15.1.3</t>
  </si>
  <si>
    <t>План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</si>
  <si>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</si>
  <si>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</si>
  <si>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</si>
  <si>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</si>
  <si>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</si>
  <si>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</si>
  <si>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</si>
  <si>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4</t>
  </si>
  <si>
    <t xml:space="preserve">План </t>
  </si>
  <si>
    <t>2028 год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</si>
  <si>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</si>
  <si>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</si>
  <si>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Форма 19. Финансовый план субъекта электроэнергетики</t>
  </si>
  <si>
    <t>Год раскрытия информации: 2024 год</t>
  </si>
  <si>
    <t>услуги инфраструктурных организаций</t>
  </si>
  <si>
    <t>Выручка от реализации товаров (работ, услуг)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</si>
  <si>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</si>
  <si>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</si>
  <si>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</si>
  <si>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</si>
  <si>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</si>
  <si>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</si>
  <si>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</si>
  <si>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</si>
  <si>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</si>
  <si>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Амортизация всего,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</si>
  <si>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</si>
  <si>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</si>
  <si>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</si>
  <si>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</si>
  <si>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</si>
  <si>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</si>
  <si>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</si>
  <si>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</si>
  <si>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</si>
  <si>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</si>
  <si>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</si>
  <si>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</si>
  <si>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</si>
  <si>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</si>
  <si>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</si>
  <si>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</si>
  <si>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</si>
  <si>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</si>
  <si>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</si>
  <si>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</si>
  <si>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</si>
  <si>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</si>
  <si>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</si>
  <si>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</si>
  <si>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</si>
  <si>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</si>
  <si>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</si>
  <si>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</si>
  <si>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</si>
  <si>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</si>
  <si>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</si>
  <si>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</si>
  <si>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</si>
  <si>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</si>
  <si>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</si>
  <si>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</si>
  <si>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</si>
  <si>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</si>
  <si>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</si>
  <si>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</si>
  <si>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</si>
  <si>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нд</t>
  </si>
  <si>
    <t>покупная энергия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</si>
  <si>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</si>
  <si>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</si>
  <si>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</si>
  <si>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</si>
  <si>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Раздел 1. Финансово-экономическая модель деятельности субъекта электроэнергетики </t>
  </si>
  <si>
    <r>
      <t xml:space="preserve">Проект инвестиционной программы </t>
    </r>
    <r>
      <rPr>
        <u/>
        <sz val="14"/>
        <rFont val="Times New Roman"/>
        <family val="1"/>
        <charset val="204"/>
      </rPr>
      <t>Акционерного Общества "Чеченэнерго"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</si>
  <si>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-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</si>
  <si>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Минэнерго России от 28.12.2023 №36@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</si>
</sst>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36">
    <xf numFmtId="0" fontId="0" fillId="0" borderId="0" xfId="0"/>
    <xf numFmtId="0" fontId="2" fillId="0" borderId="0" xfId="3" applyFont="1" applyFill="1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5" fillId="0" borderId="19" xfId="3" applyNumberFormat="1" applyFont="1" applyFill="1" applyBorder="1" applyAlignment="1">
      <alignment horizontal="left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10" fontId="6" fillId="0" borderId="6" xfId="2" applyNumberFormat="1" applyFont="1" applyFill="1" applyBorder="1" applyAlignment="1">
      <alignment horizontal="center" vertical="center"/>
    </xf>
    <xf numFmtId="10" fontId="6" fillId="0" borderId="7" xfId="2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0" fontId="6" fillId="0" borderId="9" xfId="2" applyNumberFormat="1" applyFont="1" applyFill="1" applyBorder="1" applyAlignment="1">
      <alignment horizontal="center" vertical="center"/>
    </xf>
    <xf numFmtId="10" fontId="6" fillId="0" borderId="11" xfId="2" applyNumberFormat="1" applyFont="1" applyFill="1" applyBorder="1" applyAlignment="1">
      <alignment horizontal="center" vertical="center"/>
    </xf>
    <xf numFmtId="10" fontId="6" fillId="0" borderId="10" xfId="2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3" fontId="2" fillId="0" borderId="0" xfId="1" applyFont="1" applyFill="1"/>
    <xf numFmtId="10" fontId="2" fillId="0" borderId="0" xfId="2" applyNumberFormat="1" applyFont="1" applyFill="1"/>
    <xf numFmtId="0" fontId="6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0" fontId="8" fillId="0" borderId="0" xfId="3" applyFont="1" applyFill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28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6" fillId="0" borderId="0" xfId="3" applyFont="1" applyFill="1"/>
    <xf numFmtId="49" fontId="11" fillId="0" borderId="5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49" fontId="12" fillId="0" borderId="9" xfId="3" applyNumberFormat="1" applyFont="1" applyFill="1" applyBorder="1" applyAlignment="1">
      <alignment horizontal="center" vertical="center"/>
    </xf>
    <xf numFmtId="0" fontId="12" fillId="0" borderId="9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49" fontId="11" fillId="0" borderId="12" xfId="3" applyNumberFormat="1" applyFont="1" applyFill="1" applyBorder="1" applyAlignment="1">
      <alignment horizontal="center" vertical="center"/>
    </xf>
    <xf numFmtId="49" fontId="11" fillId="0" borderId="13" xfId="3" applyNumberFormat="1" applyFont="1" applyFill="1" applyBorder="1" applyAlignment="1">
      <alignment horizontal="center" vertical="center"/>
    </xf>
    <xf numFmtId="49" fontId="11" fillId="0" borderId="14" xfId="3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3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4" fontId="6" fillId="0" borderId="0" xfId="3" applyNumberFormat="1" applyFont="1" applyFill="1" applyAlignment="1">
      <alignment vertical="center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left" vertical="center" indent="1"/>
    </xf>
    <xf numFmtId="0" fontId="6" fillId="0" borderId="7" xfId="3" applyFont="1" applyFill="1" applyBorder="1" applyAlignment="1">
      <alignment horizontal="center" vertical="center"/>
    </xf>
    <xf numFmtId="4" fontId="6" fillId="0" borderId="6" xfId="1" applyNumberFormat="1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left" vertical="center" wrapText="1" indent="1"/>
    </xf>
    <xf numFmtId="0" fontId="6" fillId="0" borderId="6" xfId="3" applyFont="1" applyFill="1" applyBorder="1" applyAlignment="1">
      <alignment horizontal="left" vertical="center" indent="3"/>
    </xf>
    <xf numFmtId="0" fontId="6" fillId="0" borderId="16" xfId="0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left" vertical="center" wrapText="1" indent="3"/>
    </xf>
    <xf numFmtId="0" fontId="6" fillId="0" borderId="6" xfId="0" applyFont="1" applyFill="1" applyBorder="1" applyAlignment="1">
      <alignment horizontal="left" vertical="center" wrapText="1" indent="1"/>
    </xf>
    <xf numFmtId="0" fontId="6" fillId="0" borderId="6" xfId="3" applyFont="1" applyFill="1" applyBorder="1" applyAlignment="1">
      <alignment horizontal="left" vertical="center" wrapText="1" indent="5"/>
    </xf>
    <xf numFmtId="0" fontId="6" fillId="0" borderId="6" xfId="0" applyFont="1" applyFill="1" applyBorder="1" applyAlignment="1">
      <alignment horizontal="left" vertical="center" wrapText="1" indent="7"/>
    </xf>
    <xf numFmtId="0" fontId="6" fillId="0" borderId="6" xfId="0" applyFont="1" applyFill="1" applyBorder="1" applyAlignment="1">
      <alignment horizontal="left" vertical="center" wrapText="1" indent="3"/>
    </xf>
    <xf numFmtId="49" fontId="6" fillId="0" borderId="17" xfId="0" applyNumberFormat="1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left" vertical="center" indent="3"/>
    </xf>
    <xf numFmtId="0" fontId="6" fillId="0" borderId="18" xfId="3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 indent="1"/>
    </xf>
    <xf numFmtId="49" fontId="6" fillId="0" borderId="20" xfId="0" applyNumberFormat="1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left" vertical="center" indent="3"/>
    </xf>
    <xf numFmtId="0" fontId="6" fillId="0" borderId="10" xfId="3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0" fontId="6" fillId="0" borderId="22" xfId="3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 indent="1"/>
    </xf>
    <xf numFmtId="0" fontId="6" fillId="0" borderId="9" xfId="0" applyFont="1" applyFill="1" applyBorder="1" applyAlignment="1">
      <alignment vertical="center" wrapText="1"/>
    </xf>
    <xf numFmtId="4" fontId="6" fillId="0" borderId="15" xfId="3" applyNumberFormat="1" applyFont="1" applyFill="1" applyBorder="1" applyAlignment="1">
      <alignment horizontal="center" vertical="center"/>
    </xf>
    <xf numFmtId="4" fontId="6" fillId="0" borderId="6" xfId="3" applyNumberFormat="1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left" vertical="center" indent="5"/>
    </xf>
    <xf numFmtId="0" fontId="6" fillId="0" borderId="11" xfId="3" applyFont="1" applyFill="1" applyBorder="1" applyAlignment="1">
      <alignment horizontal="left" vertical="center" indent="5"/>
    </xf>
    <xf numFmtId="49" fontId="11" fillId="0" borderId="23" xfId="3" applyNumberFormat="1" applyFont="1" applyFill="1" applyBorder="1" applyAlignment="1">
      <alignment horizontal="center" vertical="center"/>
    </xf>
    <xf numFmtId="49" fontId="11" fillId="0" borderId="24" xfId="3" applyNumberFormat="1" applyFont="1" applyFill="1" applyBorder="1" applyAlignment="1">
      <alignment horizontal="center" vertical="center"/>
    </xf>
    <xf numFmtId="49" fontId="11" fillId="0" borderId="25" xfId="3" applyNumberFormat="1" applyFont="1" applyFill="1" applyBorder="1" applyAlignment="1">
      <alignment horizontal="center" vertical="center"/>
    </xf>
    <xf numFmtId="4" fontId="6" fillId="0" borderId="18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3" fontId="6" fillId="0" borderId="11" xfId="0" applyNumberFormat="1" applyFont="1" applyFill="1" applyBorder="1" applyAlignment="1">
      <alignment horizontal="center" vertical="center"/>
    </xf>
    <xf numFmtId="3" fontId="6" fillId="0" borderId="11" xfId="1" applyNumberFormat="1" applyFont="1" applyFill="1" applyBorder="1" applyAlignment="1">
      <alignment horizontal="center" vertical="center"/>
    </xf>
    <xf numFmtId="0" fontId="11" fillId="0" borderId="26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11" fillId="0" borderId="27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12" fillId="0" borderId="20" xfId="3" applyNumberFormat="1" applyFont="1" applyFill="1" applyBorder="1" applyAlignment="1">
      <alignment horizontal="center" vertical="center"/>
    </xf>
    <xf numFmtId="0" fontId="12" fillId="0" borderId="11" xfId="3" applyFont="1" applyFill="1" applyBorder="1" applyAlignment="1">
      <alignment horizontal="center" vertical="center" wrapText="1"/>
    </xf>
    <xf numFmtId="49" fontId="12" fillId="0" borderId="11" xfId="3" applyNumberFormat="1" applyFont="1" applyFill="1" applyBorder="1" applyAlignment="1">
      <alignment horizontal="center" vertical="center"/>
    </xf>
    <xf numFmtId="0" fontId="6" fillId="0" borderId="32" xfId="3" applyFont="1" applyFill="1" applyBorder="1" applyAlignment="1">
      <alignment horizontal="left" vertical="center" wrapText="1"/>
    </xf>
    <xf numFmtId="0" fontId="6" fillId="0" borderId="33" xfId="3" applyFont="1" applyFill="1" applyBorder="1" applyAlignment="1">
      <alignment horizontal="left" vertical="center" wrapText="1"/>
    </xf>
    <xf numFmtId="4" fontId="6" fillId="0" borderId="16" xfId="3" applyNumberFormat="1" applyFont="1" applyFill="1" applyBorder="1" applyAlignment="1">
      <alignment horizontal="center" vertical="center" wrapText="1"/>
    </xf>
    <xf numFmtId="164" fontId="6" fillId="0" borderId="16" xfId="3" applyNumberFormat="1" applyFont="1" applyFill="1" applyBorder="1" applyAlignment="1">
      <alignment horizontal="center" vertical="center" wrapText="1"/>
    </xf>
    <xf numFmtId="4" fontId="6" fillId="0" borderId="22" xfId="3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4" fontId="6" fillId="0" borderId="6" xfId="3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7" xfId="3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left" vertical="center" indent="7"/>
    </xf>
    <xf numFmtId="0" fontId="6" fillId="0" borderId="9" xfId="0" applyFont="1" applyFill="1" applyBorder="1" applyAlignment="1">
      <alignment horizontal="left" vertical="center" wrapText="1" indent="1"/>
    </xf>
    <xf numFmtId="4" fontId="6" fillId="0" borderId="9" xfId="3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/>
    </xf>
    <xf numFmtId="4" fontId="6" fillId="0" borderId="3" xfId="3" applyNumberFormat="1" applyFont="1" applyFill="1" applyBorder="1" applyAlignment="1">
      <alignment horizontal="center" vertical="center"/>
    </xf>
    <xf numFmtId="49" fontId="6" fillId="0" borderId="5" xfId="3" applyNumberFormat="1" applyFont="1" applyFill="1" applyBorder="1" applyAlignment="1">
      <alignment horizontal="center" vertical="center"/>
    </xf>
    <xf numFmtId="4" fontId="6" fillId="0" borderId="7" xfId="3" applyNumberFormat="1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 wrapText="1"/>
    </xf>
    <xf numFmtId="49" fontId="6" fillId="0" borderId="29" xfId="3" applyNumberFormat="1" applyFont="1" applyFill="1" applyBorder="1" applyAlignment="1">
      <alignment horizontal="center" vertical="center"/>
    </xf>
    <xf numFmtId="0" fontId="6" fillId="0" borderId="30" xfId="3" applyFont="1" applyFill="1" applyBorder="1" applyAlignment="1">
      <alignment horizontal="left" vertical="center" wrapText="1" indent="3"/>
    </xf>
    <xf numFmtId="0" fontId="6" fillId="0" borderId="31" xfId="3" applyFont="1" applyFill="1" applyBorder="1" applyAlignment="1">
      <alignment horizontal="center" vertical="center"/>
    </xf>
    <xf numFmtId="4" fontId="6" fillId="0" borderId="30" xfId="3" applyNumberFormat="1" applyFont="1" applyFill="1" applyBorder="1" applyAlignment="1">
      <alignment horizontal="center" vertical="center" wrapText="1"/>
    </xf>
    <xf numFmtId="4" fontId="6" fillId="0" borderId="30" xfId="3" applyNumberFormat="1" applyFont="1" applyFill="1" applyBorder="1" applyAlignment="1">
      <alignment horizontal="center" vertical="center"/>
    </xf>
    <xf numFmtId="4" fontId="6" fillId="0" borderId="31" xfId="3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71"/>
  <sheetViews>
    <sheetView tabSelected="1" view="pageBreakPreview" topLeftCell="A436" zoomScale="70" zoomScaleNormal="60" zoomScaleSheetLayoutView="70" workbookViewId="0">
      <selection activeCell="G463" sqref="G463"/>
    </sheetView>
  </sheetViews>
  <sheetFormatPr defaultColWidth="10.28515625" defaultRowHeight="15.75" outlineLevelRow="1" outlineLevelCol="1" x14ac:dyDescent="0.25"/>
  <cols>
    <col min="1" max="1" width="10.140625" style="2" customWidth="1"/>
    <col min="2" max="2" width="85.28515625" style="3" customWidth="1"/>
    <col min="3" max="3" width="12.28515625" style="4" customWidth="1"/>
    <col min="4" max="4" width="14.42578125" style="5" customWidth="1" outlineLevel="1"/>
    <col min="5" max="5" width="14.42578125" style="1" customWidth="1"/>
    <col min="6" max="6" width="14.42578125" style="1" customWidth="1" outlineLevel="1"/>
    <col min="7" max="7" width="16.28515625" style="1" customWidth="1"/>
    <col min="8" max="8" width="15.140625" style="1" customWidth="1" outlineLevel="1"/>
    <col min="9" max="9" width="17.85546875" style="1" customWidth="1"/>
    <col min="10" max="10" width="15" style="1" customWidth="1" outlineLevel="1"/>
    <col min="11" max="11" width="18.5703125" style="1" customWidth="1"/>
    <col min="12" max="12" width="15" style="1" customWidth="1" outlineLevel="1"/>
    <col min="13" max="13" width="18.5703125" style="1" customWidth="1"/>
    <col min="14" max="14" width="15" style="1" customWidth="1" outlineLevel="1"/>
    <col min="15" max="15" width="18.5703125" style="1" customWidth="1"/>
    <col min="16" max="16" width="15" style="1" customWidth="1" outlineLevel="1"/>
    <col min="17" max="17" width="18.5703125" style="1" customWidth="1"/>
    <col min="18" max="18" width="15.140625" style="1" customWidth="1"/>
    <col min="19" max="19" width="19.5703125" style="1" customWidth="1"/>
    <col min="20" max="91" width="10.28515625" style="1"/>
    <col min="92" max="92" width="10.140625" style="1" customWidth="1"/>
    <col min="93" max="93" width="85.28515625" style="1" customWidth="1"/>
    <col min="94" max="94" width="12.28515625" style="1" customWidth="1"/>
    <col min="95" max="98" width="14.42578125" style="1" customWidth="1"/>
    <col min="99" max="99" width="20.42578125" style="1" customWidth="1"/>
    <col min="100" max="100" width="15.140625" style="1" customWidth="1"/>
    <col min="101" max="101" width="19.85546875" style="1" customWidth="1"/>
    <col min="102" max="102" width="15" style="1" customWidth="1"/>
    <col min="103" max="103" width="18.85546875" style="1" customWidth="1"/>
    <col min="104" max="104" width="15" style="1" customWidth="1"/>
    <col min="105" max="105" width="18.85546875" style="1" customWidth="1"/>
    <col min="106" max="106" width="15" style="1" customWidth="1"/>
    <col min="107" max="107" width="18.85546875" style="1" customWidth="1"/>
    <col min="108" max="108" width="15" style="1" customWidth="1"/>
    <col min="109" max="109" width="18.85546875" style="1" customWidth="1"/>
    <col min="110" max="110" width="15" style="1" customWidth="1"/>
    <col min="111" max="111" width="18.85546875" style="1" customWidth="1"/>
    <col min="112" max="112" width="15.140625" style="1" customWidth="1"/>
    <col min="113" max="113" width="19.5703125" style="1" customWidth="1"/>
    <col min="114" max="114" width="105" style="1" customWidth="1"/>
    <col min="115" max="115" width="179.85546875" style="1" customWidth="1"/>
    <col min="116" max="347" width="10.28515625" style="1"/>
    <col min="348" max="348" width="10.140625" style="1" customWidth="1"/>
    <col min="349" max="349" width="85.28515625" style="1" customWidth="1"/>
    <col min="350" max="350" width="12.28515625" style="1" customWidth="1"/>
    <col min="351" max="354" width="14.42578125" style="1" customWidth="1"/>
    <col min="355" max="355" width="20.42578125" style="1" customWidth="1"/>
    <col min="356" max="356" width="15.140625" style="1" customWidth="1"/>
    <col min="357" max="357" width="19.85546875" style="1" customWidth="1"/>
    <col min="358" max="358" width="15" style="1" customWidth="1"/>
    <col min="359" max="359" width="18.85546875" style="1" customWidth="1"/>
    <col min="360" max="360" width="15" style="1" customWidth="1"/>
    <col min="361" max="361" width="18.85546875" style="1" customWidth="1"/>
    <col min="362" max="362" width="15" style="1" customWidth="1"/>
    <col min="363" max="363" width="18.85546875" style="1" customWidth="1"/>
    <col min="364" max="364" width="15" style="1" customWidth="1"/>
    <col min="365" max="365" width="18.85546875" style="1" customWidth="1"/>
    <col min="366" max="366" width="15" style="1" customWidth="1"/>
    <col min="367" max="367" width="18.85546875" style="1" customWidth="1"/>
    <col min="368" max="368" width="15.140625" style="1" customWidth="1"/>
    <col min="369" max="369" width="19.5703125" style="1" customWidth="1"/>
    <col min="370" max="370" width="105" style="1" customWidth="1"/>
    <col min="371" max="371" width="179.85546875" style="1" customWidth="1"/>
    <col min="372" max="603" width="10.28515625" style="1"/>
    <col min="604" max="604" width="10.140625" style="1" customWidth="1"/>
    <col min="605" max="605" width="85.28515625" style="1" customWidth="1"/>
    <col min="606" max="606" width="12.28515625" style="1" customWidth="1"/>
    <col min="607" max="610" width="14.42578125" style="1" customWidth="1"/>
    <col min="611" max="611" width="20.42578125" style="1" customWidth="1"/>
    <col min="612" max="612" width="15.140625" style="1" customWidth="1"/>
    <col min="613" max="613" width="19.85546875" style="1" customWidth="1"/>
    <col min="614" max="614" width="15" style="1" customWidth="1"/>
    <col min="615" max="615" width="18.85546875" style="1" customWidth="1"/>
    <col min="616" max="616" width="15" style="1" customWidth="1"/>
    <col min="617" max="617" width="18.85546875" style="1" customWidth="1"/>
    <col min="618" max="618" width="15" style="1" customWidth="1"/>
    <col min="619" max="619" width="18.85546875" style="1" customWidth="1"/>
    <col min="620" max="620" width="15" style="1" customWidth="1"/>
    <col min="621" max="621" width="18.85546875" style="1" customWidth="1"/>
    <col min="622" max="622" width="15" style="1" customWidth="1"/>
    <col min="623" max="623" width="18.85546875" style="1" customWidth="1"/>
    <col min="624" max="624" width="15.140625" style="1" customWidth="1"/>
    <col min="625" max="625" width="19.5703125" style="1" customWidth="1"/>
    <col min="626" max="626" width="105" style="1" customWidth="1"/>
    <col min="627" max="627" width="179.85546875" style="1" customWidth="1"/>
    <col min="628" max="859" width="10.28515625" style="1"/>
    <col min="860" max="860" width="10.140625" style="1" customWidth="1"/>
    <col min="861" max="861" width="85.28515625" style="1" customWidth="1"/>
    <col min="862" max="862" width="12.28515625" style="1" customWidth="1"/>
    <col min="863" max="866" width="14.42578125" style="1" customWidth="1"/>
    <col min="867" max="867" width="20.42578125" style="1" customWidth="1"/>
    <col min="868" max="868" width="15.140625" style="1" customWidth="1"/>
    <col min="869" max="869" width="19.85546875" style="1" customWidth="1"/>
    <col min="870" max="870" width="15" style="1" customWidth="1"/>
    <col min="871" max="871" width="18.85546875" style="1" customWidth="1"/>
    <col min="872" max="872" width="15" style="1" customWidth="1"/>
    <col min="873" max="873" width="18.85546875" style="1" customWidth="1"/>
    <col min="874" max="874" width="15" style="1" customWidth="1"/>
    <col min="875" max="875" width="18.85546875" style="1" customWidth="1"/>
    <col min="876" max="876" width="15" style="1" customWidth="1"/>
    <col min="877" max="877" width="18.85546875" style="1" customWidth="1"/>
    <col min="878" max="878" width="15" style="1" customWidth="1"/>
    <col min="879" max="879" width="18.85546875" style="1" customWidth="1"/>
    <col min="880" max="880" width="15.140625" style="1" customWidth="1"/>
    <col min="881" max="881" width="19.5703125" style="1" customWidth="1"/>
    <col min="882" max="882" width="105" style="1" customWidth="1"/>
    <col min="883" max="883" width="179.85546875" style="1" customWidth="1"/>
    <col min="884" max="1115" width="10.28515625" style="1"/>
    <col min="1116" max="1116" width="10.140625" style="1" customWidth="1"/>
    <col min="1117" max="1117" width="85.28515625" style="1" customWidth="1"/>
    <col min="1118" max="1118" width="12.28515625" style="1" customWidth="1"/>
    <col min="1119" max="1122" width="14.42578125" style="1" customWidth="1"/>
    <col min="1123" max="1123" width="20.42578125" style="1" customWidth="1"/>
    <col min="1124" max="1124" width="15.140625" style="1" customWidth="1"/>
    <col min="1125" max="1125" width="19.85546875" style="1" customWidth="1"/>
    <col min="1126" max="1126" width="15" style="1" customWidth="1"/>
    <col min="1127" max="1127" width="18.85546875" style="1" customWidth="1"/>
    <col min="1128" max="1128" width="15" style="1" customWidth="1"/>
    <col min="1129" max="1129" width="18.85546875" style="1" customWidth="1"/>
    <col min="1130" max="1130" width="15" style="1" customWidth="1"/>
    <col min="1131" max="1131" width="18.85546875" style="1" customWidth="1"/>
    <col min="1132" max="1132" width="15" style="1" customWidth="1"/>
    <col min="1133" max="1133" width="18.85546875" style="1" customWidth="1"/>
    <col min="1134" max="1134" width="15" style="1" customWidth="1"/>
    <col min="1135" max="1135" width="18.85546875" style="1" customWidth="1"/>
    <col min="1136" max="1136" width="15.140625" style="1" customWidth="1"/>
    <col min="1137" max="1137" width="19.5703125" style="1" customWidth="1"/>
    <col min="1138" max="1138" width="105" style="1" customWidth="1"/>
    <col min="1139" max="1139" width="179.85546875" style="1" customWidth="1"/>
    <col min="1140" max="1371" width="10.28515625" style="1"/>
    <col min="1372" max="1372" width="10.140625" style="1" customWidth="1"/>
    <col min="1373" max="1373" width="85.28515625" style="1" customWidth="1"/>
    <col min="1374" max="1374" width="12.28515625" style="1" customWidth="1"/>
    <col min="1375" max="1378" width="14.42578125" style="1" customWidth="1"/>
    <col min="1379" max="1379" width="20.42578125" style="1" customWidth="1"/>
    <col min="1380" max="1380" width="15.140625" style="1" customWidth="1"/>
    <col min="1381" max="1381" width="19.85546875" style="1" customWidth="1"/>
    <col min="1382" max="1382" width="15" style="1" customWidth="1"/>
    <col min="1383" max="1383" width="18.85546875" style="1" customWidth="1"/>
    <col min="1384" max="1384" width="15" style="1" customWidth="1"/>
    <col min="1385" max="1385" width="18.85546875" style="1" customWidth="1"/>
    <col min="1386" max="1386" width="15" style="1" customWidth="1"/>
    <col min="1387" max="1387" width="18.85546875" style="1" customWidth="1"/>
    <col min="1388" max="1388" width="15" style="1" customWidth="1"/>
    <col min="1389" max="1389" width="18.85546875" style="1" customWidth="1"/>
    <col min="1390" max="1390" width="15" style="1" customWidth="1"/>
    <col min="1391" max="1391" width="18.85546875" style="1" customWidth="1"/>
    <col min="1392" max="1392" width="15.140625" style="1" customWidth="1"/>
    <col min="1393" max="1393" width="19.5703125" style="1" customWidth="1"/>
    <col min="1394" max="1394" width="105" style="1" customWidth="1"/>
    <col min="1395" max="1395" width="179.85546875" style="1" customWidth="1"/>
    <col min="1396" max="1627" width="10.28515625" style="1"/>
    <col min="1628" max="1628" width="10.140625" style="1" customWidth="1"/>
    <col min="1629" max="1629" width="85.28515625" style="1" customWidth="1"/>
    <col min="1630" max="1630" width="12.28515625" style="1" customWidth="1"/>
    <col min="1631" max="1634" width="14.42578125" style="1" customWidth="1"/>
    <col min="1635" max="1635" width="20.42578125" style="1" customWidth="1"/>
    <col min="1636" max="1636" width="15.140625" style="1" customWidth="1"/>
    <col min="1637" max="1637" width="19.85546875" style="1" customWidth="1"/>
    <col min="1638" max="1638" width="15" style="1" customWidth="1"/>
    <col min="1639" max="1639" width="18.85546875" style="1" customWidth="1"/>
    <col min="1640" max="1640" width="15" style="1" customWidth="1"/>
    <col min="1641" max="1641" width="18.85546875" style="1" customWidth="1"/>
    <col min="1642" max="1642" width="15" style="1" customWidth="1"/>
    <col min="1643" max="1643" width="18.85546875" style="1" customWidth="1"/>
    <col min="1644" max="1644" width="15" style="1" customWidth="1"/>
    <col min="1645" max="1645" width="18.85546875" style="1" customWidth="1"/>
    <col min="1646" max="1646" width="15" style="1" customWidth="1"/>
    <col min="1647" max="1647" width="18.85546875" style="1" customWidth="1"/>
    <col min="1648" max="1648" width="15.140625" style="1" customWidth="1"/>
    <col min="1649" max="1649" width="19.5703125" style="1" customWidth="1"/>
    <col min="1650" max="1650" width="105" style="1" customWidth="1"/>
    <col min="1651" max="1651" width="179.85546875" style="1" customWidth="1"/>
    <col min="1652" max="1883" width="10.28515625" style="1"/>
    <col min="1884" max="1884" width="10.140625" style="1" customWidth="1"/>
    <col min="1885" max="1885" width="85.28515625" style="1" customWidth="1"/>
    <col min="1886" max="1886" width="12.28515625" style="1" customWidth="1"/>
    <col min="1887" max="1890" width="14.42578125" style="1" customWidth="1"/>
    <col min="1891" max="1891" width="20.42578125" style="1" customWidth="1"/>
    <col min="1892" max="1892" width="15.140625" style="1" customWidth="1"/>
    <col min="1893" max="1893" width="19.85546875" style="1" customWidth="1"/>
    <col min="1894" max="1894" width="15" style="1" customWidth="1"/>
    <col min="1895" max="1895" width="18.85546875" style="1" customWidth="1"/>
    <col min="1896" max="1896" width="15" style="1" customWidth="1"/>
    <col min="1897" max="1897" width="18.85546875" style="1" customWidth="1"/>
    <col min="1898" max="1898" width="15" style="1" customWidth="1"/>
    <col min="1899" max="1899" width="18.85546875" style="1" customWidth="1"/>
    <col min="1900" max="1900" width="15" style="1" customWidth="1"/>
    <col min="1901" max="1901" width="18.85546875" style="1" customWidth="1"/>
    <col min="1902" max="1902" width="15" style="1" customWidth="1"/>
    <col min="1903" max="1903" width="18.85546875" style="1" customWidth="1"/>
    <col min="1904" max="1904" width="15.140625" style="1" customWidth="1"/>
    <col min="1905" max="1905" width="19.5703125" style="1" customWidth="1"/>
    <col min="1906" max="1906" width="105" style="1" customWidth="1"/>
    <col min="1907" max="1907" width="179.85546875" style="1" customWidth="1"/>
    <col min="1908" max="2139" width="10.28515625" style="1"/>
    <col min="2140" max="2140" width="10.140625" style="1" customWidth="1"/>
    <col min="2141" max="2141" width="85.28515625" style="1" customWidth="1"/>
    <col min="2142" max="2142" width="12.28515625" style="1" customWidth="1"/>
    <col min="2143" max="2146" width="14.42578125" style="1" customWidth="1"/>
    <col min="2147" max="2147" width="20.42578125" style="1" customWidth="1"/>
    <col min="2148" max="2148" width="15.140625" style="1" customWidth="1"/>
    <col min="2149" max="2149" width="19.85546875" style="1" customWidth="1"/>
    <col min="2150" max="2150" width="15" style="1" customWidth="1"/>
    <col min="2151" max="2151" width="18.85546875" style="1" customWidth="1"/>
    <col min="2152" max="2152" width="15" style="1" customWidth="1"/>
    <col min="2153" max="2153" width="18.85546875" style="1" customWidth="1"/>
    <col min="2154" max="2154" width="15" style="1" customWidth="1"/>
    <col min="2155" max="2155" width="18.85546875" style="1" customWidth="1"/>
    <col min="2156" max="2156" width="15" style="1" customWidth="1"/>
    <col min="2157" max="2157" width="18.85546875" style="1" customWidth="1"/>
    <col min="2158" max="2158" width="15" style="1" customWidth="1"/>
    <col min="2159" max="2159" width="18.85546875" style="1" customWidth="1"/>
    <col min="2160" max="2160" width="15.140625" style="1" customWidth="1"/>
    <col min="2161" max="2161" width="19.5703125" style="1" customWidth="1"/>
    <col min="2162" max="2162" width="105" style="1" customWidth="1"/>
    <col min="2163" max="2163" width="179.85546875" style="1" customWidth="1"/>
    <col min="2164" max="2395" width="10.28515625" style="1"/>
    <col min="2396" max="2396" width="10.140625" style="1" customWidth="1"/>
    <col min="2397" max="2397" width="85.28515625" style="1" customWidth="1"/>
    <col min="2398" max="2398" width="12.28515625" style="1" customWidth="1"/>
    <col min="2399" max="2402" width="14.42578125" style="1" customWidth="1"/>
    <col min="2403" max="2403" width="20.42578125" style="1" customWidth="1"/>
    <col min="2404" max="2404" width="15.140625" style="1" customWidth="1"/>
    <col min="2405" max="2405" width="19.85546875" style="1" customWidth="1"/>
    <col min="2406" max="2406" width="15" style="1" customWidth="1"/>
    <col min="2407" max="2407" width="18.85546875" style="1" customWidth="1"/>
    <col min="2408" max="2408" width="15" style="1" customWidth="1"/>
    <col min="2409" max="2409" width="18.85546875" style="1" customWidth="1"/>
    <col min="2410" max="2410" width="15" style="1" customWidth="1"/>
    <col min="2411" max="2411" width="18.85546875" style="1" customWidth="1"/>
    <col min="2412" max="2412" width="15" style="1" customWidth="1"/>
    <col min="2413" max="2413" width="18.85546875" style="1" customWidth="1"/>
    <col min="2414" max="2414" width="15" style="1" customWidth="1"/>
    <col min="2415" max="2415" width="18.85546875" style="1" customWidth="1"/>
    <col min="2416" max="2416" width="15.140625" style="1" customWidth="1"/>
    <col min="2417" max="2417" width="19.5703125" style="1" customWidth="1"/>
    <col min="2418" max="2418" width="105" style="1" customWidth="1"/>
    <col min="2419" max="2419" width="179.85546875" style="1" customWidth="1"/>
    <col min="2420" max="2651" width="10.28515625" style="1"/>
    <col min="2652" max="2652" width="10.140625" style="1" customWidth="1"/>
    <col min="2653" max="2653" width="85.28515625" style="1" customWidth="1"/>
    <col min="2654" max="2654" width="12.28515625" style="1" customWidth="1"/>
    <col min="2655" max="2658" width="14.42578125" style="1" customWidth="1"/>
    <col min="2659" max="2659" width="20.42578125" style="1" customWidth="1"/>
    <col min="2660" max="2660" width="15.140625" style="1" customWidth="1"/>
    <col min="2661" max="2661" width="19.85546875" style="1" customWidth="1"/>
    <col min="2662" max="2662" width="15" style="1" customWidth="1"/>
    <col min="2663" max="2663" width="18.85546875" style="1" customWidth="1"/>
    <col min="2664" max="2664" width="15" style="1" customWidth="1"/>
    <col min="2665" max="2665" width="18.85546875" style="1" customWidth="1"/>
    <col min="2666" max="2666" width="15" style="1" customWidth="1"/>
    <col min="2667" max="2667" width="18.85546875" style="1" customWidth="1"/>
    <col min="2668" max="2668" width="15" style="1" customWidth="1"/>
    <col min="2669" max="2669" width="18.85546875" style="1" customWidth="1"/>
    <col min="2670" max="2670" width="15" style="1" customWidth="1"/>
    <col min="2671" max="2671" width="18.85546875" style="1" customWidth="1"/>
    <col min="2672" max="2672" width="15.140625" style="1" customWidth="1"/>
    <col min="2673" max="2673" width="19.5703125" style="1" customWidth="1"/>
    <col min="2674" max="2674" width="105" style="1" customWidth="1"/>
    <col min="2675" max="2675" width="179.85546875" style="1" customWidth="1"/>
    <col min="2676" max="2907" width="10.28515625" style="1"/>
    <col min="2908" max="2908" width="10.140625" style="1" customWidth="1"/>
    <col min="2909" max="2909" width="85.28515625" style="1" customWidth="1"/>
    <col min="2910" max="2910" width="12.28515625" style="1" customWidth="1"/>
    <col min="2911" max="2914" width="14.42578125" style="1" customWidth="1"/>
    <col min="2915" max="2915" width="20.42578125" style="1" customWidth="1"/>
    <col min="2916" max="2916" width="15.140625" style="1" customWidth="1"/>
    <col min="2917" max="2917" width="19.85546875" style="1" customWidth="1"/>
    <col min="2918" max="2918" width="15" style="1" customWidth="1"/>
    <col min="2919" max="2919" width="18.85546875" style="1" customWidth="1"/>
    <col min="2920" max="2920" width="15" style="1" customWidth="1"/>
    <col min="2921" max="2921" width="18.85546875" style="1" customWidth="1"/>
    <col min="2922" max="2922" width="15" style="1" customWidth="1"/>
    <col min="2923" max="2923" width="18.85546875" style="1" customWidth="1"/>
    <col min="2924" max="2924" width="15" style="1" customWidth="1"/>
    <col min="2925" max="2925" width="18.85546875" style="1" customWidth="1"/>
    <col min="2926" max="2926" width="15" style="1" customWidth="1"/>
    <col min="2927" max="2927" width="18.85546875" style="1" customWidth="1"/>
    <col min="2928" max="2928" width="15.140625" style="1" customWidth="1"/>
    <col min="2929" max="2929" width="19.5703125" style="1" customWidth="1"/>
    <col min="2930" max="2930" width="105" style="1" customWidth="1"/>
    <col min="2931" max="2931" width="179.85546875" style="1" customWidth="1"/>
    <col min="2932" max="3163" width="10.28515625" style="1"/>
    <col min="3164" max="3164" width="10.140625" style="1" customWidth="1"/>
    <col min="3165" max="3165" width="85.28515625" style="1" customWidth="1"/>
    <col min="3166" max="3166" width="12.28515625" style="1" customWidth="1"/>
    <col min="3167" max="3170" width="14.42578125" style="1" customWidth="1"/>
    <col min="3171" max="3171" width="20.42578125" style="1" customWidth="1"/>
    <col min="3172" max="3172" width="15.140625" style="1" customWidth="1"/>
    <col min="3173" max="3173" width="19.85546875" style="1" customWidth="1"/>
    <col min="3174" max="3174" width="15" style="1" customWidth="1"/>
    <col min="3175" max="3175" width="18.85546875" style="1" customWidth="1"/>
    <col min="3176" max="3176" width="15" style="1" customWidth="1"/>
    <col min="3177" max="3177" width="18.85546875" style="1" customWidth="1"/>
    <col min="3178" max="3178" width="15" style="1" customWidth="1"/>
    <col min="3179" max="3179" width="18.85546875" style="1" customWidth="1"/>
    <col min="3180" max="3180" width="15" style="1" customWidth="1"/>
    <col min="3181" max="3181" width="18.85546875" style="1" customWidth="1"/>
    <col min="3182" max="3182" width="15" style="1" customWidth="1"/>
    <col min="3183" max="3183" width="18.85546875" style="1" customWidth="1"/>
    <col min="3184" max="3184" width="15.140625" style="1" customWidth="1"/>
    <col min="3185" max="3185" width="19.5703125" style="1" customWidth="1"/>
    <col min="3186" max="3186" width="105" style="1" customWidth="1"/>
    <col min="3187" max="3187" width="179.85546875" style="1" customWidth="1"/>
    <col min="3188" max="3419" width="10.28515625" style="1"/>
    <col min="3420" max="3420" width="10.140625" style="1" customWidth="1"/>
    <col min="3421" max="3421" width="85.28515625" style="1" customWidth="1"/>
    <col min="3422" max="3422" width="12.28515625" style="1" customWidth="1"/>
    <col min="3423" max="3426" width="14.42578125" style="1" customWidth="1"/>
    <col min="3427" max="3427" width="20.42578125" style="1" customWidth="1"/>
    <col min="3428" max="3428" width="15.140625" style="1" customWidth="1"/>
    <col min="3429" max="3429" width="19.85546875" style="1" customWidth="1"/>
    <col min="3430" max="3430" width="15" style="1" customWidth="1"/>
    <col min="3431" max="3431" width="18.85546875" style="1" customWidth="1"/>
    <col min="3432" max="3432" width="15" style="1" customWidth="1"/>
    <col min="3433" max="3433" width="18.85546875" style="1" customWidth="1"/>
    <col min="3434" max="3434" width="15" style="1" customWidth="1"/>
    <col min="3435" max="3435" width="18.85546875" style="1" customWidth="1"/>
    <col min="3436" max="3436" width="15" style="1" customWidth="1"/>
    <col min="3437" max="3437" width="18.85546875" style="1" customWidth="1"/>
    <col min="3438" max="3438" width="15" style="1" customWidth="1"/>
    <col min="3439" max="3439" width="18.85546875" style="1" customWidth="1"/>
    <col min="3440" max="3440" width="15.140625" style="1" customWidth="1"/>
    <col min="3441" max="3441" width="19.5703125" style="1" customWidth="1"/>
    <col min="3442" max="3442" width="105" style="1" customWidth="1"/>
    <col min="3443" max="3443" width="179.85546875" style="1" customWidth="1"/>
    <col min="3444" max="3675" width="10.28515625" style="1"/>
    <col min="3676" max="3676" width="10.140625" style="1" customWidth="1"/>
    <col min="3677" max="3677" width="85.28515625" style="1" customWidth="1"/>
    <col min="3678" max="3678" width="12.28515625" style="1" customWidth="1"/>
    <col min="3679" max="3682" width="14.42578125" style="1" customWidth="1"/>
    <col min="3683" max="3683" width="20.42578125" style="1" customWidth="1"/>
    <col min="3684" max="3684" width="15.140625" style="1" customWidth="1"/>
    <col min="3685" max="3685" width="19.85546875" style="1" customWidth="1"/>
    <col min="3686" max="3686" width="15" style="1" customWidth="1"/>
    <col min="3687" max="3687" width="18.85546875" style="1" customWidth="1"/>
    <col min="3688" max="3688" width="15" style="1" customWidth="1"/>
    <col min="3689" max="3689" width="18.85546875" style="1" customWidth="1"/>
    <col min="3690" max="3690" width="15" style="1" customWidth="1"/>
    <col min="3691" max="3691" width="18.85546875" style="1" customWidth="1"/>
    <col min="3692" max="3692" width="15" style="1" customWidth="1"/>
    <col min="3693" max="3693" width="18.85546875" style="1" customWidth="1"/>
    <col min="3694" max="3694" width="15" style="1" customWidth="1"/>
    <col min="3695" max="3695" width="18.85546875" style="1" customWidth="1"/>
    <col min="3696" max="3696" width="15.140625" style="1" customWidth="1"/>
    <col min="3697" max="3697" width="19.5703125" style="1" customWidth="1"/>
    <col min="3698" max="3698" width="105" style="1" customWidth="1"/>
    <col min="3699" max="3699" width="179.85546875" style="1" customWidth="1"/>
    <col min="3700" max="3931" width="10.28515625" style="1"/>
    <col min="3932" max="3932" width="10.140625" style="1" customWidth="1"/>
    <col min="3933" max="3933" width="85.28515625" style="1" customWidth="1"/>
    <col min="3934" max="3934" width="12.28515625" style="1" customWidth="1"/>
    <col min="3935" max="3938" width="14.42578125" style="1" customWidth="1"/>
    <col min="3939" max="3939" width="20.42578125" style="1" customWidth="1"/>
    <col min="3940" max="3940" width="15.140625" style="1" customWidth="1"/>
    <col min="3941" max="3941" width="19.85546875" style="1" customWidth="1"/>
    <col min="3942" max="3942" width="15" style="1" customWidth="1"/>
    <col min="3943" max="3943" width="18.85546875" style="1" customWidth="1"/>
    <col min="3944" max="3944" width="15" style="1" customWidth="1"/>
    <col min="3945" max="3945" width="18.85546875" style="1" customWidth="1"/>
    <col min="3946" max="3946" width="15" style="1" customWidth="1"/>
    <col min="3947" max="3947" width="18.85546875" style="1" customWidth="1"/>
    <col min="3948" max="3948" width="15" style="1" customWidth="1"/>
    <col min="3949" max="3949" width="18.85546875" style="1" customWidth="1"/>
    <col min="3950" max="3950" width="15" style="1" customWidth="1"/>
    <col min="3951" max="3951" width="18.85546875" style="1" customWidth="1"/>
    <col min="3952" max="3952" width="15.140625" style="1" customWidth="1"/>
    <col min="3953" max="3953" width="19.5703125" style="1" customWidth="1"/>
    <col min="3954" max="3954" width="105" style="1" customWidth="1"/>
    <col min="3955" max="3955" width="179.85546875" style="1" customWidth="1"/>
    <col min="3956" max="4187" width="10.28515625" style="1"/>
    <col min="4188" max="4188" width="10.140625" style="1" customWidth="1"/>
    <col min="4189" max="4189" width="85.28515625" style="1" customWidth="1"/>
    <col min="4190" max="4190" width="12.28515625" style="1" customWidth="1"/>
    <col min="4191" max="4194" width="14.42578125" style="1" customWidth="1"/>
    <col min="4195" max="4195" width="20.42578125" style="1" customWidth="1"/>
    <col min="4196" max="4196" width="15.140625" style="1" customWidth="1"/>
    <col min="4197" max="4197" width="19.85546875" style="1" customWidth="1"/>
    <col min="4198" max="4198" width="15" style="1" customWidth="1"/>
    <col min="4199" max="4199" width="18.85546875" style="1" customWidth="1"/>
    <col min="4200" max="4200" width="15" style="1" customWidth="1"/>
    <col min="4201" max="4201" width="18.85546875" style="1" customWidth="1"/>
    <col min="4202" max="4202" width="15" style="1" customWidth="1"/>
    <col min="4203" max="4203" width="18.85546875" style="1" customWidth="1"/>
    <col min="4204" max="4204" width="15" style="1" customWidth="1"/>
    <col min="4205" max="4205" width="18.85546875" style="1" customWidth="1"/>
    <col min="4206" max="4206" width="15" style="1" customWidth="1"/>
    <col min="4207" max="4207" width="18.85546875" style="1" customWidth="1"/>
    <col min="4208" max="4208" width="15.140625" style="1" customWidth="1"/>
    <col min="4209" max="4209" width="19.5703125" style="1" customWidth="1"/>
    <col min="4210" max="4210" width="105" style="1" customWidth="1"/>
    <col min="4211" max="4211" width="179.85546875" style="1" customWidth="1"/>
    <col min="4212" max="4443" width="10.28515625" style="1"/>
    <col min="4444" max="4444" width="10.140625" style="1" customWidth="1"/>
    <col min="4445" max="4445" width="85.28515625" style="1" customWidth="1"/>
    <col min="4446" max="4446" width="12.28515625" style="1" customWidth="1"/>
    <col min="4447" max="4450" width="14.42578125" style="1" customWidth="1"/>
    <col min="4451" max="4451" width="20.42578125" style="1" customWidth="1"/>
    <col min="4452" max="4452" width="15.140625" style="1" customWidth="1"/>
    <col min="4453" max="4453" width="19.85546875" style="1" customWidth="1"/>
    <col min="4454" max="4454" width="15" style="1" customWidth="1"/>
    <col min="4455" max="4455" width="18.85546875" style="1" customWidth="1"/>
    <col min="4456" max="4456" width="15" style="1" customWidth="1"/>
    <col min="4457" max="4457" width="18.85546875" style="1" customWidth="1"/>
    <col min="4458" max="4458" width="15" style="1" customWidth="1"/>
    <col min="4459" max="4459" width="18.85546875" style="1" customWidth="1"/>
    <col min="4460" max="4460" width="15" style="1" customWidth="1"/>
    <col min="4461" max="4461" width="18.85546875" style="1" customWidth="1"/>
    <col min="4462" max="4462" width="15" style="1" customWidth="1"/>
    <col min="4463" max="4463" width="18.85546875" style="1" customWidth="1"/>
    <col min="4464" max="4464" width="15.140625" style="1" customWidth="1"/>
    <col min="4465" max="4465" width="19.5703125" style="1" customWidth="1"/>
    <col min="4466" max="4466" width="105" style="1" customWidth="1"/>
    <col min="4467" max="4467" width="179.85546875" style="1" customWidth="1"/>
    <col min="4468" max="4699" width="10.28515625" style="1"/>
    <col min="4700" max="4700" width="10.140625" style="1" customWidth="1"/>
    <col min="4701" max="4701" width="85.28515625" style="1" customWidth="1"/>
    <col min="4702" max="4702" width="12.28515625" style="1" customWidth="1"/>
    <col min="4703" max="4706" width="14.42578125" style="1" customWidth="1"/>
    <col min="4707" max="4707" width="20.42578125" style="1" customWidth="1"/>
    <col min="4708" max="4708" width="15.140625" style="1" customWidth="1"/>
    <col min="4709" max="4709" width="19.85546875" style="1" customWidth="1"/>
    <col min="4710" max="4710" width="15" style="1" customWidth="1"/>
    <col min="4711" max="4711" width="18.85546875" style="1" customWidth="1"/>
    <col min="4712" max="4712" width="15" style="1" customWidth="1"/>
    <col min="4713" max="4713" width="18.85546875" style="1" customWidth="1"/>
    <col min="4714" max="4714" width="15" style="1" customWidth="1"/>
    <col min="4715" max="4715" width="18.85546875" style="1" customWidth="1"/>
    <col min="4716" max="4716" width="15" style="1" customWidth="1"/>
    <col min="4717" max="4717" width="18.85546875" style="1" customWidth="1"/>
    <col min="4718" max="4718" width="15" style="1" customWidth="1"/>
    <col min="4719" max="4719" width="18.85546875" style="1" customWidth="1"/>
    <col min="4720" max="4720" width="15.140625" style="1" customWidth="1"/>
    <col min="4721" max="4721" width="19.5703125" style="1" customWidth="1"/>
    <col min="4722" max="4722" width="105" style="1" customWidth="1"/>
    <col min="4723" max="4723" width="179.85546875" style="1" customWidth="1"/>
    <col min="4724" max="4955" width="10.28515625" style="1"/>
    <col min="4956" max="4956" width="10.140625" style="1" customWidth="1"/>
    <col min="4957" max="4957" width="85.28515625" style="1" customWidth="1"/>
    <col min="4958" max="4958" width="12.28515625" style="1" customWidth="1"/>
    <col min="4959" max="4962" width="14.42578125" style="1" customWidth="1"/>
    <col min="4963" max="4963" width="20.42578125" style="1" customWidth="1"/>
    <col min="4964" max="4964" width="15.140625" style="1" customWidth="1"/>
    <col min="4965" max="4965" width="19.85546875" style="1" customWidth="1"/>
    <col min="4966" max="4966" width="15" style="1" customWidth="1"/>
    <col min="4967" max="4967" width="18.85546875" style="1" customWidth="1"/>
    <col min="4968" max="4968" width="15" style="1" customWidth="1"/>
    <col min="4969" max="4969" width="18.85546875" style="1" customWidth="1"/>
    <col min="4970" max="4970" width="15" style="1" customWidth="1"/>
    <col min="4971" max="4971" width="18.85546875" style="1" customWidth="1"/>
    <col min="4972" max="4972" width="15" style="1" customWidth="1"/>
    <col min="4973" max="4973" width="18.85546875" style="1" customWidth="1"/>
    <col min="4974" max="4974" width="15" style="1" customWidth="1"/>
    <col min="4975" max="4975" width="18.85546875" style="1" customWidth="1"/>
    <col min="4976" max="4976" width="15.140625" style="1" customWidth="1"/>
    <col min="4977" max="4977" width="19.5703125" style="1" customWidth="1"/>
    <col min="4978" max="4978" width="105" style="1" customWidth="1"/>
    <col min="4979" max="4979" width="179.85546875" style="1" customWidth="1"/>
    <col min="4980" max="5211" width="10.28515625" style="1"/>
    <col min="5212" max="5212" width="10.140625" style="1" customWidth="1"/>
    <col min="5213" max="5213" width="85.28515625" style="1" customWidth="1"/>
    <col min="5214" max="5214" width="12.28515625" style="1" customWidth="1"/>
    <col min="5215" max="5218" width="14.42578125" style="1" customWidth="1"/>
    <col min="5219" max="5219" width="20.42578125" style="1" customWidth="1"/>
    <col min="5220" max="5220" width="15.140625" style="1" customWidth="1"/>
    <col min="5221" max="5221" width="19.85546875" style="1" customWidth="1"/>
    <col min="5222" max="5222" width="15" style="1" customWidth="1"/>
    <col min="5223" max="5223" width="18.85546875" style="1" customWidth="1"/>
    <col min="5224" max="5224" width="15" style="1" customWidth="1"/>
    <col min="5225" max="5225" width="18.85546875" style="1" customWidth="1"/>
    <col min="5226" max="5226" width="15" style="1" customWidth="1"/>
    <col min="5227" max="5227" width="18.85546875" style="1" customWidth="1"/>
    <col min="5228" max="5228" width="15" style="1" customWidth="1"/>
    <col min="5229" max="5229" width="18.85546875" style="1" customWidth="1"/>
    <col min="5230" max="5230" width="15" style="1" customWidth="1"/>
    <col min="5231" max="5231" width="18.85546875" style="1" customWidth="1"/>
    <col min="5232" max="5232" width="15.140625" style="1" customWidth="1"/>
    <col min="5233" max="5233" width="19.5703125" style="1" customWidth="1"/>
    <col min="5234" max="5234" width="105" style="1" customWidth="1"/>
    <col min="5235" max="5235" width="179.85546875" style="1" customWidth="1"/>
    <col min="5236" max="5467" width="10.28515625" style="1"/>
    <col min="5468" max="5468" width="10.140625" style="1" customWidth="1"/>
    <col min="5469" max="5469" width="85.28515625" style="1" customWidth="1"/>
    <col min="5470" max="5470" width="12.28515625" style="1" customWidth="1"/>
    <col min="5471" max="5474" width="14.42578125" style="1" customWidth="1"/>
    <col min="5475" max="5475" width="20.42578125" style="1" customWidth="1"/>
    <col min="5476" max="5476" width="15.140625" style="1" customWidth="1"/>
    <col min="5477" max="5477" width="19.85546875" style="1" customWidth="1"/>
    <col min="5478" max="5478" width="15" style="1" customWidth="1"/>
    <col min="5479" max="5479" width="18.85546875" style="1" customWidth="1"/>
    <col min="5480" max="5480" width="15" style="1" customWidth="1"/>
    <col min="5481" max="5481" width="18.85546875" style="1" customWidth="1"/>
    <col min="5482" max="5482" width="15" style="1" customWidth="1"/>
    <col min="5483" max="5483" width="18.85546875" style="1" customWidth="1"/>
    <col min="5484" max="5484" width="15" style="1" customWidth="1"/>
    <col min="5485" max="5485" width="18.85546875" style="1" customWidth="1"/>
    <col min="5486" max="5486" width="15" style="1" customWidth="1"/>
    <col min="5487" max="5487" width="18.85546875" style="1" customWidth="1"/>
    <col min="5488" max="5488" width="15.140625" style="1" customWidth="1"/>
    <col min="5489" max="5489" width="19.5703125" style="1" customWidth="1"/>
    <col min="5490" max="5490" width="105" style="1" customWidth="1"/>
    <col min="5491" max="5491" width="179.85546875" style="1" customWidth="1"/>
    <col min="5492" max="5723" width="10.28515625" style="1"/>
    <col min="5724" max="5724" width="10.140625" style="1" customWidth="1"/>
    <col min="5725" max="5725" width="85.28515625" style="1" customWidth="1"/>
    <col min="5726" max="5726" width="12.28515625" style="1" customWidth="1"/>
    <col min="5727" max="5730" width="14.42578125" style="1" customWidth="1"/>
    <col min="5731" max="5731" width="20.42578125" style="1" customWidth="1"/>
    <col min="5732" max="5732" width="15.140625" style="1" customWidth="1"/>
    <col min="5733" max="5733" width="19.85546875" style="1" customWidth="1"/>
    <col min="5734" max="5734" width="15" style="1" customWidth="1"/>
    <col min="5735" max="5735" width="18.85546875" style="1" customWidth="1"/>
    <col min="5736" max="5736" width="15" style="1" customWidth="1"/>
    <col min="5737" max="5737" width="18.85546875" style="1" customWidth="1"/>
    <col min="5738" max="5738" width="15" style="1" customWidth="1"/>
    <col min="5739" max="5739" width="18.85546875" style="1" customWidth="1"/>
    <col min="5740" max="5740" width="15" style="1" customWidth="1"/>
    <col min="5741" max="5741" width="18.85546875" style="1" customWidth="1"/>
    <col min="5742" max="5742" width="15" style="1" customWidth="1"/>
    <col min="5743" max="5743" width="18.85546875" style="1" customWidth="1"/>
    <col min="5744" max="5744" width="15.140625" style="1" customWidth="1"/>
    <col min="5745" max="5745" width="19.5703125" style="1" customWidth="1"/>
    <col min="5746" max="5746" width="105" style="1" customWidth="1"/>
    <col min="5747" max="5747" width="179.85546875" style="1" customWidth="1"/>
    <col min="5748" max="5979" width="10.28515625" style="1"/>
    <col min="5980" max="5980" width="10.140625" style="1" customWidth="1"/>
    <col min="5981" max="5981" width="85.28515625" style="1" customWidth="1"/>
    <col min="5982" max="5982" width="12.28515625" style="1" customWidth="1"/>
    <col min="5983" max="5986" width="14.42578125" style="1" customWidth="1"/>
    <col min="5987" max="5987" width="20.42578125" style="1" customWidth="1"/>
    <col min="5988" max="5988" width="15.140625" style="1" customWidth="1"/>
    <col min="5989" max="5989" width="19.85546875" style="1" customWidth="1"/>
    <col min="5990" max="5990" width="15" style="1" customWidth="1"/>
    <col min="5991" max="5991" width="18.85546875" style="1" customWidth="1"/>
    <col min="5992" max="5992" width="15" style="1" customWidth="1"/>
    <col min="5993" max="5993" width="18.85546875" style="1" customWidth="1"/>
    <col min="5994" max="5994" width="15" style="1" customWidth="1"/>
    <col min="5995" max="5995" width="18.85546875" style="1" customWidth="1"/>
    <col min="5996" max="5996" width="15" style="1" customWidth="1"/>
    <col min="5997" max="5997" width="18.85546875" style="1" customWidth="1"/>
    <col min="5998" max="5998" width="15" style="1" customWidth="1"/>
    <col min="5999" max="5999" width="18.85546875" style="1" customWidth="1"/>
    <col min="6000" max="6000" width="15.140625" style="1" customWidth="1"/>
    <col min="6001" max="6001" width="19.5703125" style="1" customWidth="1"/>
    <col min="6002" max="6002" width="105" style="1" customWidth="1"/>
    <col min="6003" max="6003" width="179.85546875" style="1" customWidth="1"/>
    <col min="6004" max="6235" width="10.28515625" style="1"/>
    <col min="6236" max="6236" width="10.140625" style="1" customWidth="1"/>
    <col min="6237" max="6237" width="85.28515625" style="1" customWidth="1"/>
    <col min="6238" max="6238" width="12.28515625" style="1" customWidth="1"/>
    <col min="6239" max="6242" width="14.42578125" style="1" customWidth="1"/>
    <col min="6243" max="6243" width="20.42578125" style="1" customWidth="1"/>
    <col min="6244" max="6244" width="15.140625" style="1" customWidth="1"/>
    <col min="6245" max="6245" width="19.85546875" style="1" customWidth="1"/>
    <col min="6246" max="6246" width="15" style="1" customWidth="1"/>
    <col min="6247" max="6247" width="18.85546875" style="1" customWidth="1"/>
    <col min="6248" max="6248" width="15" style="1" customWidth="1"/>
    <col min="6249" max="6249" width="18.85546875" style="1" customWidth="1"/>
    <col min="6250" max="6250" width="15" style="1" customWidth="1"/>
    <col min="6251" max="6251" width="18.85546875" style="1" customWidth="1"/>
    <col min="6252" max="6252" width="15" style="1" customWidth="1"/>
    <col min="6253" max="6253" width="18.85546875" style="1" customWidth="1"/>
    <col min="6254" max="6254" width="15" style="1" customWidth="1"/>
    <col min="6255" max="6255" width="18.85546875" style="1" customWidth="1"/>
    <col min="6256" max="6256" width="15.140625" style="1" customWidth="1"/>
    <col min="6257" max="6257" width="19.5703125" style="1" customWidth="1"/>
    <col min="6258" max="6258" width="105" style="1" customWidth="1"/>
    <col min="6259" max="6259" width="179.85546875" style="1" customWidth="1"/>
    <col min="6260" max="6491" width="10.28515625" style="1"/>
    <col min="6492" max="6492" width="10.140625" style="1" customWidth="1"/>
    <col min="6493" max="6493" width="85.28515625" style="1" customWidth="1"/>
    <col min="6494" max="6494" width="12.28515625" style="1" customWidth="1"/>
    <col min="6495" max="6498" width="14.42578125" style="1" customWidth="1"/>
    <col min="6499" max="6499" width="20.42578125" style="1" customWidth="1"/>
    <col min="6500" max="6500" width="15.140625" style="1" customWidth="1"/>
    <col min="6501" max="6501" width="19.85546875" style="1" customWidth="1"/>
    <col min="6502" max="6502" width="15" style="1" customWidth="1"/>
    <col min="6503" max="6503" width="18.85546875" style="1" customWidth="1"/>
    <col min="6504" max="6504" width="15" style="1" customWidth="1"/>
    <col min="6505" max="6505" width="18.85546875" style="1" customWidth="1"/>
    <col min="6506" max="6506" width="15" style="1" customWidth="1"/>
    <col min="6507" max="6507" width="18.85546875" style="1" customWidth="1"/>
    <col min="6508" max="6508" width="15" style="1" customWidth="1"/>
    <col min="6509" max="6509" width="18.85546875" style="1" customWidth="1"/>
    <col min="6510" max="6510" width="15" style="1" customWidth="1"/>
    <col min="6511" max="6511" width="18.85546875" style="1" customWidth="1"/>
    <col min="6512" max="6512" width="15.140625" style="1" customWidth="1"/>
    <col min="6513" max="6513" width="19.5703125" style="1" customWidth="1"/>
    <col min="6514" max="6514" width="105" style="1" customWidth="1"/>
    <col min="6515" max="6515" width="179.85546875" style="1" customWidth="1"/>
    <col min="6516" max="6747" width="10.28515625" style="1"/>
    <col min="6748" max="6748" width="10.140625" style="1" customWidth="1"/>
    <col min="6749" max="6749" width="85.28515625" style="1" customWidth="1"/>
    <col min="6750" max="6750" width="12.28515625" style="1" customWidth="1"/>
    <col min="6751" max="6754" width="14.42578125" style="1" customWidth="1"/>
    <col min="6755" max="6755" width="20.42578125" style="1" customWidth="1"/>
    <col min="6756" max="6756" width="15.140625" style="1" customWidth="1"/>
    <col min="6757" max="6757" width="19.85546875" style="1" customWidth="1"/>
    <col min="6758" max="6758" width="15" style="1" customWidth="1"/>
    <col min="6759" max="6759" width="18.85546875" style="1" customWidth="1"/>
    <col min="6760" max="6760" width="15" style="1" customWidth="1"/>
    <col min="6761" max="6761" width="18.85546875" style="1" customWidth="1"/>
    <col min="6762" max="6762" width="15" style="1" customWidth="1"/>
    <col min="6763" max="6763" width="18.85546875" style="1" customWidth="1"/>
    <col min="6764" max="6764" width="15" style="1" customWidth="1"/>
    <col min="6765" max="6765" width="18.85546875" style="1" customWidth="1"/>
    <col min="6766" max="6766" width="15" style="1" customWidth="1"/>
    <col min="6767" max="6767" width="18.85546875" style="1" customWidth="1"/>
    <col min="6768" max="6768" width="15.140625" style="1" customWidth="1"/>
    <col min="6769" max="6769" width="19.5703125" style="1" customWidth="1"/>
    <col min="6770" max="6770" width="105" style="1" customWidth="1"/>
    <col min="6771" max="6771" width="179.85546875" style="1" customWidth="1"/>
    <col min="6772" max="7003" width="10.28515625" style="1"/>
    <col min="7004" max="7004" width="10.140625" style="1" customWidth="1"/>
    <col min="7005" max="7005" width="85.28515625" style="1" customWidth="1"/>
    <col min="7006" max="7006" width="12.28515625" style="1" customWidth="1"/>
    <col min="7007" max="7010" width="14.42578125" style="1" customWidth="1"/>
    <col min="7011" max="7011" width="20.42578125" style="1" customWidth="1"/>
    <col min="7012" max="7012" width="15.140625" style="1" customWidth="1"/>
    <col min="7013" max="7013" width="19.85546875" style="1" customWidth="1"/>
    <col min="7014" max="7014" width="15" style="1" customWidth="1"/>
    <col min="7015" max="7015" width="18.85546875" style="1" customWidth="1"/>
    <col min="7016" max="7016" width="15" style="1" customWidth="1"/>
    <col min="7017" max="7017" width="18.85546875" style="1" customWidth="1"/>
    <col min="7018" max="7018" width="15" style="1" customWidth="1"/>
    <col min="7019" max="7019" width="18.85546875" style="1" customWidth="1"/>
    <col min="7020" max="7020" width="15" style="1" customWidth="1"/>
    <col min="7021" max="7021" width="18.85546875" style="1" customWidth="1"/>
    <col min="7022" max="7022" width="15" style="1" customWidth="1"/>
    <col min="7023" max="7023" width="18.85546875" style="1" customWidth="1"/>
    <col min="7024" max="7024" width="15.140625" style="1" customWidth="1"/>
    <col min="7025" max="7025" width="19.5703125" style="1" customWidth="1"/>
    <col min="7026" max="7026" width="105" style="1" customWidth="1"/>
    <col min="7027" max="7027" width="179.85546875" style="1" customWidth="1"/>
    <col min="7028" max="7259" width="10.28515625" style="1"/>
    <col min="7260" max="7260" width="10.140625" style="1" customWidth="1"/>
    <col min="7261" max="7261" width="85.28515625" style="1" customWidth="1"/>
    <col min="7262" max="7262" width="12.28515625" style="1" customWidth="1"/>
    <col min="7263" max="7266" width="14.42578125" style="1" customWidth="1"/>
    <col min="7267" max="7267" width="20.42578125" style="1" customWidth="1"/>
    <col min="7268" max="7268" width="15.140625" style="1" customWidth="1"/>
    <col min="7269" max="7269" width="19.85546875" style="1" customWidth="1"/>
    <col min="7270" max="7270" width="15" style="1" customWidth="1"/>
    <col min="7271" max="7271" width="18.85546875" style="1" customWidth="1"/>
    <col min="7272" max="7272" width="15" style="1" customWidth="1"/>
    <col min="7273" max="7273" width="18.85546875" style="1" customWidth="1"/>
    <col min="7274" max="7274" width="15" style="1" customWidth="1"/>
    <col min="7275" max="7275" width="18.85546875" style="1" customWidth="1"/>
    <col min="7276" max="7276" width="15" style="1" customWidth="1"/>
    <col min="7277" max="7277" width="18.85546875" style="1" customWidth="1"/>
    <col min="7278" max="7278" width="15" style="1" customWidth="1"/>
    <col min="7279" max="7279" width="18.85546875" style="1" customWidth="1"/>
    <col min="7280" max="7280" width="15.140625" style="1" customWidth="1"/>
    <col min="7281" max="7281" width="19.5703125" style="1" customWidth="1"/>
    <col min="7282" max="7282" width="105" style="1" customWidth="1"/>
    <col min="7283" max="7283" width="179.85546875" style="1" customWidth="1"/>
    <col min="7284" max="7515" width="10.28515625" style="1"/>
    <col min="7516" max="7516" width="10.140625" style="1" customWidth="1"/>
    <col min="7517" max="7517" width="85.28515625" style="1" customWidth="1"/>
    <col min="7518" max="7518" width="12.28515625" style="1" customWidth="1"/>
    <col min="7519" max="7522" width="14.42578125" style="1" customWidth="1"/>
    <col min="7523" max="7523" width="20.42578125" style="1" customWidth="1"/>
    <col min="7524" max="7524" width="15.140625" style="1" customWidth="1"/>
    <col min="7525" max="7525" width="19.85546875" style="1" customWidth="1"/>
    <col min="7526" max="7526" width="15" style="1" customWidth="1"/>
    <col min="7527" max="7527" width="18.85546875" style="1" customWidth="1"/>
    <col min="7528" max="7528" width="15" style="1" customWidth="1"/>
    <col min="7529" max="7529" width="18.85546875" style="1" customWidth="1"/>
    <col min="7530" max="7530" width="15" style="1" customWidth="1"/>
    <col min="7531" max="7531" width="18.85546875" style="1" customWidth="1"/>
    <col min="7532" max="7532" width="15" style="1" customWidth="1"/>
    <col min="7533" max="7533" width="18.85546875" style="1" customWidth="1"/>
    <col min="7534" max="7534" width="15" style="1" customWidth="1"/>
    <col min="7535" max="7535" width="18.85546875" style="1" customWidth="1"/>
    <col min="7536" max="7536" width="15.140625" style="1" customWidth="1"/>
    <col min="7537" max="7537" width="19.5703125" style="1" customWidth="1"/>
    <col min="7538" max="7538" width="105" style="1" customWidth="1"/>
    <col min="7539" max="7539" width="179.85546875" style="1" customWidth="1"/>
    <col min="7540" max="7771" width="10.28515625" style="1"/>
    <col min="7772" max="7772" width="10.140625" style="1" customWidth="1"/>
    <col min="7773" max="7773" width="85.28515625" style="1" customWidth="1"/>
    <col min="7774" max="7774" width="12.28515625" style="1" customWidth="1"/>
    <col min="7775" max="7778" width="14.42578125" style="1" customWidth="1"/>
    <col min="7779" max="7779" width="20.42578125" style="1" customWidth="1"/>
    <col min="7780" max="7780" width="15.140625" style="1" customWidth="1"/>
    <col min="7781" max="7781" width="19.85546875" style="1" customWidth="1"/>
    <col min="7782" max="7782" width="15" style="1" customWidth="1"/>
    <col min="7783" max="7783" width="18.85546875" style="1" customWidth="1"/>
    <col min="7784" max="7784" width="15" style="1" customWidth="1"/>
    <col min="7785" max="7785" width="18.85546875" style="1" customWidth="1"/>
    <col min="7786" max="7786" width="15" style="1" customWidth="1"/>
    <col min="7787" max="7787" width="18.85546875" style="1" customWidth="1"/>
    <col min="7788" max="7788" width="15" style="1" customWidth="1"/>
    <col min="7789" max="7789" width="18.85546875" style="1" customWidth="1"/>
    <col min="7790" max="7790" width="15" style="1" customWidth="1"/>
    <col min="7791" max="7791" width="18.85546875" style="1" customWidth="1"/>
    <col min="7792" max="7792" width="15.140625" style="1" customWidth="1"/>
    <col min="7793" max="7793" width="19.5703125" style="1" customWidth="1"/>
    <col min="7794" max="7794" width="105" style="1" customWidth="1"/>
    <col min="7795" max="7795" width="179.85546875" style="1" customWidth="1"/>
    <col min="7796" max="8027" width="10.28515625" style="1"/>
    <col min="8028" max="8028" width="10.140625" style="1" customWidth="1"/>
    <col min="8029" max="8029" width="85.28515625" style="1" customWidth="1"/>
    <col min="8030" max="8030" width="12.28515625" style="1" customWidth="1"/>
    <col min="8031" max="8034" width="14.42578125" style="1" customWidth="1"/>
    <col min="8035" max="8035" width="20.42578125" style="1" customWidth="1"/>
    <col min="8036" max="8036" width="15.140625" style="1" customWidth="1"/>
    <col min="8037" max="8037" width="19.85546875" style="1" customWidth="1"/>
    <col min="8038" max="8038" width="15" style="1" customWidth="1"/>
    <col min="8039" max="8039" width="18.85546875" style="1" customWidth="1"/>
    <col min="8040" max="8040" width="15" style="1" customWidth="1"/>
    <col min="8041" max="8041" width="18.85546875" style="1" customWidth="1"/>
    <col min="8042" max="8042" width="15" style="1" customWidth="1"/>
    <col min="8043" max="8043" width="18.85546875" style="1" customWidth="1"/>
    <col min="8044" max="8044" width="15" style="1" customWidth="1"/>
    <col min="8045" max="8045" width="18.85546875" style="1" customWidth="1"/>
    <col min="8046" max="8046" width="15" style="1" customWidth="1"/>
    <col min="8047" max="8047" width="18.85546875" style="1" customWidth="1"/>
    <col min="8048" max="8048" width="15.140625" style="1" customWidth="1"/>
    <col min="8049" max="8049" width="19.5703125" style="1" customWidth="1"/>
    <col min="8050" max="8050" width="105" style="1" customWidth="1"/>
    <col min="8051" max="8051" width="179.85546875" style="1" customWidth="1"/>
    <col min="8052" max="8283" width="10.28515625" style="1"/>
    <col min="8284" max="8284" width="10.140625" style="1" customWidth="1"/>
    <col min="8285" max="8285" width="85.28515625" style="1" customWidth="1"/>
    <col min="8286" max="8286" width="12.28515625" style="1" customWidth="1"/>
    <col min="8287" max="8290" width="14.42578125" style="1" customWidth="1"/>
    <col min="8291" max="8291" width="20.42578125" style="1" customWidth="1"/>
    <col min="8292" max="8292" width="15.140625" style="1" customWidth="1"/>
    <col min="8293" max="8293" width="19.85546875" style="1" customWidth="1"/>
    <col min="8294" max="8294" width="15" style="1" customWidth="1"/>
    <col min="8295" max="8295" width="18.85546875" style="1" customWidth="1"/>
    <col min="8296" max="8296" width="15" style="1" customWidth="1"/>
    <col min="8297" max="8297" width="18.85546875" style="1" customWidth="1"/>
    <col min="8298" max="8298" width="15" style="1" customWidth="1"/>
    <col min="8299" max="8299" width="18.85546875" style="1" customWidth="1"/>
    <col min="8300" max="8300" width="15" style="1" customWidth="1"/>
    <col min="8301" max="8301" width="18.85546875" style="1" customWidth="1"/>
    <col min="8302" max="8302" width="15" style="1" customWidth="1"/>
    <col min="8303" max="8303" width="18.85546875" style="1" customWidth="1"/>
    <col min="8304" max="8304" width="15.140625" style="1" customWidth="1"/>
    <col min="8305" max="8305" width="19.5703125" style="1" customWidth="1"/>
    <col min="8306" max="8306" width="105" style="1" customWidth="1"/>
    <col min="8307" max="8307" width="179.85546875" style="1" customWidth="1"/>
    <col min="8308" max="8539" width="10.28515625" style="1"/>
    <col min="8540" max="8540" width="10.140625" style="1" customWidth="1"/>
    <col min="8541" max="8541" width="85.28515625" style="1" customWidth="1"/>
    <col min="8542" max="8542" width="12.28515625" style="1" customWidth="1"/>
    <col min="8543" max="8546" width="14.42578125" style="1" customWidth="1"/>
    <col min="8547" max="8547" width="20.42578125" style="1" customWidth="1"/>
    <col min="8548" max="8548" width="15.140625" style="1" customWidth="1"/>
    <col min="8549" max="8549" width="19.85546875" style="1" customWidth="1"/>
    <col min="8550" max="8550" width="15" style="1" customWidth="1"/>
    <col min="8551" max="8551" width="18.85546875" style="1" customWidth="1"/>
    <col min="8552" max="8552" width="15" style="1" customWidth="1"/>
    <col min="8553" max="8553" width="18.85546875" style="1" customWidth="1"/>
    <col min="8554" max="8554" width="15" style="1" customWidth="1"/>
    <col min="8555" max="8555" width="18.85546875" style="1" customWidth="1"/>
    <col min="8556" max="8556" width="15" style="1" customWidth="1"/>
    <col min="8557" max="8557" width="18.85546875" style="1" customWidth="1"/>
    <col min="8558" max="8558" width="15" style="1" customWidth="1"/>
    <col min="8559" max="8559" width="18.85546875" style="1" customWidth="1"/>
    <col min="8560" max="8560" width="15.140625" style="1" customWidth="1"/>
    <col min="8561" max="8561" width="19.5703125" style="1" customWidth="1"/>
    <col min="8562" max="8562" width="105" style="1" customWidth="1"/>
    <col min="8563" max="8563" width="179.85546875" style="1" customWidth="1"/>
    <col min="8564" max="8795" width="10.28515625" style="1"/>
    <col min="8796" max="8796" width="10.140625" style="1" customWidth="1"/>
    <col min="8797" max="8797" width="85.28515625" style="1" customWidth="1"/>
    <col min="8798" max="8798" width="12.28515625" style="1" customWidth="1"/>
    <col min="8799" max="8802" width="14.42578125" style="1" customWidth="1"/>
    <col min="8803" max="8803" width="20.42578125" style="1" customWidth="1"/>
    <col min="8804" max="8804" width="15.140625" style="1" customWidth="1"/>
    <col min="8805" max="8805" width="19.85546875" style="1" customWidth="1"/>
    <col min="8806" max="8806" width="15" style="1" customWidth="1"/>
    <col min="8807" max="8807" width="18.85546875" style="1" customWidth="1"/>
    <col min="8808" max="8808" width="15" style="1" customWidth="1"/>
    <col min="8809" max="8809" width="18.85546875" style="1" customWidth="1"/>
    <col min="8810" max="8810" width="15" style="1" customWidth="1"/>
    <col min="8811" max="8811" width="18.85546875" style="1" customWidth="1"/>
    <col min="8812" max="8812" width="15" style="1" customWidth="1"/>
    <col min="8813" max="8813" width="18.85546875" style="1" customWidth="1"/>
    <col min="8814" max="8814" width="15" style="1" customWidth="1"/>
    <col min="8815" max="8815" width="18.85546875" style="1" customWidth="1"/>
    <col min="8816" max="8816" width="15.140625" style="1" customWidth="1"/>
    <col min="8817" max="8817" width="19.5703125" style="1" customWidth="1"/>
    <col min="8818" max="8818" width="105" style="1" customWidth="1"/>
    <col min="8819" max="8819" width="179.85546875" style="1" customWidth="1"/>
    <col min="8820" max="9051" width="10.28515625" style="1"/>
    <col min="9052" max="9052" width="10.140625" style="1" customWidth="1"/>
    <col min="9053" max="9053" width="85.28515625" style="1" customWidth="1"/>
    <col min="9054" max="9054" width="12.28515625" style="1" customWidth="1"/>
    <col min="9055" max="9058" width="14.42578125" style="1" customWidth="1"/>
    <col min="9059" max="9059" width="20.42578125" style="1" customWidth="1"/>
    <col min="9060" max="9060" width="15.140625" style="1" customWidth="1"/>
    <col min="9061" max="9061" width="19.85546875" style="1" customWidth="1"/>
    <col min="9062" max="9062" width="15" style="1" customWidth="1"/>
    <col min="9063" max="9063" width="18.85546875" style="1" customWidth="1"/>
    <col min="9064" max="9064" width="15" style="1" customWidth="1"/>
    <col min="9065" max="9065" width="18.85546875" style="1" customWidth="1"/>
    <col min="9066" max="9066" width="15" style="1" customWidth="1"/>
    <col min="9067" max="9067" width="18.85546875" style="1" customWidth="1"/>
    <col min="9068" max="9068" width="15" style="1" customWidth="1"/>
    <col min="9069" max="9069" width="18.85546875" style="1" customWidth="1"/>
    <col min="9070" max="9070" width="15" style="1" customWidth="1"/>
    <col min="9071" max="9071" width="18.85546875" style="1" customWidth="1"/>
    <col min="9072" max="9072" width="15.140625" style="1" customWidth="1"/>
    <col min="9073" max="9073" width="19.5703125" style="1" customWidth="1"/>
    <col min="9074" max="9074" width="105" style="1" customWidth="1"/>
    <col min="9075" max="9075" width="179.85546875" style="1" customWidth="1"/>
    <col min="9076" max="9307" width="10.28515625" style="1"/>
    <col min="9308" max="9308" width="10.140625" style="1" customWidth="1"/>
    <col min="9309" max="9309" width="85.28515625" style="1" customWidth="1"/>
    <col min="9310" max="9310" width="12.28515625" style="1" customWidth="1"/>
    <col min="9311" max="9314" width="14.42578125" style="1" customWidth="1"/>
    <col min="9315" max="9315" width="20.42578125" style="1" customWidth="1"/>
    <col min="9316" max="9316" width="15.140625" style="1" customWidth="1"/>
    <col min="9317" max="9317" width="19.85546875" style="1" customWidth="1"/>
    <col min="9318" max="9318" width="15" style="1" customWidth="1"/>
    <col min="9319" max="9319" width="18.85546875" style="1" customWidth="1"/>
    <col min="9320" max="9320" width="15" style="1" customWidth="1"/>
    <col min="9321" max="9321" width="18.85546875" style="1" customWidth="1"/>
    <col min="9322" max="9322" width="15" style="1" customWidth="1"/>
    <col min="9323" max="9323" width="18.85546875" style="1" customWidth="1"/>
    <col min="9324" max="9324" width="15" style="1" customWidth="1"/>
    <col min="9325" max="9325" width="18.85546875" style="1" customWidth="1"/>
    <col min="9326" max="9326" width="15" style="1" customWidth="1"/>
    <col min="9327" max="9327" width="18.85546875" style="1" customWidth="1"/>
    <col min="9328" max="9328" width="15.140625" style="1" customWidth="1"/>
    <col min="9329" max="9329" width="19.5703125" style="1" customWidth="1"/>
    <col min="9330" max="9330" width="105" style="1" customWidth="1"/>
    <col min="9331" max="9331" width="179.85546875" style="1" customWidth="1"/>
    <col min="9332" max="9563" width="10.28515625" style="1"/>
    <col min="9564" max="9564" width="10.140625" style="1" customWidth="1"/>
    <col min="9565" max="9565" width="85.28515625" style="1" customWidth="1"/>
    <col min="9566" max="9566" width="12.28515625" style="1" customWidth="1"/>
    <col min="9567" max="9570" width="14.42578125" style="1" customWidth="1"/>
    <col min="9571" max="9571" width="20.42578125" style="1" customWidth="1"/>
    <col min="9572" max="9572" width="15.140625" style="1" customWidth="1"/>
    <col min="9573" max="9573" width="19.85546875" style="1" customWidth="1"/>
    <col min="9574" max="9574" width="15" style="1" customWidth="1"/>
    <col min="9575" max="9575" width="18.85546875" style="1" customWidth="1"/>
    <col min="9576" max="9576" width="15" style="1" customWidth="1"/>
    <col min="9577" max="9577" width="18.85546875" style="1" customWidth="1"/>
    <col min="9578" max="9578" width="15" style="1" customWidth="1"/>
    <col min="9579" max="9579" width="18.85546875" style="1" customWidth="1"/>
    <col min="9580" max="9580" width="15" style="1" customWidth="1"/>
    <col min="9581" max="9581" width="18.85546875" style="1" customWidth="1"/>
    <col min="9582" max="9582" width="15" style="1" customWidth="1"/>
    <col min="9583" max="9583" width="18.85546875" style="1" customWidth="1"/>
    <col min="9584" max="9584" width="15.140625" style="1" customWidth="1"/>
    <col min="9585" max="9585" width="19.5703125" style="1" customWidth="1"/>
    <col min="9586" max="9586" width="105" style="1" customWidth="1"/>
    <col min="9587" max="9587" width="179.85546875" style="1" customWidth="1"/>
    <col min="9588" max="9819" width="10.28515625" style="1"/>
    <col min="9820" max="9820" width="10.140625" style="1" customWidth="1"/>
    <col min="9821" max="9821" width="85.28515625" style="1" customWidth="1"/>
    <col min="9822" max="9822" width="12.28515625" style="1" customWidth="1"/>
    <col min="9823" max="9826" width="14.42578125" style="1" customWidth="1"/>
    <col min="9827" max="9827" width="20.42578125" style="1" customWidth="1"/>
    <col min="9828" max="9828" width="15.140625" style="1" customWidth="1"/>
    <col min="9829" max="9829" width="19.85546875" style="1" customWidth="1"/>
    <col min="9830" max="9830" width="15" style="1" customWidth="1"/>
    <col min="9831" max="9831" width="18.85546875" style="1" customWidth="1"/>
    <col min="9832" max="9832" width="15" style="1" customWidth="1"/>
    <col min="9833" max="9833" width="18.85546875" style="1" customWidth="1"/>
    <col min="9834" max="9834" width="15" style="1" customWidth="1"/>
    <col min="9835" max="9835" width="18.85546875" style="1" customWidth="1"/>
    <col min="9836" max="9836" width="15" style="1" customWidth="1"/>
    <col min="9837" max="9837" width="18.85546875" style="1" customWidth="1"/>
    <col min="9838" max="9838" width="15" style="1" customWidth="1"/>
    <col min="9839" max="9839" width="18.85546875" style="1" customWidth="1"/>
    <col min="9840" max="9840" width="15.140625" style="1" customWidth="1"/>
    <col min="9841" max="9841" width="19.5703125" style="1" customWidth="1"/>
    <col min="9842" max="9842" width="105" style="1" customWidth="1"/>
    <col min="9843" max="9843" width="179.85546875" style="1" customWidth="1"/>
    <col min="9844" max="10075" width="10.28515625" style="1"/>
    <col min="10076" max="10076" width="10.140625" style="1" customWidth="1"/>
    <col min="10077" max="10077" width="85.28515625" style="1" customWidth="1"/>
    <col min="10078" max="10078" width="12.28515625" style="1" customWidth="1"/>
    <col min="10079" max="10082" width="14.42578125" style="1" customWidth="1"/>
    <col min="10083" max="10083" width="20.42578125" style="1" customWidth="1"/>
    <col min="10084" max="10084" width="15.140625" style="1" customWidth="1"/>
    <col min="10085" max="10085" width="19.85546875" style="1" customWidth="1"/>
    <col min="10086" max="10086" width="15" style="1" customWidth="1"/>
    <col min="10087" max="10087" width="18.85546875" style="1" customWidth="1"/>
    <col min="10088" max="10088" width="15" style="1" customWidth="1"/>
    <col min="10089" max="10089" width="18.85546875" style="1" customWidth="1"/>
    <col min="10090" max="10090" width="15" style="1" customWidth="1"/>
    <col min="10091" max="10091" width="18.85546875" style="1" customWidth="1"/>
    <col min="10092" max="10092" width="15" style="1" customWidth="1"/>
    <col min="10093" max="10093" width="18.85546875" style="1" customWidth="1"/>
    <col min="10094" max="10094" width="15" style="1" customWidth="1"/>
    <col min="10095" max="10095" width="18.85546875" style="1" customWidth="1"/>
    <col min="10096" max="10096" width="15.140625" style="1" customWidth="1"/>
    <col min="10097" max="10097" width="19.5703125" style="1" customWidth="1"/>
    <col min="10098" max="10098" width="105" style="1" customWidth="1"/>
    <col min="10099" max="10099" width="179.85546875" style="1" customWidth="1"/>
    <col min="10100" max="10331" width="10.28515625" style="1"/>
    <col min="10332" max="10332" width="10.140625" style="1" customWidth="1"/>
    <col min="10333" max="10333" width="85.28515625" style="1" customWidth="1"/>
    <col min="10334" max="10334" width="12.28515625" style="1" customWidth="1"/>
    <col min="10335" max="10338" width="14.42578125" style="1" customWidth="1"/>
    <col min="10339" max="10339" width="20.42578125" style="1" customWidth="1"/>
    <col min="10340" max="10340" width="15.140625" style="1" customWidth="1"/>
    <col min="10341" max="10341" width="19.85546875" style="1" customWidth="1"/>
    <col min="10342" max="10342" width="15" style="1" customWidth="1"/>
    <col min="10343" max="10343" width="18.85546875" style="1" customWidth="1"/>
    <col min="10344" max="10344" width="15" style="1" customWidth="1"/>
    <col min="10345" max="10345" width="18.85546875" style="1" customWidth="1"/>
    <col min="10346" max="10346" width="15" style="1" customWidth="1"/>
    <col min="10347" max="10347" width="18.85546875" style="1" customWidth="1"/>
    <col min="10348" max="10348" width="15" style="1" customWidth="1"/>
    <col min="10349" max="10349" width="18.85546875" style="1" customWidth="1"/>
    <col min="10350" max="10350" width="15" style="1" customWidth="1"/>
    <col min="10351" max="10351" width="18.85546875" style="1" customWidth="1"/>
    <col min="10352" max="10352" width="15.140625" style="1" customWidth="1"/>
    <col min="10353" max="10353" width="19.5703125" style="1" customWidth="1"/>
    <col min="10354" max="10354" width="105" style="1" customWidth="1"/>
    <col min="10355" max="10355" width="179.85546875" style="1" customWidth="1"/>
    <col min="10356" max="10587" width="10.28515625" style="1"/>
    <col min="10588" max="10588" width="10.140625" style="1" customWidth="1"/>
    <col min="10589" max="10589" width="85.28515625" style="1" customWidth="1"/>
    <col min="10590" max="10590" width="12.28515625" style="1" customWidth="1"/>
    <col min="10591" max="10594" width="14.42578125" style="1" customWidth="1"/>
    <col min="10595" max="10595" width="20.42578125" style="1" customWidth="1"/>
    <col min="10596" max="10596" width="15.140625" style="1" customWidth="1"/>
    <col min="10597" max="10597" width="19.85546875" style="1" customWidth="1"/>
    <col min="10598" max="10598" width="15" style="1" customWidth="1"/>
    <col min="10599" max="10599" width="18.85546875" style="1" customWidth="1"/>
    <col min="10600" max="10600" width="15" style="1" customWidth="1"/>
    <col min="10601" max="10601" width="18.85546875" style="1" customWidth="1"/>
    <col min="10602" max="10602" width="15" style="1" customWidth="1"/>
    <col min="10603" max="10603" width="18.85546875" style="1" customWidth="1"/>
    <col min="10604" max="10604" width="15" style="1" customWidth="1"/>
    <col min="10605" max="10605" width="18.85546875" style="1" customWidth="1"/>
    <col min="10606" max="10606" width="15" style="1" customWidth="1"/>
    <col min="10607" max="10607" width="18.85546875" style="1" customWidth="1"/>
    <col min="10608" max="10608" width="15.140625" style="1" customWidth="1"/>
    <col min="10609" max="10609" width="19.5703125" style="1" customWidth="1"/>
    <col min="10610" max="10610" width="105" style="1" customWidth="1"/>
    <col min="10611" max="10611" width="179.85546875" style="1" customWidth="1"/>
    <col min="10612" max="10843" width="10.28515625" style="1"/>
    <col min="10844" max="10844" width="10.140625" style="1" customWidth="1"/>
    <col min="10845" max="10845" width="85.28515625" style="1" customWidth="1"/>
    <col min="10846" max="10846" width="12.28515625" style="1" customWidth="1"/>
    <col min="10847" max="10850" width="14.42578125" style="1" customWidth="1"/>
    <col min="10851" max="10851" width="20.42578125" style="1" customWidth="1"/>
    <col min="10852" max="10852" width="15.140625" style="1" customWidth="1"/>
    <col min="10853" max="10853" width="19.85546875" style="1" customWidth="1"/>
    <col min="10854" max="10854" width="15" style="1" customWidth="1"/>
    <col min="10855" max="10855" width="18.85546875" style="1" customWidth="1"/>
    <col min="10856" max="10856" width="15" style="1" customWidth="1"/>
    <col min="10857" max="10857" width="18.85546875" style="1" customWidth="1"/>
    <col min="10858" max="10858" width="15" style="1" customWidth="1"/>
    <col min="10859" max="10859" width="18.85546875" style="1" customWidth="1"/>
    <col min="10860" max="10860" width="15" style="1" customWidth="1"/>
    <col min="10861" max="10861" width="18.85546875" style="1" customWidth="1"/>
    <col min="10862" max="10862" width="15" style="1" customWidth="1"/>
    <col min="10863" max="10863" width="18.85546875" style="1" customWidth="1"/>
    <col min="10864" max="10864" width="15.140625" style="1" customWidth="1"/>
    <col min="10865" max="10865" width="19.5703125" style="1" customWidth="1"/>
    <col min="10866" max="10866" width="105" style="1" customWidth="1"/>
    <col min="10867" max="10867" width="179.85546875" style="1" customWidth="1"/>
    <col min="10868" max="11099" width="10.28515625" style="1"/>
    <col min="11100" max="11100" width="10.140625" style="1" customWidth="1"/>
    <col min="11101" max="11101" width="85.28515625" style="1" customWidth="1"/>
    <col min="11102" max="11102" width="12.28515625" style="1" customWidth="1"/>
    <col min="11103" max="11106" width="14.42578125" style="1" customWidth="1"/>
    <col min="11107" max="11107" width="20.42578125" style="1" customWidth="1"/>
    <col min="11108" max="11108" width="15.140625" style="1" customWidth="1"/>
    <col min="11109" max="11109" width="19.85546875" style="1" customWidth="1"/>
    <col min="11110" max="11110" width="15" style="1" customWidth="1"/>
    <col min="11111" max="11111" width="18.85546875" style="1" customWidth="1"/>
    <col min="11112" max="11112" width="15" style="1" customWidth="1"/>
    <col min="11113" max="11113" width="18.85546875" style="1" customWidth="1"/>
    <col min="11114" max="11114" width="15" style="1" customWidth="1"/>
    <col min="11115" max="11115" width="18.85546875" style="1" customWidth="1"/>
    <col min="11116" max="11116" width="15" style="1" customWidth="1"/>
    <col min="11117" max="11117" width="18.85546875" style="1" customWidth="1"/>
    <col min="11118" max="11118" width="15" style="1" customWidth="1"/>
    <col min="11119" max="11119" width="18.85546875" style="1" customWidth="1"/>
    <col min="11120" max="11120" width="15.140625" style="1" customWidth="1"/>
    <col min="11121" max="11121" width="19.5703125" style="1" customWidth="1"/>
    <col min="11122" max="11122" width="105" style="1" customWidth="1"/>
    <col min="11123" max="11123" width="179.85546875" style="1" customWidth="1"/>
    <col min="11124" max="11355" width="10.28515625" style="1"/>
    <col min="11356" max="11356" width="10.140625" style="1" customWidth="1"/>
    <col min="11357" max="11357" width="85.28515625" style="1" customWidth="1"/>
    <col min="11358" max="11358" width="12.28515625" style="1" customWidth="1"/>
    <col min="11359" max="11362" width="14.42578125" style="1" customWidth="1"/>
    <col min="11363" max="11363" width="20.42578125" style="1" customWidth="1"/>
    <col min="11364" max="11364" width="15.140625" style="1" customWidth="1"/>
    <col min="11365" max="11365" width="19.85546875" style="1" customWidth="1"/>
    <col min="11366" max="11366" width="15" style="1" customWidth="1"/>
    <col min="11367" max="11367" width="18.85546875" style="1" customWidth="1"/>
    <col min="11368" max="11368" width="15" style="1" customWidth="1"/>
    <col min="11369" max="11369" width="18.85546875" style="1" customWidth="1"/>
    <col min="11370" max="11370" width="15" style="1" customWidth="1"/>
    <col min="11371" max="11371" width="18.85546875" style="1" customWidth="1"/>
    <col min="11372" max="11372" width="15" style="1" customWidth="1"/>
    <col min="11373" max="11373" width="18.85546875" style="1" customWidth="1"/>
    <col min="11374" max="11374" width="15" style="1" customWidth="1"/>
    <col min="11375" max="11375" width="18.85546875" style="1" customWidth="1"/>
    <col min="11376" max="11376" width="15.140625" style="1" customWidth="1"/>
    <col min="11377" max="11377" width="19.5703125" style="1" customWidth="1"/>
    <col min="11378" max="11378" width="105" style="1" customWidth="1"/>
    <col min="11379" max="11379" width="179.85546875" style="1" customWidth="1"/>
    <col min="11380" max="11611" width="10.28515625" style="1"/>
    <col min="11612" max="11612" width="10.140625" style="1" customWidth="1"/>
    <col min="11613" max="11613" width="85.28515625" style="1" customWidth="1"/>
    <col min="11614" max="11614" width="12.28515625" style="1" customWidth="1"/>
    <col min="11615" max="11618" width="14.42578125" style="1" customWidth="1"/>
    <col min="11619" max="11619" width="20.42578125" style="1" customWidth="1"/>
    <col min="11620" max="11620" width="15.140625" style="1" customWidth="1"/>
    <col min="11621" max="11621" width="19.85546875" style="1" customWidth="1"/>
    <col min="11622" max="11622" width="15" style="1" customWidth="1"/>
    <col min="11623" max="11623" width="18.85546875" style="1" customWidth="1"/>
    <col min="11624" max="11624" width="15" style="1" customWidth="1"/>
    <col min="11625" max="11625" width="18.85546875" style="1" customWidth="1"/>
    <col min="11626" max="11626" width="15" style="1" customWidth="1"/>
    <col min="11627" max="11627" width="18.85546875" style="1" customWidth="1"/>
    <col min="11628" max="11628" width="15" style="1" customWidth="1"/>
    <col min="11629" max="11629" width="18.85546875" style="1" customWidth="1"/>
    <col min="11630" max="11630" width="15" style="1" customWidth="1"/>
    <col min="11631" max="11631" width="18.85546875" style="1" customWidth="1"/>
    <col min="11632" max="11632" width="15.140625" style="1" customWidth="1"/>
    <col min="11633" max="11633" width="19.5703125" style="1" customWidth="1"/>
    <col min="11634" max="11634" width="105" style="1" customWidth="1"/>
    <col min="11635" max="11635" width="179.85546875" style="1" customWidth="1"/>
    <col min="11636" max="11867" width="10.28515625" style="1"/>
    <col min="11868" max="11868" width="10.140625" style="1" customWidth="1"/>
    <col min="11869" max="11869" width="85.28515625" style="1" customWidth="1"/>
    <col min="11870" max="11870" width="12.28515625" style="1" customWidth="1"/>
    <col min="11871" max="11874" width="14.42578125" style="1" customWidth="1"/>
    <col min="11875" max="11875" width="20.42578125" style="1" customWidth="1"/>
    <col min="11876" max="11876" width="15.140625" style="1" customWidth="1"/>
    <col min="11877" max="11877" width="19.85546875" style="1" customWidth="1"/>
    <col min="11878" max="11878" width="15" style="1" customWidth="1"/>
    <col min="11879" max="11879" width="18.85546875" style="1" customWidth="1"/>
    <col min="11880" max="11880" width="15" style="1" customWidth="1"/>
    <col min="11881" max="11881" width="18.85546875" style="1" customWidth="1"/>
    <col min="11882" max="11882" width="15" style="1" customWidth="1"/>
    <col min="11883" max="11883" width="18.85546875" style="1" customWidth="1"/>
    <col min="11884" max="11884" width="15" style="1" customWidth="1"/>
    <col min="11885" max="11885" width="18.85546875" style="1" customWidth="1"/>
    <col min="11886" max="11886" width="15" style="1" customWidth="1"/>
    <col min="11887" max="11887" width="18.85546875" style="1" customWidth="1"/>
    <col min="11888" max="11888" width="15.140625" style="1" customWidth="1"/>
    <col min="11889" max="11889" width="19.5703125" style="1" customWidth="1"/>
    <col min="11890" max="11890" width="105" style="1" customWidth="1"/>
    <col min="11891" max="11891" width="179.85546875" style="1" customWidth="1"/>
    <col min="11892" max="12123" width="10.28515625" style="1"/>
    <col min="12124" max="12124" width="10.140625" style="1" customWidth="1"/>
    <col min="12125" max="12125" width="85.28515625" style="1" customWidth="1"/>
    <col min="12126" max="12126" width="12.28515625" style="1" customWidth="1"/>
    <col min="12127" max="12130" width="14.42578125" style="1" customWidth="1"/>
    <col min="12131" max="12131" width="20.42578125" style="1" customWidth="1"/>
    <col min="12132" max="12132" width="15.140625" style="1" customWidth="1"/>
    <col min="12133" max="12133" width="19.85546875" style="1" customWidth="1"/>
    <col min="12134" max="12134" width="15" style="1" customWidth="1"/>
    <col min="12135" max="12135" width="18.85546875" style="1" customWidth="1"/>
    <col min="12136" max="12136" width="15" style="1" customWidth="1"/>
    <col min="12137" max="12137" width="18.85546875" style="1" customWidth="1"/>
    <col min="12138" max="12138" width="15" style="1" customWidth="1"/>
    <col min="12139" max="12139" width="18.85546875" style="1" customWidth="1"/>
    <col min="12140" max="12140" width="15" style="1" customWidth="1"/>
    <col min="12141" max="12141" width="18.85546875" style="1" customWidth="1"/>
    <col min="12142" max="12142" width="15" style="1" customWidth="1"/>
    <col min="12143" max="12143" width="18.85546875" style="1" customWidth="1"/>
    <col min="12144" max="12144" width="15.140625" style="1" customWidth="1"/>
    <col min="12145" max="12145" width="19.5703125" style="1" customWidth="1"/>
    <col min="12146" max="12146" width="105" style="1" customWidth="1"/>
    <col min="12147" max="12147" width="179.85546875" style="1" customWidth="1"/>
    <col min="12148" max="12379" width="10.28515625" style="1"/>
    <col min="12380" max="12380" width="10.140625" style="1" customWidth="1"/>
    <col min="12381" max="12381" width="85.28515625" style="1" customWidth="1"/>
    <col min="12382" max="12382" width="12.28515625" style="1" customWidth="1"/>
    <col min="12383" max="12386" width="14.42578125" style="1" customWidth="1"/>
    <col min="12387" max="12387" width="20.42578125" style="1" customWidth="1"/>
    <col min="12388" max="12388" width="15.140625" style="1" customWidth="1"/>
    <col min="12389" max="12389" width="19.85546875" style="1" customWidth="1"/>
    <col min="12390" max="12390" width="15" style="1" customWidth="1"/>
    <col min="12391" max="12391" width="18.85546875" style="1" customWidth="1"/>
    <col min="12392" max="12392" width="15" style="1" customWidth="1"/>
    <col min="12393" max="12393" width="18.85546875" style="1" customWidth="1"/>
    <col min="12394" max="12394" width="15" style="1" customWidth="1"/>
    <col min="12395" max="12395" width="18.85546875" style="1" customWidth="1"/>
    <col min="12396" max="12396" width="15" style="1" customWidth="1"/>
    <col min="12397" max="12397" width="18.85546875" style="1" customWidth="1"/>
    <col min="12398" max="12398" width="15" style="1" customWidth="1"/>
    <col min="12399" max="12399" width="18.85546875" style="1" customWidth="1"/>
    <col min="12400" max="12400" width="15.140625" style="1" customWidth="1"/>
    <col min="12401" max="12401" width="19.5703125" style="1" customWidth="1"/>
    <col min="12402" max="12402" width="105" style="1" customWidth="1"/>
    <col min="12403" max="12403" width="179.85546875" style="1" customWidth="1"/>
    <col min="12404" max="12635" width="10.28515625" style="1"/>
    <col min="12636" max="12636" width="10.140625" style="1" customWidth="1"/>
    <col min="12637" max="12637" width="85.28515625" style="1" customWidth="1"/>
    <col min="12638" max="12638" width="12.28515625" style="1" customWidth="1"/>
    <col min="12639" max="12642" width="14.42578125" style="1" customWidth="1"/>
    <col min="12643" max="12643" width="20.42578125" style="1" customWidth="1"/>
    <col min="12644" max="12644" width="15.140625" style="1" customWidth="1"/>
    <col min="12645" max="12645" width="19.85546875" style="1" customWidth="1"/>
    <col min="12646" max="12646" width="15" style="1" customWidth="1"/>
    <col min="12647" max="12647" width="18.85546875" style="1" customWidth="1"/>
    <col min="12648" max="12648" width="15" style="1" customWidth="1"/>
    <col min="12649" max="12649" width="18.85546875" style="1" customWidth="1"/>
    <col min="12650" max="12650" width="15" style="1" customWidth="1"/>
    <col min="12651" max="12651" width="18.85546875" style="1" customWidth="1"/>
    <col min="12652" max="12652" width="15" style="1" customWidth="1"/>
    <col min="12653" max="12653" width="18.85546875" style="1" customWidth="1"/>
    <col min="12654" max="12654" width="15" style="1" customWidth="1"/>
    <col min="12655" max="12655" width="18.85546875" style="1" customWidth="1"/>
    <col min="12656" max="12656" width="15.140625" style="1" customWidth="1"/>
    <col min="12657" max="12657" width="19.5703125" style="1" customWidth="1"/>
    <col min="12658" max="12658" width="105" style="1" customWidth="1"/>
    <col min="12659" max="12659" width="179.85546875" style="1" customWidth="1"/>
    <col min="12660" max="12891" width="10.28515625" style="1"/>
    <col min="12892" max="12892" width="10.140625" style="1" customWidth="1"/>
    <col min="12893" max="12893" width="85.28515625" style="1" customWidth="1"/>
    <col min="12894" max="12894" width="12.28515625" style="1" customWidth="1"/>
    <col min="12895" max="12898" width="14.42578125" style="1" customWidth="1"/>
    <col min="12899" max="12899" width="20.42578125" style="1" customWidth="1"/>
    <col min="12900" max="12900" width="15.140625" style="1" customWidth="1"/>
    <col min="12901" max="12901" width="19.85546875" style="1" customWidth="1"/>
    <col min="12902" max="12902" width="15" style="1" customWidth="1"/>
    <col min="12903" max="12903" width="18.85546875" style="1" customWidth="1"/>
    <col min="12904" max="12904" width="15" style="1" customWidth="1"/>
    <col min="12905" max="12905" width="18.85546875" style="1" customWidth="1"/>
    <col min="12906" max="12906" width="15" style="1" customWidth="1"/>
    <col min="12907" max="12907" width="18.85546875" style="1" customWidth="1"/>
    <col min="12908" max="12908" width="15" style="1" customWidth="1"/>
    <col min="12909" max="12909" width="18.85546875" style="1" customWidth="1"/>
    <col min="12910" max="12910" width="15" style="1" customWidth="1"/>
    <col min="12911" max="12911" width="18.85546875" style="1" customWidth="1"/>
    <col min="12912" max="12912" width="15.140625" style="1" customWidth="1"/>
    <col min="12913" max="12913" width="19.5703125" style="1" customWidth="1"/>
    <col min="12914" max="12914" width="105" style="1" customWidth="1"/>
    <col min="12915" max="12915" width="179.85546875" style="1" customWidth="1"/>
    <col min="12916" max="13147" width="10.28515625" style="1"/>
    <col min="13148" max="13148" width="10.140625" style="1" customWidth="1"/>
    <col min="13149" max="13149" width="85.28515625" style="1" customWidth="1"/>
    <col min="13150" max="13150" width="12.28515625" style="1" customWidth="1"/>
    <col min="13151" max="13154" width="14.42578125" style="1" customWidth="1"/>
    <col min="13155" max="13155" width="20.42578125" style="1" customWidth="1"/>
    <col min="13156" max="13156" width="15.140625" style="1" customWidth="1"/>
    <col min="13157" max="13157" width="19.85546875" style="1" customWidth="1"/>
    <col min="13158" max="13158" width="15" style="1" customWidth="1"/>
    <col min="13159" max="13159" width="18.85546875" style="1" customWidth="1"/>
    <col min="13160" max="13160" width="15" style="1" customWidth="1"/>
    <col min="13161" max="13161" width="18.85546875" style="1" customWidth="1"/>
    <col min="13162" max="13162" width="15" style="1" customWidth="1"/>
    <col min="13163" max="13163" width="18.85546875" style="1" customWidth="1"/>
    <col min="13164" max="13164" width="15" style="1" customWidth="1"/>
    <col min="13165" max="13165" width="18.85546875" style="1" customWidth="1"/>
    <col min="13166" max="13166" width="15" style="1" customWidth="1"/>
    <col min="13167" max="13167" width="18.85546875" style="1" customWidth="1"/>
    <col min="13168" max="13168" width="15.140625" style="1" customWidth="1"/>
    <col min="13169" max="13169" width="19.5703125" style="1" customWidth="1"/>
    <col min="13170" max="13170" width="105" style="1" customWidth="1"/>
    <col min="13171" max="13171" width="179.85546875" style="1" customWidth="1"/>
    <col min="13172" max="13403" width="10.28515625" style="1"/>
    <col min="13404" max="13404" width="10.140625" style="1" customWidth="1"/>
    <col min="13405" max="13405" width="85.28515625" style="1" customWidth="1"/>
    <col min="13406" max="13406" width="12.28515625" style="1" customWidth="1"/>
    <col min="13407" max="13410" width="14.42578125" style="1" customWidth="1"/>
    <col min="13411" max="13411" width="20.42578125" style="1" customWidth="1"/>
    <col min="13412" max="13412" width="15.140625" style="1" customWidth="1"/>
    <col min="13413" max="13413" width="19.85546875" style="1" customWidth="1"/>
    <col min="13414" max="13414" width="15" style="1" customWidth="1"/>
    <col min="13415" max="13415" width="18.85546875" style="1" customWidth="1"/>
    <col min="13416" max="13416" width="15" style="1" customWidth="1"/>
    <col min="13417" max="13417" width="18.85546875" style="1" customWidth="1"/>
    <col min="13418" max="13418" width="15" style="1" customWidth="1"/>
    <col min="13419" max="13419" width="18.85546875" style="1" customWidth="1"/>
    <col min="13420" max="13420" width="15" style="1" customWidth="1"/>
    <col min="13421" max="13421" width="18.85546875" style="1" customWidth="1"/>
    <col min="13422" max="13422" width="15" style="1" customWidth="1"/>
    <col min="13423" max="13423" width="18.85546875" style="1" customWidth="1"/>
    <col min="13424" max="13424" width="15.140625" style="1" customWidth="1"/>
    <col min="13425" max="13425" width="19.5703125" style="1" customWidth="1"/>
    <col min="13426" max="13426" width="105" style="1" customWidth="1"/>
    <col min="13427" max="13427" width="179.85546875" style="1" customWidth="1"/>
    <col min="13428" max="13659" width="10.28515625" style="1"/>
    <col min="13660" max="13660" width="10.140625" style="1" customWidth="1"/>
    <col min="13661" max="13661" width="85.28515625" style="1" customWidth="1"/>
    <col min="13662" max="13662" width="12.28515625" style="1" customWidth="1"/>
    <col min="13663" max="13666" width="14.42578125" style="1" customWidth="1"/>
    <col min="13667" max="13667" width="20.42578125" style="1" customWidth="1"/>
    <col min="13668" max="13668" width="15.140625" style="1" customWidth="1"/>
    <col min="13669" max="13669" width="19.85546875" style="1" customWidth="1"/>
    <col min="13670" max="13670" width="15" style="1" customWidth="1"/>
    <col min="13671" max="13671" width="18.85546875" style="1" customWidth="1"/>
    <col min="13672" max="13672" width="15" style="1" customWidth="1"/>
    <col min="13673" max="13673" width="18.85546875" style="1" customWidth="1"/>
    <col min="13674" max="13674" width="15" style="1" customWidth="1"/>
    <col min="13675" max="13675" width="18.85546875" style="1" customWidth="1"/>
    <col min="13676" max="13676" width="15" style="1" customWidth="1"/>
    <col min="13677" max="13677" width="18.85546875" style="1" customWidth="1"/>
    <col min="13678" max="13678" width="15" style="1" customWidth="1"/>
    <col min="13679" max="13679" width="18.85546875" style="1" customWidth="1"/>
    <col min="13680" max="13680" width="15.140625" style="1" customWidth="1"/>
    <col min="13681" max="13681" width="19.5703125" style="1" customWidth="1"/>
    <col min="13682" max="13682" width="105" style="1" customWidth="1"/>
    <col min="13683" max="13683" width="179.85546875" style="1" customWidth="1"/>
    <col min="13684" max="13915" width="10.28515625" style="1"/>
    <col min="13916" max="13916" width="10.140625" style="1" customWidth="1"/>
    <col min="13917" max="13917" width="85.28515625" style="1" customWidth="1"/>
    <col min="13918" max="13918" width="12.28515625" style="1" customWidth="1"/>
    <col min="13919" max="13922" width="14.42578125" style="1" customWidth="1"/>
    <col min="13923" max="13923" width="20.42578125" style="1" customWidth="1"/>
    <col min="13924" max="13924" width="15.140625" style="1" customWidth="1"/>
    <col min="13925" max="13925" width="19.85546875" style="1" customWidth="1"/>
    <col min="13926" max="13926" width="15" style="1" customWidth="1"/>
    <col min="13927" max="13927" width="18.85546875" style="1" customWidth="1"/>
    <col min="13928" max="13928" width="15" style="1" customWidth="1"/>
    <col min="13929" max="13929" width="18.85546875" style="1" customWidth="1"/>
    <col min="13930" max="13930" width="15" style="1" customWidth="1"/>
    <col min="13931" max="13931" width="18.85546875" style="1" customWidth="1"/>
    <col min="13932" max="13932" width="15" style="1" customWidth="1"/>
    <col min="13933" max="13933" width="18.85546875" style="1" customWidth="1"/>
    <col min="13934" max="13934" width="15" style="1" customWidth="1"/>
    <col min="13935" max="13935" width="18.85546875" style="1" customWidth="1"/>
    <col min="13936" max="13936" width="15.140625" style="1" customWidth="1"/>
    <col min="13937" max="13937" width="19.5703125" style="1" customWidth="1"/>
    <col min="13938" max="13938" width="105" style="1" customWidth="1"/>
    <col min="13939" max="13939" width="179.85546875" style="1" customWidth="1"/>
    <col min="13940" max="14171" width="10.28515625" style="1"/>
    <col min="14172" max="14172" width="10.140625" style="1" customWidth="1"/>
    <col min="14173" max="14173" width="85.28515625" style="1" customWidth="1"/>
    <col min="14174" max="14174" width="12.28515625" style="1" customWidth="1"/>
    <col min="14175" max="14178" width="14.42578125" style="1" customWidth="1"/>
    <col min="14179" max="14179" width="20.42578125" style="1" customWidth="1"/>
    <col min="14180" max="14180" width="15.140625" style="1" customWidth="1"/>
    <col min="14181" max="14181" width="19.85546875" style="1" customWidth="1"/>
    <col min="14182" max="14182" width="15" style="1" customWidth="1"/>
    <col min="14183" max="14183" width="18.85546875" style="1" customWidth="1"/>
    <col min="14184" max="14184" width="15" style="1" customWidth="1"/>
    <col min="14185" max="14185" width="18.85546875" style="1" customWidth="1"/>
    <col min="14186" max="14186" width="15" style="1" customWidth="1"/>
    <col min="14187" max="14187" width="18.85546875" style="1" customWidth="1"/>
    <col min="14188" max="14188" width="15" style="1" customWidth="1"/>
    <col min="14189" max="14189" width="18.85546875" style="1" customWidth="1"/>
    <col min="14190" max="14190" width="15" style="1" customWidth="1"/>
    <col min="14191" max="14191" width="18.85546875" style="1" customWidth="1"/>
    <col min="14192" max="14192" width="15.140625" style="1" customWidth="1"/>
    <col min="14193" max="14193" width="19.5703125" style="1" customWidth="1"/>
    <col min="14194" max="14194" width="105" style="1" customWidth="1"/>
    <col min="14195" max="14195" width="179.85546875" style="1" customWidth="1"/>
    <col min="14196" max="14427" width="10.28515625" style="1"/>
    <col min="14428" max="14428" width="10.140625" style="1" customWidth="1"/>
    <col min="14429" max="14429" width="85.28515625" style="1" customWidth="1"/>
    <col min="14430" max="14430" width="12.28515625" style="1" customWidth="1"/>
    <col min="14431" max="14434" width="14.42578125" style="1" customWidth="1"/>
    <col min="14435" max="14435" width="20.42578125" style="1" customWidth="1"/>
    <col min="14436" max="14436" width="15.140625" style="1" customWidth="1"/>
    <col min="14437" max="14437" width="19.85546875" style="1" customWidth="1"/>
    <col min="14438" max="14438" width="15" style="1" customWidth="1"/>
    <col min="14439" max="14439" width="18.85546875" style="1" customWidth="1"/>
    <col min="14440" max="14440" width="15" style="1" customWidth="1"/>
    <col min="14441" max="14441" width="18.85546875" style="1" customWidth="1"/>
    <col min="14442" max="14442" width="15" style="1" customWidth="1"/>
    <col min="14443" max="14443" width="18.85546875" style="1" customWidth="1"/>
    <col min="14444" max="14444" width="15" style="1" customWidth="1"/>
    <col min="14445" max="14445" width="18.85546875" style="1" customWidth="1"/>
    <col min="14446" max="14446" width="15" style="1" customWidth="1"/>
    <col min="14447" max="14447" width="18.85546875" style="1" customWidth="1"/>
    <col min="14448" max="14448" width="15.140625" style="1" customWidth="1"/>
    <col min="14449" max="14449" width="19.5703125" style="1" customWidth="1"/>
    <col min="14450" max="14450" width="105" style="1" customWidth="1"/>
    <col min="14451" max="14451" width="179.85546875" style="1" customWidth="1"/>
    <col min="14452" max="14683" width="10.28515625" style="1"/>
    <col min="14684" max="14684" width="10.140625" style="1" customWidth="1"/>
    <col min="14685" max="14685" width="85.28515625" style="1" customWidth="1"/>
    <col min="14686" max="14686" width="12.28515625" style="1" customWidth="1"/>
    <col min="14687" max="14690" width="14.42578125" style="1" customWidth="1"/>
    <col min="14691" max="14691" width="20.42578125" style="1" customWidth="1"/>
    <col min="14692" max="14692" width="15.140625" style="1" customWidth="1"/>
    <col min="14693" max="14693" width="19.85546875" style="1" customWidth="1"/>
    <col min="14694" max="14694" width="15" style="1" customWidth="1"/>
    <col min="14695" max="14695" width="18.85546875" style="1" customWidth="1"/>
    <col min="14696" max="14696" width="15" style="1" customWidth="1"/>
    <col min="14697" max="14697" width="18.85546875" style="1" customWidth="1"/>
    <col min="14698" max="14698" width="15" style="1" customWidth="1"/>
    <col min="14699" max="14699" width="18.85546875" style="1" customWidth="1"/>
    <col min="14700" max="14700" width="15" style="1" customWidth="1"/>
    <col min="14701" max="14701" width="18.85546875" style="1" customWidth="1"/>
    <col min="14702" max="14702" width="15" style="1" customWidth="1"/>
    <col min="14703" max="14703" width="18.85546875" style="1" customWidth="1"/>
    <col min="14704" max="14704" width="15.140625" style="1" customWidth="1"/>
    <col min="14705" max="14705" width="19.5703125" style="1" customWidth="1"/>
    <col min="14706" max="14706" width="105" style="1" customWidth="1"/>
    <col min="14707" max="14707" width="179.85546875" style="1" customWidth="1"/>
    <col min="14708" max="14939" width="10.28515625" style="1"/>
    <col min="14940" max="14940" width="10.140625" style="1" customWidth="1"/>
    <col min="14941" max="14941" width="85.28515625" style="1" customWidth="1"/>
    <col min="14942" max="14942" width="12.28515625" style="1" customWidth="1"/>
    <col min="14943" max="14946" width="14.42578125" style="1" customWidth="1"/>
    <col min="14947" max="14947" width="20.42578125" style="1" customWidth="1"/>
    <col min="14948" max="14948" width="15.140625" style="1" customWidth="1"/>
    <col min="14949" max="14949" width="19.85546875" style="1" customWidth="1"/>
    <col min="14950" max="14950" width="15" style="1" customWidth="1"/>
    <col min="14951" max="14951" width="18.85546875" style="1" customWidth="1"/>
    <col min="14952" max="14952" width="15" style="1" customWidth="1"/>
    <col min="14953" max="14953" width="18.85546875" style="1" customWidth="1"/>
    <col min="14954" max="14954" width="15" style="1" customWidth="1"/>
    <col min="14955" max="14955" width="18.85546875" style="1" customWidth="1"/>
    <col min="14956" max="14956" width="15" style="1" customWidth="1"/>
    <col min="14957" max="14957" width="18.85546875" style="1" customWidth="1"/>
    <col min="14958" max="14958" width="15" style="1" customWidth="1"/>
    <col min="14959" max="14959" width="18.85546875" style="1" customWidth="1"/>
    <col min="14960" max="14960" width="15.140625" style="1" customWidth="1"/>
    <col min="14961" max="14961" width="19.5703125" style="1" customWidth="1"/>
    <col min="14962" max="14962" width="105" style="1" customWidth="1"/>
    <col min="14963" max="14963" width="179.85546875" style="1" customWidth="1"/>
    <col min="14964" max="15195" width="10.28515625" style="1"/>
    <col min="15196" max="15196" width="10.140625" style="1" customWidth="1"/>
    <col min="15197" max="15197" width="85.28515625" style="1" customWidth="1"/>
    <col min="15198" max="15198" width="12.28515625" style="1" customWidth="1"/>
    <col min="15199" max="15202" width="14.42578125" style="1" customWidth="1"/>
    <col min="15203" max="15203" width="20.42578125" style="1" customWidth="1"/>
    <col min="15204" max="15204" width="15.140625" style="1" customWidth="1"/>
    <col min="15205" max="15205" width="19.85546875" style="1" customWidth="1"/>
    <col min="15206" max="15206" width="15" style="1" customWidth="1"/>
    <col min="15207" max="15207" width="18.85546875" style="1" customWidth="1"/>
    <col min="15208" max="15208" width="15" style="1" customWidth="1"/>
    <col min="15209" max="15209" width="18.85546875" style="1" customWidth="1"/>
    <col min="15210" max="15210" width="15" style="1" customWidth="1"/>
    <col min="15211" max="15211" width="18.85546875" style="1" customWidth="1"/>
    <col min="15212" max="15212" width="15" style="1" customWidth="1"/>
    <col min="15213" max="15213" width="18.85546875" style="1" customWidth="1"/>
    <col min="15214" max="15214" width="15" style="1" customWidth="1"/>
    <col min="15215" max="15215" width="18.85546875" style="1" customWidth="1"/>
    <col min="15216" max="15216" width="15.140625" style="1" customWidth="1"/>
    <col min="15217" max="15217" width="19.5703125" style="1" customWidth="1"/>
    <col min="15218" max="15218" width="105" style="1" customWidth="1"/>
    <col min="15219" max="15219" width="179.85546875" style="1" customWidth="1"/>
    <col min="15220" max="15451" width="10.28515625" style="1"/>
    <col min="15452" max="15452" width="10.140625" style="1" customWidth="1"/>
    <col min="15453" max="15453" width="85.28515625" style="1" customWidth="1"/>
    <col min="15454" max="15454" width="12.28515625" style="1" customWidth="1"/>
    <col min="15455" max="15458" width="14.42578125" style="1" customWidth="1"/>
    <col min="15459" max="15459" width="20.42578125" style="1" customWidth="1"/>
    <col min="15460" max="15460" width="15.140625" style="1" customWidth="1"/>
    <col min="15461" max="15461" width="19.85546875" style="1" customWidth="1"/>
    <col min="15462" max="15462" width="15" style="1" customWidth="1"/>
    <col min="15463" max="15463" width="18.85546875" style="1" customWidth="1"/>
    <col min="15464" max="15464" width="15" style="1" customWidth="1"/>
    <col min="15465" max="15465" width="18.85546875" style="1" customWidth="1"/>
    <col min="15466" max="15466" width="15" style="1" customWidth="1"/>
    <col min="15467" max="15467" width="18.85546875" style="1" customWidth="1"/>
    <col min="15468" max="15468" width="15" style="1" customWidth="1"/>
    <col min="15469" max="15469" width="18.85546875" style="1" customWidth="1"/>
    <col min="15470" max="15470" width="15" style="1" customWidth="1"/>
    <col min="15471" max="15471" width="18.85546875" style="1" customWidth="1"/>
    <col min="15472" max="15472" width="15.140625" style="1" customWidth="1"/>
    <col min="15473" max="15473" width="19.5703125" style="1" customWidth="1"/>
    <col min="15474" max="15474" width="105" style="1" customWidth="1"/>
    <col min="15475" max="15475" width="179.85546875" style="1" customWidth="1"/>
    <col min="15476" max="15707" width="10.28515625" style="1"/>
    <col min="15708" max="15708" width="10.140625" style="1" customWidth="1"/>
    <col min="15709" max="15709" width="85.28515625" style="1" customWidth="1"/>
    <col min="15710" max="15710" width="12.28515625" style="1" customWidth="1"/>
    <col min="15711" max="15714" width="14.42578125" style="1" customWidth="1"/>
    <col min="15715" max="15715" width="20.42578125" style="1" customWidth="1"/>
    <col min="15716" max="15716" width="15.140625" style="1" customWidth="1"/>
    <col min="15717" max="15717" width="19.85546875" style="1" customWidth="1"/>
    <col min="15718" max="15718" width="15" style="1" customWidth="1"/>
    <col min="15719" max="15719" width="18.85546875" style="1" customWidth="1"/>
    <col min="15720" max="15720" width="15" style="1" customWidth="1"/>
    <col min="15721" max="15721" width="18.85546875" style="1" customWidth="1"/>
    <col min="15722" max="15722" width="15" style="1" customWidth="1"/>
    <col min="15723" max="15723" width="18.85546875" style="1" customWidth="1"/>
    <col min="15724" max="15724" width="15" style="1" customWidth="1"/>
    <col min="15725" max="15725" width="18.85546875" style="1" customWidth="1"/>
    <col min="15726" max="15726" width="15" style="1" customWidth="1"/>
    <col min="15727" max="15727" width="18.85546875" style="1" customWidth="1"/>
    <col min="15728" max="15728" width="15.140625" style="1" customWidth="1"/>
    <col min="15729" max="15729" width="19.5703125" style="1" customWidth="1"/>
    <col min="15730" max="15730" width="105" style="1" customWidth="1"/>
    <col min="15731" max="15731" width="179.85546875" style="1" customWidth="1"/>
    <col min="15732" max="15963" width="10.28515625" style="1"/>
    <col min="15964" max="15964" width="10.140625" style="1" customWidth="1"/>
    <col min="15965" max="15965" width="85.28515625" style="1" customWidth="1"/>
    <col min="15966" max="15966" width="12.28515625" style="1" customWidth="1"/>
    <col min="15967" max="15970" width="14.42578125" style="1" customWidth="1"/>
    <col min="15971" max="15971" width="20.42578125" style="1" customWidth="1"/>
    <col min="15972" max="15972" width="15.140625" style="1" customWidth="1"/>
    <col min="15973" max="15973" width="19.85546875" style="1" customWidth="1"/>
    <col min="15974" max="15974" width="15" style="1" customWidth="1"/>
    <col min="15975" max="15975" width="18.85546875" style="1" customWidth="1"/>
    <col min="15976" max="15976" width="15" style="1" customWidth="1"/>
    <col min="15977" max="15977" width="18.85546875" style="1" customWidth="1"/>
    <col min="15978" max="15978" width="15" style="1" customWidth="1"/>
    <col min="15979" max="15979" width="18.85546875" style="1" customWidth="1"/>
    <col min="15980" max="15980" width="15" style="1" customWidth="1"/>
    <col min="15981" max="15981" width="18.85546875" style="1" customWidth="1"/>
    <col min="15982" max="15982" width="15" style="1" customWidth="1"/>
    <col min="15983" max="15983" width="18.85546875" style="1" customWidth="1"/>
    <col min="15984" max="15984" width="15.140625" style="1" customWidth="1"/>
    <col min="15985" max="15985" width="19.5703125" style="1" customWidth="1"/>
    <col min="15986" max="15986" width="105" style="1" customWidth="1"/>
    <col min="15987" max="15987" width="179.85546875" style="1" customWidth="1"/>
    <col min="15988" max="16384" width="10.28515625" style="1"/>
  </cols>
  <sheetData>
    <row r="1" spans="1:19" ht="15.6" customHeight="1" x14ac:dyDescent="0.25">
      <c r="A1" s="34" t="s">
        <v>670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9" ht="15.6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9" x14ac:dyDescent="0.25">
      <c r="D3" s="4"/>
      <c r="E3" s="5"/>
      <c r="F3" s="5"/>
      <c r="G3" s="5"/>
    </row>
    <row r="4" spans="1:19" ht="21.75" customHeight="1" x14ac:dyDescent="0.25">
      <c r="A4" s="35" t="s">
        <v>732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9" x14ac:dyDescent="0.25">
      <c r="A5" s="36" t="s">
        <v>668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9" ht="31.15" customHeight="1" x14ac:dyDescent="0.25">
      <c r="A6" s="35" t="s">
        <v>733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9" ht="30" customHeight="1" x14ac:dyDescent="0.25">
      <c r="A7" s="35" t="s">
        <v>671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9" ht="18.75" x14ac:dyDescent="0.25">
      <c r="B8" s="29"/>
      <c r="D8" s="4"/>
      <c r="E8" s="5"/>
      <c r="F8" s="5"/>
      <c r="G8" s="5"/>
    </row>
    <row r="9" spans="1:19" ht="24" customHeight="1" x14ac:dyDescent="0.25">
      <c r="A9" s="32" t="s">
        <v>734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9" ht="18.75" customHeight="1" x14ac:dyDescent="0.25">
      <c r="A10" s="33" t="s">
        <v>669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9" x14ac:dyDescent="0.25">
      <c r="A11" s="1"/>
      <c r="B11" s="1"/>
      <c r="C11" s="1"/>
      <c r="D11" s="1"/>
      <c r="E11" s="9"/>
      <c r="F11" s="9"/>
      <c r="G11" s="9"/>
      <c r="H11" s="9"/>
      <c r="I11" s="26"/>
      <c r="J11" s="26"/>
      <c r="K11" s="26"/>
      <c r="L11" s="26"/>
      <c r="M11" s="26"/>
      <c r="N11" s="26"/>
      <c r="O11" s="26"/>
      <c r="P11" s="26"/>
      <c r="Q11" s="26"/>
      <c r="R11" s="9"/>
      <c r="S11" s="9"/>
    </row>
    <row r="12" spans="1:19" x14ac:dyDescent="0.25">
      <c r="A12" s="1"/>
      <c r="B12" s="1"/>
      <c r="C12" s="1"/>
      <c r="D12" s="1"/>
      <c r="E12" s="9"/>
      <c r="F12" s="9"/>
      <c r="G12" s="9"/>
      <c r="H12" s="9"/>
      <c r="I12" s="27"/>
      <c r="J12" s="9"/>
      <c r="K12" s="27"/>
      <c r="L12" s="26"/>
      <c r="M12" s="27"/>
      <c r="N12" s="9"/>
      <c r="O12" s="27"/>
      <c r="P12" s="27"/>
      <c r="Q12" s="26"/>
      <c r="R12" s="9"/>
      <c r="S12" s="9"/>
    </row>
    <row r="13" spans="1:19" ht="18.75" customHeight="1" thickBot="1" x14ac:dyDescent="0.3">
      <c r="A13" s="37" t="s">
        <v>731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19" s="45" customFormat="1" ht="35.25" customHeight="1" x14ac:dyDescent="0.25">
      <c r="A14" s="38" t="s">
        <v>0</v>
      </c>
      <c r="B14" s="39" t="s">
        <v>1</v>
      </c>
      <c r="C14" s="40" t="s">
        <v>2</v>
      </c>
      <c r="D14" s="41" t="s">
        <v>658</v>
      </c>
      <c r="E14" s="42" t="s">
        <v>659</v>
      </c>
      <c r="F14" s="43" t="s">
        <v>660</v>
      </c>
      <c r="G14" s="44"/>
      <c r="H14" s="39" t="s">
        <v>661</v>
      </c>
      <c r="I14" s="39"/>
      <c r="J14" s="39" t="s">
        <v>662</v>
      </c>
      <c r="K14" s="39"/>
      <c r="L14" s="39" t="s">
        <v>663</v>
      </c>
      <c r="M14" s="39"/>
      <c r="N14" s="39" t="s">
        <v>664</v>
      </c>
      <c r="O14" s="39"/>
      <c r="P14" s="39" t="s">
        <v>667</v>
      </c>
      <c r="Q14" s="39"/>
      <c r="R14" s="39" t="s">
        <v>3</v>
      </c>
      <c r="S14" s="40"/>
    </row>
    <row r="15" spans="1:19" s="45" customFormat="1" ht="71.25" x14ac:dyDescent="0.25">
      <c r="A15" s="46"/>
      <c r="B15" s="47"/>
      <c r="C15" s="48"/>
      <c r="D15" s="49" t="s">
        <v>4</v>
      </c>
      <c r="E15" s="50" t="s">
        <v>4</v>
      </c>
      <c r="F15" s="50" t="s">
        <v>5</v>
      </c>
      <c r="G15" s="50" t="s">
        <v>4</v>
      </c>
      <c r="H15" s="50" t="s">
        <v>5</v>
      </c>
      <c r="I15" s="50" t="s">
        <v>6</v>
      </c>
      <c r="J15" s="50" t="s">
        <v>5</v>
      </c>
      <c r="K15" s="50" t="s">
        <v>6</v>
      </c>
      <c r="L15" s="50" t="s">
        <v>5</v>
      </c>
      <c r="M15" s="50" t="s">
        <v>6</v>
      </c>
      <c r="N15" s="50" t="s">
        <v>5</v>
      </c>
      <c r="O15" s="50" t="s">
        <v>6</v>
      </c>
      <c r="P15" s="50" t="s">
        <v>657</v>
      </c>
      <c r="Q15" s="50" t="s">
        <v>6</v>
      </c>
      <c r="R15" s="50" t="s">
        <v>5</v>
      </c>
      <c r="S15" s="51" t="s">
        <v>6</v>
      </c>
    </row>
    <row r="16" spans="1:19" s="55" customFormat="1" thickBot="1" x14ac:dyDescent="0.3">
      <c r="A16" s="52">
        <v>1</v>
      </c>
      <c r="B16" s="53">
        <v>2</v>
      </c>
      <c r="C16" s="54">
        <v>3</v>
      </c>
      <c r="D16" s="52" t="s">
        <v>665</v>
      </c>
      <c r="E16" s="53">
        <v>5</v>
      </c>
      <c r="F16" s="53">
        <v>6</v>
      </c>
      <c r="G16" s="53">
        <v>7</v>
      </c>
      <c r="H16" s="53">
        <v>8</v>
      </c>
      <c r="I16" s="53">
        <v>9</v>
      </c>
      <c r="J16" s="53">
        <v>10</v>
      </c>
      <c r="K16" s="53">
        <v>11</v>
      </c>
      <c r="L16" s="53">
        <v>12</v>
      </c>
      <c r="M16" s="53">
        <v>13</v>
      </c>
      <c r="N16" s="53">
        <v>14</v>
      </c>
      <c r="O16" s="53">
        <v>15</v>
      </c>
      <c r="P16" s="53">
        <v>16</v>
      </c>
      <c r="Q16" s="53">
        <v>17</v>
      </c>
      <c r="R16" s="53">
        <v>18</v>
      </c>
      <c r="S16" s="53">
        <v>19</v>
      </c>
    </row>
    <row r="17" spans="1:33" s="55" customFormat="1" thickBot="1" x14ac:dyDescent="0.3">
      <c r="A17" s="56" t="s">
        <v>727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8"/>
    </row>
    <row r="18" spans="1:33" s="55" customFormat="1" ht="15" x14ac:dyDescent="0.25">
      <c r="A18" s="59" t="s">
        <v>7</v>
      </c>
      <c r="B18" s="60" t="s">
        <v>673</v>
      </c>
      <c r="C18" s="61" t="s">
        <v>8</v>
      </c>
      <c r="D18" s="10">
        <f>D24+D26+D27+D32</f>
        <v>6356.3096712583338</v>
      </c>
      <c r="E18" s="62">
        <f t="shared" ref="E18:G18" si="0">E24+E26+E27+E32</f>
        <v>7115.7455927083329</v>
      </c>
      <c r="F18" s="62">
        <f t="shared" si="0"/>
        <v>8443.8033080628993</v>
      </c>
      <c r="G18" s="10">
        <f t="shared" si="0"/>
        <v>8117.1447126700004</v>
      </c>
      <c r="H18" s="10">
        <f t="shared" ref="H18:I18" si="1">H24+H26+H27+H32</f>
        <v>10312.165609470405</v>
      </c>
      <c r="I18" s="10">
        <f t="shared" si="1"/>
        <v>12605.94032043476</v>
      </c>
      <c r="J18" s="10">
        <f t="shared" ref="J18:K18" si="2">J24+J26+J27+J32</f>
        <v>11533.519113607237</v>
      </c>
      <c r="K18" s="10">
        <f t="shared" si="2"/>
        <v>10796.65096565047</v>
      </c>
      <c r="L18" s="10">
        <f t="shared" ref="L18:M18" si="3">L24+L26+L27+L32</f>
        <v>12534.530418080391</v>
      </c>
      <c r="M18" s="10">
        <f t="shared" si="3"/>
        <v>11622.81663443286</v>
      </c>
      <c r="N18" s="10">
        <f t="shared" ref="N18" si="4">N24+N26+N27+N32</f>
        <v>13537.121702850238</v>
      </c>
      <c r="O18" s="10">
        <f t="shared" ref="O18" si="5">O24+O26+O27+O32</f>
        <v>12794.915059626064</v>
      </c>
      <c r="P18" s="10">
        <f t="shared" ref="P18" si="6">P24+P26+P27+P32</f>
        <v>14048.062762485673</v>
      </c>
      <c r="Q18" s="10" t="s">
        <v>725</v>
      </c>
      <c r="R18" s="10">
        <f>H18+J18+L18+N18</f>
        <v>47917.336844008263</v>
      </c>
      <c r="S18" s="11">
        <f>I18+K18+M18+O18+P18</f>
        <v>61868.385742629827</v>
      </c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</row>
    <row r="19" spans="1:33" s="55" customFormat="1" ht="15.75" customHeight="1" outlineLevel="1" x14ac:dyDescent="0.25">
      <c r="A19" s="64" t="s">
        <v>9</v>
      </c>
      <c r="B19" s="65" t="s">
        <v>10</v>
      </c>
      <c r="C19" s="66" t="s">
        <v>8</v>
      </c>
      <c r="D19" s="7" t="s">
        <v>209</v>
      </c>
      <c r="E19" s="67" t="s">
        <v>209</v>
      </c>
      <c r="F19" s="67" t="s">
        <v>209</v>
      </c>
      <c r="G19" s="7" t="s">
        <v>209</v>
      </c>
      <c r="H19" s="7" t="s">
        <v>209</v>
      </c>
      <c r="I19" s="7" t="s">
        <v>209</v>
      </c>
      <c r="J19" s="7" t="s">
        <v>209</v>
      </c>
      <c r="K19" s="7" t="s">
        <v>209</v>
      </c>
      <c r="L19" s="7" t="s">
        <v>209</v>
      </c>
      <c r="M19" s="7" t="s">
        <v>209</v>
      </c>
      <c r="N19" s="7" t="s">
        <v>209</v>
      </c>
      <c r="O19" s="7" t="s">
        <v>209</v>
      </c>
      <c r="P19" s="7" t="s">
        <v>209</v>
      </c>
      <c r="Q19" s="7" t="s">
        <v>725</v>
      </c>
      <c r="R19" s="7" t="s">
        <v>209</v>
      </c>
      <c r="S19" s="8" t="s">
        <v>209</v>
      </c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</row>
    <row r="20" spans="1:33" s="55" customFormat="1" ht="31.5" customHeight="1" outlineLevel="1" x14ac:dyDescent="0.25">
      <c r="A20" s="64" t="s">
        <v>11</v>
      </c>
      <c r="B20" s="68" t="s">
        <v>12</v>
      </c>
      <c r="C20" s="66" t="s">
        <v>8</v>
      </c>
      <c r="D20" s="7" t="s">
        <v>209</v>
      </c>
      <c r="E20" s="67" t="s">
        <v>209</v>
      </c>
      <c r="F20" s="67" t="s">
        <v>209</v>
      </c>
      <c r="G20" s="7" t="s">
        <v>209</v>
      </c>
      <c r="H20" s="7" t="s">
        <v>209</v>
      </c>
      <c r="I20" s="7" t="s">
        <v>209</v>
      </c>
      <c r="J20" s="7" t="s">
        <v>209</v>
      </c>
      <c r="K20" s="7" t="s">
        <v>209</v>
      </c>
      <c r="L20" s="7" t="s">
        <v>209</v>
      </c>
      <c r="M20" s="7" t="s">
        <v>209</v>
      </c>
      <c r="N20" s="7" t="s">
        <v>209</v>
      </c>
      <c r="O20" s="7" t="s">
        <v>209</v>
      </c>
      <c r="P20" s="7" t="s">
        <v>209</v>
      </c>
      <c r="Q20" s="7" t="s">
        <v>725</v>
      </c>
      <c r="R20" s="7" t="s">
        <v>209</v>
      </c>
      <c r="S20" s="8" t="s">
        <v>209</v>
      </c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</row>
    <row r="21" spans="1:33" s="55" customFormat="1" ht="31.5" customHeight="1" outlineLevel="1" x14ac:dyDescent="0.25">
      <c r="A21" s="64" t="s">
        <v>13</v>
      </c>
      <c r="B21" s="68" t="s">
        <v>14</v>
      </c>
      <c r="C21" s="66" t="s">
        <v>8</v>
      </c>
      <c r="D21" s="7" t="s">
        <v>209</v>
      </c>
      <c r="E21" s="67" t="s">
        <v>209</v>
      </c>
      <c r="F21" s="67" t="s">
        <v>209</v>
      </c>
      <c r="G21" s="7" t="s">
        <v>209</v>
      </c>
      <c r="H21" s="7" t="s">
        <v>209</v>
      </c>
      <c r="I21" s="7" t="s">
        <v>209</v>
      </c>
      <c r="J21" s="7" t="s">
        <v>209</v>
      </c>
      <c r="K21" s="7" t="s">
        <v>209</v>
      </c>
      <c r="L21" s="7" t="s">
        <v>209</v>
      </c>
      <c r="M21" s="7" t="s">
        <v>209</v>
      </c>
      <c r="N21" s="7" t="s">
        <v>209</v>
      </c>
      <c r="O21" s="7" t="s">
        <v>209</v>
      </c>
      <c r="P21" s="7" t="s">
        <v>209</v>
      </c>
      <c r="Q21" s="7" t="s">
        <v>725</v>
      </c>
      <c r="R21" s="7" t="s">
        <v>209</v>
      </c>
      <c r="S21" s="8" t="s">
        <v>209</v>
      </c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</row>
    <row r="22" spans="1:33" s="55" customFormat="1" ht="31.5" customHeight="1" outlineLevel="1" x14ac:dyDescent="0.25">
      <c r="A22" s="64" t="s">
        <v>15</v>
      </c>
      <c r="B22" s="68" t="s">
        <v>16</v>
      </c>
      <c r="C22" s="66" t="s">
        <v>8</v>
      </c>
      <c r="D22" s="7" t="s">
        <v>209</v>
      </c>
      <c r="E22" s="67" t="s">
        <v>209</v>
      </c>
      <c r="F22" s="67" t="s">
        <v>209</v>
      </c>
      <c r="G22" s="7" t="s">
        <v>209</v>
      </c>
      <c r="H22" s="7" t="s">
        <v>209</v>
      </c>
      <c r="I22" s="7" t="s">
        <v>209</v>
      </c>
      <c r="J22" s="7" t="s">
        <v>209</v>
      </c>
      <c r="K22" s="7" t="s">
        <v>209</v>
      </c>
      <c r="L22" s="7" t="s">
        <v>209</v>
      </c>
      <c r="M22" s="7" t="s">
        <v>209</v>
      </c>
      <c r="N22" s="7" t="s">
        <v>209</v>
      </c>
      <c r="O22" s="7" t="s">
        <v>209</v>
      </c>
      <c r="P22" s="7" t="s">
        <v>209</v>
      </c>
      <c r="Q22" s="7" t="s">
        <v>725</v>
      </c>
      <c r="R22" s="7" t="s">
        <v>209</v>
      </c>
      <c r="S22" s="8" t="s">
        <v>209</v>
      </c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</row>
    <row r="23" spans="1:33" s="55" customFormat="1" ht="15.75" customHeight="1" outlineLevel="1" x14ac:dyDescent="0.25">
      <c r="A23" s="64" t="s">
        <v>17</v>
      </c>
      <c r="B23" s="65" t="s">
        <v>18</v>
      </c>
      <c r="C23" s="66" t="s">
        <v>8</v>
      </c>
      <c r="D23" s="7" t="s">
        <v>209</v>
      </c>
      <c r="E23" s="67" t="s">
        <v>209</v>
      </c>
      <c r="F23" s="67" t="s">
        <v>209</v>
      </c>
      <c r="G23" s="7" t="s">
        <v>209</v>
      </c>
      <c r="H23" s="7" t="s">
        <v>209</v>
      </c>
      <c r="I23" s="7" t="s">
        <v>209</v>
      </c>
      <c r="J23" s="7" t="s">
        <v>209</v>
      </c>
      <c r="K23" s="7" t="s">
        <v>209</v>
      </c>
      <c r="L23" s="7" t="s">
        <v>209</v>
      </c>
      <c r="M23" s="7" t="s">
        <v>209</v>
      </c>
      <c r="N23" s="7" t="s">
        <v>209</v>
      </c>
      <c r="O23" s="7" t="s">
        <v>209</v>
      </c>
      <c r="P23" s="7" t="s">
        <v>209</v>
      </c>
      <c r="Q23" s="7" t="s">
        <v>725</v>
      </c>
      <c r="R23" s="7" t="s">
        <v>209</v>
      </c>
      <c r="S23" s="8" t="s">
        <v>209</v>
      </c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</row>
    <row r="24" spans="1:33" s="55" customFormat="1" ht="15" x14ac:dyDescent="0.25">
      <c r="A24" s="64" t="s">
        <v>19</v>
      </c>
      <c r="B24" s="65" t="s">
        <v>20</v>
      </c>
      <c r="C24" s="66" t="s">
        <v>8</v>
      </c>
      <c r="D24" s="7">
        <v>3834.1660921266666</v>
      </c>
      <c r="E24" s="67">
        <v>3733.9949079262501</v>
      </c>
      <c r="F24" s="67">
        <v>4713.0328593666854</v>
      </c>
      <c r="G24" s="7">
        <v>4143.9895608433335</v>
      </c>
      <c r="H24" s="7">
        <v>5213.4929684213876</v>
      </c>
      <c r="I24" s="7">
        <v>4573.2882395131082</v>
      </c>
      <c r="J24" s="7">
        <v>5879.0518619175045</v>
      </c>
      <c r="K24" s="7">
        <v>5104.5312538379858</v>
      </c>
      <c r="L24" s="7">
        <v>6314.3688783158841</v>
      </c>
      <c r="M24" s="7">
        <v>5497.9129471218603</v>
      </c>
      <c r="N24" s="7">
        <v>6710.7533353736681</v>
      </c>
      <c r="O24" s="7">
        <v>5865.4575939158813</v>
      </c>
      <c r="P24" s="7">
        <v>6228.9109968538714</v>
      </c>
      <c r="Q24" s="7" t="s">
        <v>725</v>
      </c>
      <c r="R24" s="7">
        <f t="shared" ref="R19:R82" si="7">H24+J24+L24+N24</f>
        <v>24117.667044028443</v>
      </c>
      <c r="S24" s="7">
        <f t="shared" ref="S19:S82" si="8">I24+K24+M24+O24+P24</f>
        <v>27270.101031242706</v>
      </c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</row>
    <row r="25" spans="1:33" s="55" customFormat="1" ht="15.75" customHeight="1" outlineLevel="1" x14ac:dyDescent="0.25">
      <c r="A25" s="64" t="s">
        <v>21</v>
      </c>
      <c r="B25" s="65" t="s">
        <v>22</v>
      </c>
      <c r="C25" s="66" t="s">
        <v>8</v>
      </c>
      <c r="D25" s="7" t="s">
        <v>209</v>
      </c>
      <c r="E25" s="67" t="s">
        <v>209</v>
      </c>
      <c r="F25" s="67" t="s">
        <v>209</v>
      </c>
      <c r="G25" s="7" t="s">
        <v>209</v>
      </c>
      <c r="H25" s="7" t="s">
        <v>209</v>
      </c>
      <c r="I25" s="7" t="s">
        <v>209</v>
      </c>
      <c r="J25" s="7" t="s">
        <v>209</v>
      </c>
      <c r="K25" s="7" t="s">
        <v>209</v>
      </c>
      <c r="L25" s="7" t="s">
        <v>209</v>
      </c>
      <c r="M25" s="7" t="s">
        <v>209</v>
      </c>
      <c r="N25" s="7" t="s">
        <v>209</v>
      </c>
      <c r="O25" s="7" t="s">
        <v>209</v>
      </c>
      <c r="P25" s="7" t="s">
        <v>209</v>
      </c>
      <c r="Q25" s="7" t="s">
        <v>725</v>
      </c>
      <c r="R25" s="7" t="s">
        <v>209</v>
      </c>
      <c r="S25" s="8" t="s">
        <v>209</v>
      </c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</row>
    <row r="26" spans="1:33" s="55" customFormat="1" ht="15" x14ac:dyDescent="0.25">
      <c r="A26" s="64" t="s">
        <v>23</v>
      </c>
      <c r="B26" s="65" t="s">
        <v>24</v>
      </c>
      <c r="C26" s="66" t="s">
        <v>8</v>
      </c>
      <c r="D26" s="7">
        <v>4.9054145916666663</v>
      </c>
      <c r="E26" s="67">
        <v>30.691744500000002</v>
      </c>
      <c r="F26" s="67">
        <v>30.276368650000013</v>
      </c>
      <c r="G26" s="7">
        <v>32.399752100000001</v>
      </c>
      <c r="H26" s="7">
        <v>350.25116648804152</v>
      </c>
      <c r="I26" s="7">
        <v>3424.4350894251643</v>
      </c>
      <c r="J26" s="7">
        <v>121.14950830514553</v>
      </c>
      <c r="K26" s="7">
        <v>347.74560488333407</v>
      </c>
      <c r="L26" s="7">
        <v>130.5097974870699</v>
      </c>
      <c r="M26" s="7">
        <v>46.861309999999996</v>
      </c>
      <c r="N26" s="7">
        <v>134.79153041401537</v>
      </c>
      <c r="O26" s="7">
        <v>48.040154300000005</v>
      </c>
      <c r="P26" s="7">
        <v>49.331358928999997</v>
      </c>
      <c r="Q26" s="7" t="s">
        <v>725</v>
      </c>
      <c r="R26" s="7">
        <f t="shared" si="7"/>
        <v>736.70200269427232</v>
      </c>
      <c r="S26" s="7">
        <f t="shared" si="8"/>
        <v>3916.4135175374981</v>
      </c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</row>
    <row r="27" spans="1:33" s="55" customFormat="1" ht="15" x14ac:dyDescent="0.25">
      <c r="A27" s="64" t="s">
        <v>25</v>
      </c>
      <c r="B27" s="65" t="s">
        <v>26</v>
      </c>
      <c r="C27" s="66" t="s">
        <v>8</v>
      </c>
      <c r="D27" s="7">
        <v>2477.0531487983335</v>
      </c>
      <c r="E27" s="67">
        <v>3325.2541589404159</v>
      </c>
      <c r="F27" s="67">
        <v>3621.7176875262139</v>
      </c>
      <c r="G27" s="7">
        <v>3885.1247317350003</v>
      </c>
      <c r="H27" s="7">
        <v>4661.1914885886545</v>
      </c>
      <c r="I27" s="7">
        <v>4530.742051496487</v>
      </c>
      <c r="J27" s="7">
        <v>5416.6877579733746</v>
      </c>
      <c r="K27" s="7">
        <v>5259.1516769291502</v>
      </c>
      <c r="L27" s="7">
        <v>5860.417760649776</v>
      </c>
      <c r="M27" s="7">
        <v>5984.2977073110005</v>
      </c>
      <c r="N27" s="7">
        <v>6320.1748245697854</v>
      </c>
      <c r="O27" s="7">
        <v>6778.2981714101825</v>
      </c>
      <c r="P27" s="7">
        <v>7656.389346702801</v>
      </c>
      <c r="Q27" s="7" t="s">
        <v>725</v>
      </c>
      <c r="R27" s="7">
        <f t="shared" si="7"/>
        <v>22258.47183178159</v>
      </c>
      <c r="S27" s="7">
        <f t="shared" si="8"/>
        <v>30208.87895384962</v>
      </c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</row>
    <row r="28" spans="1:33" s="55" customFormat="1" ht="15.75" customHeight="1" outlineLevel="1" x14ac:dyDescent="0.25">
      <c r="A28" s="64" t="s">
        <v>27</v>
      </c>
      <c r="B28" s="65" t="s">
        <v>28</v>
      </c>
      <c r="C28" s="66" t="s">
        <v>8</v>
      </c>
      <c r="D28" s="7" t="s">
        <v>209</v>
      </c>
      <c r="E28" s="67" t="s">
        <v>209</v>
      </c>
      <c r="F28" s="67" t="s">
        <v>209</v>
      </c>
      <c r="G28" s="7" t="s">
        <v>209</v>
      </c>
      <c r="H28" s="7" t="s">
        <v>209</v>
      </c>
      <c r="I28" s="7" t="s">
        <v>209</v>
      </c>
      <c r="J28" s="7" t="s">
        <v>209</v>
      </c>
      <c r="K28" s="7" t="s">
        <v>209</v>
      </c>
      <c r="L28" s="7" t="s">
        <v>209</v>
      </c>
      <c r="M28" s="7" t="s">
        <v>209</v>
      </c>
      <c r="N28" s="7" t="s">
        <v>209</v>
      </c>
      <c r="O28" s="7" t="s">
        <v>209</v>
      </c>
      <c r="P28" s="7" t="s">
        <v>209</v>
      </c>
      <c r="Q28" s="7" t="s">
        <v>725</v>
      </c>
      <c r="R28" s="7" t="s">
        <v>209</v>
      </c>
      <c r="S28" s="8" t="s">
        <v>209</v>
      </c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</row>
    <row r="29" spans="1:33" s="55" customFormat="1" ht="31.5" customHeight="1" outlineLevel="1" x14ac:dyDescent="0.25">
      <c r="A29" s="64" t="s">
        <v>29</v>
      </c>
      <c r="B29" s="68" t="s">
        <v>30</v>
      </c>
      <c r="C29" s="66" t="s">
        <v>8</v>
      </c>
      <c r="D29" s="7" t="s">
        <v>209</v>
      </c>
      <c r="E29" s="67" t="s">
        <v>209</v>
      </c>
      <c r="F29" s="67" t="s">
        <v>209</v>
      </c>
      <c r="G29" s="7" t="s">
        <v>209</v>
      </c>
      <c r="H29" s="7" t="s">
        <v>209</v>
      </c>
      <c r="I29" s="7" t="s">
        <v>209</v>
      </c>
      <c r="J29" s="7" t="s">
        <v>209</v>
      </c>
      <c r="K29" s="7" t="s">
        <v>209</v>
      </c>
      <c r="L29" s="7" t="s">
        <v>209</v>
      </c>
      <c r="M29" s="7" t="s">
        <v>209</v>
      </c>
      <c r="N29" s="7" t="s">
        <v>209</v>
      </c>
      <c r="O29" s="7" t="s">
        <v>209</v>
      </c>
      <c r="P29" s="7" t="s">
        <v>209</v>
      </c>
      <c r="Q29" s="7" t="s">
        <v>725</v>
      </c>
      <c r="R29" s="7" t="s">
        <v>209</v>
      </c>
      <c r="S29" s="8" t="s">
        <v>209</v>
      </c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</row>
    <row r="30" spans="1:33" s="55" customFormat="1" ht="15.75" customHeight="1" outlineLevel="1" x14ac:dyDescent="0.25">
      <c r="A30" s="64" t="s">
        <v>31</v>
      </c>
      <c r="B30" s="69" t="s">
        <v>32</v>
      </c>
      <c r="C30" s="66" t="s">
        <v>8</v>
      </c>
      <c r="D30" s="7" t="s">
        <v>209</v>
      </c>
      <c r="E30" s="67" t="s">
        <v>209</v>
      </c>
      <c r="F30" s="67" t="s">
        <v>209</v>
      </c>
      <c r="G30" s="7" t="s">
        <v>209</v>
      </c>
      <c r="H30" s="7" t="s">
        <v>209</v>
      </c>
      <c r="I30" s="7" t="s">
        <v>209</v>
      </c>
      <c r="J30" s="7" t="s">
        <v>209</v>
      </c>
      <c r="K30" s="7" t="s">
        <v>209</v>
      </c>
      <c r="L30" s="7" t="s">
        <v>209</v>
      </c>
      <c r="M30" s="7" t="s">
        <v>209</v>
      </c>
      <c r="N30" s="7" t="s">
        <v>209</v>
      </c>
      <c r="O30" s="7" t="s">
        <v>209</v>
      </c>
      <c r="P30" s="7" t="s">
        <v>209</v>
      </c>
      <c r="Q30" s="7" t="s">
        <v>725</v>
      </c>
      <c r="R30" s="7" t="s">
        <v>209</v>
      </c>
      <c r="S30" s="8" t="s">
        <v>209</v>
      </c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</row>
    <row r="31" spans="1:33" s="55" customFormat="1" ht="15.75" customHeight="1" outlineLevel="1" x14ac:dyDescent="0.25">
      <c r="A31" s="64" t="s">
        <v>33</v>
      </c>
      <c r="B31" s="69" t="s">
        <v>34</v>
      </c>
      <c r="C31" s="66" t="s">
        <v>8</v>
      </c>
      <c r="D31" s="7" t="s">
        <v>209</v>
      </c>
      <c r="E31" s="67" t="s">
        <v>209</v>
      </c>
      <c r="F31" s="67" t="s">
        <v>209</v>
      </c>
      <c r="G31" s="7" t="s">
        <v>209</v>
      </c>
      <c r="H31" s="7" t="s">
        <v>209</v>
      </c>
      <c r="I31" s="7" t="s">
        <v>209</v>
      </c>
      <c r="J31" s="7" t="s">
        <v>209</v>
      </c>
      <c r="K31" s="7" t="s">
        <v>209</v>
      </c>
      <c r="L31" s="7" t="s">
        <v>209</v>
      </c>
      <c r="M31" s="7" t="s">
        <v>209</v>
      </c>
      <c r="N31" s="7" t="s">
        <v>209</v>
      </c>
      <c r="O31" s="7" t="s">
        <v>209</v>
      </c>
      <c r="P31" s="7" t="s">
        <v>209</v>
      </c>
      <c r="Q31" s="7" t="s">
        <v>725</v>
      </c>
      <c r="R31" s="7" t="s">
        <v>209</v>
      </c>
      <c r="S31" s="8" t="s">
        <v>209</v>
      </c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</row>
    <row r="32" spans="1:33" s="55" customFormat="1" ht="15" x14ac:dyDescent="0.25">
      <c r="A32" s="64" t="s">
        <v>35</v>
      </c>
      <c r="B32" s="65" t="s">
        <v>36</v>
      </c>
      <c r="C32" s="66" t="s">
        <v>8</v>
      </c>
      <c r="D32" s="7">
        <v>40.185015741666675</v>
      </c>
      <c r="E32" s="67">
        <v>25.804781341666668</v>
      </c>
      <c r="F32" s="67">
        <v>78.776392520000002</v>
      </c>
      <c r="G32" s="7">
        <v>55.63066799166667</v>
      </c>
      <c r="H32" s="7">
        <v>87.229985972320009</v>
      </c>
      <c r="I32" s="7">
        <v>77.474940000000004</v>
      </c>
      <c r="J32" s="7">
        <v>116.62998541121281</v>
      </c>
      <c r="K32" s="7">
        <v>85.222429999999989</v>
      </c>
      <c r="L32" s="7">
        <v>229.23398162766131</v>
      </c>
      <c r="M32" s="7">
        <v>93.744669999999985</v>
      </c>
      <c r="N32" s="7">
        <v>371.40201249276777</v>
      </c>
      <c r="O32" s="7">
        <v>103.11914</v>
      </c>
      <c r="P32" s="7">
        <v>113.43105999999999</v>
      </c>
      <c r="Q32" s="7" t="s">
        <v>725</v>
      </c>
      <c r="R32" s="7">
        <f t="shared" si="7"/>
        <v>804.49596550396188</v>
      </c>
      <c r="S32" s="7">
        <f t="shared" si="8"/>
        <v>472.99223999999998</v>
      </c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</row>
    <row r="33" spans="1:33" s="55" customFormat="1" ht="30" x14ac:dyDescent="0.25">
      <c r="A33" s="64" t="s">
        <v>37</v>
      </c>
      <c r="B33" s="70" t="s">
        <v>38</v>
      </c>
      <c r="C33" s="66" t="s">
        <v>8</v>
      </c>
      <c r="D33" s="7">
        <f t="shared" ref="D33:O33" si="9">D39+D41+D42+D47</f>
        <v>7793.0697937000004</v>
      </c>
      <c r="E33" s="7">
        <f t="shared" si="9"/>
        <v>8109.7746703199673</v>
      </c>
      <c r="F33" s="7">
        <f t="shared" ref="F33" si="10">F39+F41+F42+F47</f>
        <v>9585.9194919796009</v>
      </c>
      <c r="G33" s="7">
        <f t="shared" si="9"/>
        <v>9256.3970000000008</v>
      </c>
      <c r="H33" s="7">
        <f t="shared" si="9"/>
        <v>10062.563063826497</v>
      </c>
      <c r="I33" s="7">
        <f t="shared" si="9"/>
        <v>10181.751418107655</v>
      </c>
      <c r="J33" s="7">
        <f t="shared" si="9"/>
        <v>11064.111890884102</v>
      </c>
      <c r="K33" s="7">
        <f t="shared" si="9"/>
        <v>11774.687338469434</v>
      </c>
      <c r="L33" s="7">
        <f t="shared" si="9"/>
        <v>11720.457606621721</v>
      </c>
      <c r="M33" s="7">
        <f t="shared" si="9"/>
        <v>13173.50137044911</v>
      </c>
      <c r="N33" s="7">
        <f t="shared" si="9"/>
        <v>12349.298797942041</v>
      </c>
      <c r="O33" s="7">
        <f t="shared" si="9"/>
        <v>14690.623030559098</v>
      </c>
      <c r="P33" s="7">
        <f t="shared" ref="P33" si="11">P39+P41+P42+P47</f>
        <v>16183.341080812635</v>
      </c>
      <c r="Q33" s="7" t="s">
        <v>725</v>
      </c>
      <c r="R33" s="7">
        <f t="shared" si="7"/>
        <v>45196.431359274364</v>
      </c>
      <c r="S33" s="7">
        <f t="shared" si="8"/>
        <v>66003.904238397939</v>
      </c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</row>
    <row r="34" spans="1:33" s="55" customFormat="1" ht="15.75" customHeight="1" outlineLevel="1" x14ac:dyDescent="0.25">
      <c r="A34" s="64" t="s">
        <v>39</v>
      </c>
      <c r="B34" s="65" t="s">
        <v>10</v>
      </c>
      <c r="C34" s="66" t="s">
        <v>8</v>
      </c>
      <c r="D34" s="7" t="s">
        <v>209</v>
      </c>
      <c r="E34" s="7" t="s">
        <v>209</v>
      </c>
      <c r="F34" s="7" t="s">
        <v>209</v>
      </c>
      <c r="G34" s="7" t="s">
        <v>209</v>
      </c>
      <c r="H34" s="7" t="s">
        <v>209</v>
      </c>
      <c r="I34" s="7" t="s">
        <v>209</v>
      </c>
      <c r="J34" s="7" t="s">
        <v>209</v>
      </c>
      <c r="K34" s="7" t="s">
        <v>209</v>
      </c>
      <c r="L34" s="7" t="s">
        <v>209</v>
      </c>
      <c r="M34" s="7" t="s">
        <v>209</v>
      </c>
      <c r="N34" s="7" t="s">
        <v>209</v>
      </c>
      <c r="O34" s="7" t="s">
        <v>209</v>
      </c>
      <c r="P34" s="7" t="s">
        <v>209</v>
      </c>
      <c r="Q34" s="7" t="s">
        <v>725</v>
      </c>
      <c r="R34" s="7" t="s">
        <v>209</v>
      </c>
      <c r="S34" s="8" t="s">
        <v>209</v>
      </c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</row>
    <row r="35" spans="1:33" s="55" customFormat="1" ht="31.5" customHeight="1" outlineLevel="1" x14ac:dyDescent="0.25">
      <c r="A35" s="64" t="s">
        <v>40</v>
      </c>
      <c r="B35" s="71" t="s">
        <v>12</v>
      </c>
      <c r="C35" s="66" t="s">
        <v>8</v>
      </c>
      <c r="D35" s="7" t="s">
        <v>209</v>
      </c>
      <c r="E35" s="7" t="s">
        <v>209</v>
      </c>
      <c r="F35" s="7" t="s">
        <v>209</v>
      </c>
      <c r="G35" s="7" t="s">
        <v>209</v>
      </c>
      <c r="H35" s="7" t="s">
        <v>209</v>
      </c>
      <c r="I35" s="7" t="s">
        <v>209</v>
      </c>
      <c r="J35" s="7" t="s">
        <v>209</v>
      </c>
      <c r="K35" s="7" t="s">
        <v>209</v>
      </c>
      <c r="L35" s="7" t="s">
        <v>209</v>
      </c>
      <c r="M35" s="7" t="s">
        <v>209</v>
      </c>
      <c r="N35" s="7" t="s">
        <v>209</v>
      </c>
      <c r="O35" s="7" t="s">
        <v>209</v>
      </c>
      <c r="P35" s="7" t="s">
        <v>209</v>
      </c>
      <c r="Q35" s="7" t="s">
        <v>725</v>
      </c>
      <c r="R35" s="7" t="s">
        <v>209</v>
      </c>
      <c r="S35" s="8" t="s">
        <v>209</v>
      </c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</row>
    <row r="36" spans="1:33" s="55" customFormat="1" ht="31.5" customHeight="1" outlineLevel="1" x14ac:dyDescent="0.25">
      <c r="A36" s="64" t="s">
        <v>41</v>
      </c>
      <c r="B36" s="71" t="s">
        <v>14</v>
      </c>
      <c r="C36" s="66" t="s">
        <v>8</v>
      </c>
      <c r="D36" s="7" t="s">
        <v>209</v>
      </c>
      <c r="E36" s="7" t="s">
        <v>209</v>
      </c>
      <c r="F36" s="7" t="s">
        <v>209</v>
      </c>
      <c r="G36" s="7" t="s">
        <v>209</v>
      </c>
      <c r="H36" s="7" t="s">
        <v>209</v>
      </c>
      <c r="I36" s="7" t="s">
        <v>209</v>
      </c>
      <c r="J36" s="7" t="s">
        <v>209</v>
      </c>
      <c r="K36" s="7" t="s">
        <v>209</v>
      </c>
      <c r="L36" s="7" t="s">
        <v>209</v>
      </c>
      <c r="M36" s="7" t="s">
        <v>209</v>
      </c>
      <c r="N36" s="7" t="s">
        <v>209</v>
      </c>
      <c r="O36" s="7" t="s">
        <v>209</v>
      </c>
      <c r="P36" s="7" t="s">
        <v>209</v>
      </c>
      <c r="Q36" s="7" t="s">
        <v>725</v>
      </c>
      <c r="R36" s="7" t="s">
        <v>209</v>
      </c>
      <c r="S36" s="8" t="s">
        <v>209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</row>
    <row r="37" spans="1:33" s="55" customFormat="1" ht="31.5" customHeight="1" outlineLevel="1" x14ac:dyDescent="0.25">
      <c r="A37" s="64" t="s">
        <v>42</v>
      </c>
      <c r="B37" s="71" t="s">
        <v>16</v>
      </c>
      <c r="C37" s="66" t="s">
        <v>8</v>
      </c>
      <c r="D37" s="7" t="s">
        <v>209</v>
      </c>
      <c r="E37" s="7" t="s">
        <v>209</v>
      </c>
      <c r="F37" s="7" t="s">
        <v>209</v>
      </c>
      <c r="G37" s="7" t="s">
        <v>209</v>
      </c>
      <c r="H37" s="7" t="s">
        <v>209</v>
      </c>
      <c r="I37" s="7" t="s">
        <v>209</v>
      </c>
      <c r="J37" s="7" t="s">
        <v>209</v>
      </c>
      <c r="K37" s="7" t="s">
        <v>209</v>
      </c>
      <c r="L37" s="7" t="s">
        <v>209</v>
      </c>
      <c r="M37" s="7" t="s">
        <v>209</v>
      </c>
      <c r="N37" s="7" t="s">
        <v>209</v>
      </c>
      <c r="O37" s="7" t="s">
        <v>209</v>
      </c>
      <c r="P37" s="7" t="s">
        <v>209</v>
      </c>
      <c r="Q37" s="7" t="s">
        <v>725</v>
      </c>
      <c r="R37" s="7" t="s">
        <v>209</v>
      </c>
      <c r="S37" s="8" t="s">
        <v>209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</row>
    <row r="38" spans="1:33" s="55" customFormat="1" ht="15.75" customHeight="1" outlineLevel="1" x14ac:dyDescent="0.25">
      <c r="A38" s="64" t="s">
        <v>43</v>
      </c>
      <c r="B38" s="65" t="s">
        <v>18</v>
      </c>
      <c r="C38" s="66" t="s">
        <v>8</v>
      </c>
      <c r="D38" s="7" t="s">
        <v>209</v>
      </c>
      <c r="E38" s="7" t="s">
        <v>209</v>
      </c>
      <c r="F38" s="7" t="s">
        <v>209</v>
      </c>
      <c r="G38" s="7" t="s">
        <v>209</v>
      </c>
      <c r="H38" s="7" t="s">
        <v>209</v>
      </c>
      <c r="I38" s="7" t="s">
        <v>209</v>
      </c>
      <c r="J38" s="7" t="s">
        <v>209</v>
      </c>
      <c r="K38" s="7" t="s">
        <v>209</v>
      </c>
      <c r="L38" s="7" t="s">
        <v>209</v>
      </c>
      <c r="M38" s="7" t="s">
        <v>209</v>
      </c>
      <c r="N38" s="7" t="s">
        <v>209</v>
      </c>
      <c r="O38" s="7" t="s">
        <v>209</v>
      </c>
      <c r="P38" s="7" t="s">
        <v>209</v>
      </c>
      <c r="Q38" s="7" t="s">
        <v>725</v>
      </c>
      <c r="R38" s="7" t="s">
        <v>209</v>
      </c>
      <c r="S38" s="8" t="s">
        <v>209</v>
      </c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</row>
    <row r="39" spans="1:33" s="55" customFormat="1" ht="15" x14ac:dyDescent="0.25">
      <c r="A39" s="64" t="s">
        <v>44</v>
      </c>
      <c r="B39" s="65" t="s">
        <v>20</v>
      </c>
      <c r="C39" s="66" t="s">
        <v>8</v>
      </c>
      <c r="D39" s="7">
        <v>4598.7931274368948</v>
      </c>
      <c r="E39" s="7">
        <v>4493.8006821743602</v>
      </c>
      <c r="F39" s="7">
        <v>5382.0313282157258</v>
      </c>
      <c r="G39" s="7">
        <v>5083.1455447776971</v>
      </c>
      <c r="H39" s="7">
        <v>5155.1798674499296</v>
      </c>
      <c r="I39" s="7">
        <v>5718.2699799558095</v>
      </c>
      <c r="J39" s="7">
        <v>5664.5670031693098</v>
      </c>
      <c r="K39" s="7">
        <v>6651.1871274361747</v>
      </c>
      <c r="L39" s="7">
        <v>5888.1302194384007</v>
      </c>
      <c r="M39" s="7">
        <v>7401.043460214396</v>
      </c>
      <c r="N39" s="7">
        <v>6058.8929749002355</v>
      </c>
      <c r="O39" s="7">
        <v>8177.7626118514563</v>
      </c>
      <c r="P39" s="7">
        <v>8860.1581050369659</v>
      </c>
      <c r="Q39" s="7" t="s">
        <v>725</v>
      </c>
      <c r="R39" s="7">
        <f t="shared" si="7"/>
        <v>22766.770064957876</v>
      </c>
      <c r="S39" s="7">
        <f t="shared" si="8"/>
        <v>36808.421284494805</v>
      </c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</row>
    <row r="40" spans="1:33" s="55" customFormat="1" ht="15.75" customHeight="1" outlineLevel="1" x14ac:dyDescent="0.25">
      <c r="A40" s="64" t="s">
        <v>45</v>
      </c>
      <c r="B40" s="65" t="s">
        <v>22</v>
      </c>
      <c r="C40" s="66" t="s">
        <v>8</v>
      </c>
      <c r="D40" s="7" t="s">
        <v>209</v>
      </c>
      <c r="E40" s="7" t="s">
        <v>209</v>
      </c>
      <c r="F40" s="7" t="s">
        <v>209</v>
      </c>
      <c r="G40" s="7" t="s">
        <v>209</v>
      </c>
      <c r="H40" s="7" t="s">
        <v>209</v>
      </c>
      <c r="I40" s="7" t="s">
        <v>209</v>
      </c>
      <c r="J40" s="7" t="s">
        <v>209</v>
      </c>
      <c r="K40" s="7" t="s">
        <v>209</v>
      </c>
      <c r="L40" s="7" t="s">
        <v>209</v>
      </c>
      <c r="M40" s="7" t="s">
        <v>209</v>
      </c>
      <c r="N40" s="7" t="s">
        <v>209</v>
      </c>
      <c r="O40" s="7" t="s">
        <v>209</v>
      </c>
      <c r="P40" s="7" t="s">
        <v>209</v>
      </c>
      <c r="Q40" s="7" t="s">
        <v>725</v>
      </c>
      <c r="R40" s="7" t="s">
        <v>209</v>
      </c>
      <c r="S40" s="8" t="s">
        <v>209</v>
      </c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</row>
    <row r="41" spans="1:33" s="55" customFormat="1" ht="15" x14ac:dyDescent="0.25">
      <c r="A41" s="64" t="s">
        <v>46</v>
      </c>
      <c r="B41" s="65" t="s">
        <v>24</v>
      </c>
      <c r="C41" s="66" t="s">
        <v>8</v>
      </c>
      <c r="D41" s="7">
        <v>7.0970000000000004</v>
      </c>
      <c r="E41" s="7">
        <v>44.408000000000001</v>
      </c>
      <c r="F41" s="7">
        <v>9.0691680859761323</v>
      </c>
      <c r="G41" s="7">
        <v>58.204505924880003</v>
      </c>
      <c r="H41" s="7">
        <v>104.9163701865963</v>
      </c>
      <c r="I41" s="7">
        <v>37.974072914687355</v>
      </c>
      <c r="J41" s="7">
        <v>36.289862468454452</v>
      </c>
      <c r="K41" s="7">
        <v>68.650895456440153</v>
      </c>
      <c r="L41" s="7">
        <v>39.093700567585806</v>
      </c>
      <c r="M41" s="7">
        <v>42.17911535004</v>
      </c>
      <c r="N41" s="7">
        <v>40.376276957859979</v>
      </c>
      <c r="O41" s="7">
        <v>43.240174242961203</v>
      </c>
      <c r="P41" s="7">
        <v>44.402366870250034</v>
      </c>
      <c r="Q41" s="7" t="s">
        <v>725</v>
      </c>
      <c r="R41" s="7">
        <f t="shared" si="7"/>
        <v>220.67621018049653</v>
      </c>
      <c r="S41" s="7">
        <f t="shared" si="8"/>
        <v>236.44662483437872</v>
      </c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</row>
    <row r="42" spans="1:33" s="55" customFormat="1" ht="15" x14ac:dyDescent="0.25">
      <c r="A42" s="64" t="s">
        <v>47</v>
      </c>
      <c r="B42" s="65" t="s">
        <v>26</v>
      </c>
      <c r="C42" s="66" t="s">
        <v>8</v>
      </c>
      <c r="D42" s="7">
        <v>3153.0336662621476</v>
      </c>
      <c r="E42" s="7">
        <v>3549.6409881456066</v>
      </c>
      <c r="F42" s="7">
        <v>4153.3273558126575</v>
      </c>
      <c r="G42" s="7">
        <v>4063.9779492974235</v>
      </c>
      <c r="H42" s="7">
        <v>4758.9598137937583</v>
      </c>
      <c r="I42" s="7">
        <v>4359.6808799432392</v>
      </c>
      <c r="J42" s="7">
        <v>5317.7145152859521</v>
      </c>
      <c r="K42" s="7">
        <v>4982.4401851521015</v>
      </c>
      <c r="L42" s="7">
        <v>5745.5633460926119</v>
      </c>
      <c r="M42" s="7">
        <v>5650.6287539664345</v>
      </c>
      <c r="N42" s="7">
        <v>6200.1284510915766</v>
      </c>
      <c r="O42" s="7">
        <v>6382.0051969056685</v>
      </c>
      <c r="P42" s="7">
        <v>7182.4040514926146</v>
      </c>
      <c r="Q42" s="7" t="s">
        <v>725</v>
      </c>
      <c r="R42" s="7">
        <f t="shared" si="7"/>
        <v>22022.366126263896</v>
      </c>
      <c r="S42" s="7">
        <f t="shared" si="8"/>
        <v>28557.159067460059</v>
      </c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</row>
    <row r="43" spans="1:33" s="55" customFormat="1" ht="15.75" customHeight="1" outlineLevel="1" x14ac:dyDescent="0.25">
      <c r="A43" s="64" t="s">
        <v>48</v>
      </c>
      <c r="B43" s="65" t="s">
        <v>28</v>
      </c>
      <c r="C43" s="66" t="s">
        <v>8</v>
      </c>
      <c r="D43" s="7" t="s">
        <v>209</v>
      </c>
      <c r="E43" s="7" t="s">
        <v>209</v>
      </c>
      <c r="F43" s="7" t="s">
        <v>209</v>
      </c>
      <c r="G43" s="7" t="s">
        <v>209</v>
      </c>
      <c r="H43" s="7" t="s">
        <v>209</v>
      </c>
      <c r="I43" s="7" t="s">
        <v>209</v>
      </c>
      <c r="J43" s="7" t="s">
        <v>209</v>
      </c>
      <c r="K43" s="7" t="s">
        <v>209</v>
      </c>
      <c r="L43" s="7" t="s">
        <v>209</v>
      </c>
      <c r="M43" s="7" t="s">
        <v>209</v>
      </c>
      <c r="N43" s="7" t="s">
        <v>209</v>
      </c>
      <c r="O43" s="7" t="s">
        <v>209</v>
      </c>
      <c r="P43" s="7" t="s">
        <v>209</v>
      </c>
      <c r="Q43" s="7" t="s">
        <v>725</v>
      </c>
      <c r="R43" s="7" t="s">
        <v>209</v>
      </c>
      <c r="S43" s="8" t="s">
        <v>209</v>
      </c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</row>
    <row r="44" spans="1:33" s="55" customFormat="1" ht="31.5" customHeight="1" outlineLevel="1" x14ac:dyDescent="0.25">
      <c r="A44" s="64" t="s">
        <v>49</v>
      </c>
      <c r="B44" s="68" t="s">
        <v>30</v>
      </c>
      <c r="C44" s="66" t="s">
        <v>8</v>
      </c>
      <c r="D44" s="7" t="s">
        <v>209</v>
      </c>
      <c r="E44" s="7" t="s">
        <v>209</v>
      </c>
      <c r="F44" s="7" t="s">
        <v>209</v>
      </c>
      <c r="G44" s="7" t="s">
        <v>209</v>
      </c>
      <c r="H44" s="7" t="s">
        <v>209</v>
      </c>
      <c r="I44" s="7" t="s">
        <v>209</v>
      </c>
      <c r="J44" s="7" t="s">
        <v>209</v>
      </c>
      <c r="K44" s="7" t="s">
        <v>209</v>
      </c>
      <c r="L44" s="7" t="s">
        <v>209</v>
      </c>
      <c r="M44" s="7" t="s">
        <v>209</v>
      </c>
      <c r="N44" s="7" t="s">
        <v>209</v>
      </c>
      <c r="O44" s="7" t="s">
        <v>209</v>
      </c>
      <c r="P44" s="7" t="s">
        <v>209</v>
      </c>
      <c r="Q44" s="7" t="s">
        <v>725</v>
      </c>
      <c r="R44" s="7" t="s">
        <v>209</v>
      </c>
      <c r="S44" s="8" t="s">
        <v>209</v>
      </c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</row>
    <row r="45" spans="1:33" s="55" customFormat="1" ht="15.75" customHeight="1" outlineLevel="1" x14ac:dyDescent="0.25">
      <c r="A45" s="64" t="s">
        <v>50</v>
      </c>
      <c r="B45" s="71" t="s">
        <v>32</v>
      </c>
      <c r="C45" s="66" t="s">
        <v>8</v>
      </c>
      <c r="D45" s="7" t="s">
        <v>209</v>
      </c>
      <c r="E45" s="7" t="s">
        <v>209</v>
      </c>
      <c r="F45" s="7" t="s">
        <v>209</v>
      </c>
      <c r="G45" s="7" t="s">
        <v>209</v>
      </c>
      <c r="H45" s="7" t="s">
        <v>209</v>
      </c>
      <c r="I45" s="7" t="s">
        <v>209</v>
      </c>
      <c r="J45" s="7" t="s">
        <v>209</v>
      </c>
      <c r="K45" s="7" t="s">
        <v>209</v>
      </c>
      <c r="L45" s="7" t="s">
        <v>209</v>
      </c>
      <c r="M45" s="7" t="s">
        <v>209</v>
      </c>
      <c r="N45" s="7" t="s">
        <v>209</v>
      </c>
      <c r="O45" s="7" t="s">
        <v>209</v>
      </c>
      <c r="P45" s="7" t="s">
        <v>209</v>
      </c>
      <c r="Q45" s="7" t="s">
        <v>725</v>
      </c>
      <c r="R45" s="7" t="s">
        <v>209</v>
      </c>
      <c r="S45" s="8" t="s">
        <v>209</v>
      </c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</row>
    <row r="46" spans="1:33" s="55" customFormat="1" ht="15.75" customHeight="1" outlineLevel="1" x14ac:dyDescent="0.25">
      <c r="A46" s="64" t="s">
        <v>51</v>
      </c>
      <c r="B46" s="71" t="s">
        <v>34</v>
      </c>
      <c r="C46" s="66" t="s">
        <v>8</v>
      </c>
      <c r="D46" s="7" t="s">
        <v>209</v>
      </c>
      <c r="E46" s="7" t="s">
        <v>209</v>
      </c>
      <c r="F46" s="7" t="s">
        <v>209</v>
      </c>
      <c r="G46" s="7" t="s">
        <v>209</v>
      </c>
      <c r="H46" s="7" t="s">
        <v>209</v>
      </c>
      <c r="I46" s="7" t="s">
        <v>209</v>
      </c>
      <c r="J46" s="7" t="s">
        <v>209</v>
      </c>
      <c r="K46" s="7" t="s">
        <v>209</v>
      </c>
      <c r="L46" s="7" t="s">
        <v>209</v>
      </c>
      <c r="M46" s="7" t="s">
        <v>209</v>
      </c>
      <c r="N46" s="7" t="s">
        <v>209</v>
      </c>
      <c r="O46" s="7" t="s">
        <v>209</v>
      </c>
      <c r="P46" s="7" t="s">
        <v>209</v>
      </c>
      <c r="Q46" s="7" t="s">
        <v>725</v>
      </c>
      <c r="R46" s="7" t="s">
        <v>209</v>
      </c>
      <c r="S46" s="8" t="s">
        <v>209</v>
      </c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</row>
    <row r="47" spans="1:33" s="55" customFormat="1" ht="15" x14ac:dyDescent="0.25">
      <c r="A47" s="64" t="s">
        <v>52</v>
      </c>
      <c r="B47" s="65" t="s">
        <v>36</v>
      </c>
      <c r="C47" s="66" t="s">
        <v>8</v>
      </c>
      <c r="D47" s="7">
        <v>34.146000000958459</v>
      </c>
      <c r="E47" s="7">
        <v>21.925000000000001</v>
      </c>
      <c r="F47" s="7">
        <v>41.491639865240344</v>
      </c>
      <c r="G47" s="7">
        <v>51.069000000000003</v>
      </c>
      <c r="H47" s="7">
        <v>43.507012396212843</v>
      </c>
      <c r="I47" s="7">
        <v>65.826485293918367</v>
      </c>
      <c r="J47" s="7">
        <v>45.540509960384348</v>
      </c>
      <c r="K47" s="7">
        <v>72.409130424715229</v>
      </c>
      <c r="L47" s="7">
        <v>47.670340523122711</v>
      </c>
      <c r="M47" s="7">
        <v>79.650040918240521</v>
      </c>
      <c r="N47" s="7">
        <v>49.901094992370624</v>
      </c>
      <c r="O47" s="7">
        <v>87.615047559010819</v>
      </c>
      <c r="P47" s="7">
        <v>96.376557412804331</v>
      </c>
      <c r="Q47" s="7" t="s">
        <v>725</v>
      </c>
      <c r="R47" s="7">
        <f t="shared" si="7"/>
        <v>186.61895787209053</v>
      </c>
      <c r="S47" s="7">
        <f t="shared" si="8"/>
        <v>401.87726160868925</v>
      </c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</row>
    <row r="48" spans="1:33" s="55" customFormat="1" ht="15" x14ac:dyDescent="0.25">
      <c r="A48" s="64" t="s">
        <v>53</v>
      </c>
      <c r="B48" s="72" t="s">
        <v>54</v>
      </c>
      <c r="C48" s="66" t="s">
        <v>8</v>
      </c>
      <c r="D48" s="7">
        <v>4824.9641304200004</v>
      </c>
      <c r="E48" s="7">
        <v>5375.4372556400003</v>
      </c>
      <c r="F48" s="7">
        <v>5926.697194377537</v>
      </c>
      <c r="G48" s="7">
        <f>G50+G55</f>
        <v>6139.2804148200003</v>
      </c>
      <c r="H48" s="7">
        <v>6635.8939446286977</v>
      </c>
      <c r="I48" s="7">
        <f>I50+I55</f>
        <v>6874.8459236732378</v>
      </c>
      <c r="J48" s="7">
        <v>7098.4636937665609</v>
      </c>
      <c r="K48" s="7">
        <f>K50+K55</f>
        <v>7589.4057359750168</v>
      </c>
      <c r="L48" s="7">
        <v>7594.8236872423358</v>
      </c>
      <c r="M48" s="7">
        <f>M50+M55</f>
        <v>8733.795791216362</v>
      </c>
      <c r="N48" s="7">
        <v>8126.7536133788026</v>
      </c>
      <c r="O48" s="7">
        <f>O50+O55</f>
        <v>9975.5549774516912</v>
      </c>
      <c r="P48" s="7">
        <f>P50+P55</f>
        <v>11344.805452388828</v>
      </c>
      <c r="Q48" s="7" t="s">
        <v>725</v>
      </c>
      <c r="R48" s="7">
        <f t="shared" si="7"/>
        <v>29455.934939016395</v>
      </c>
      <c r="S48" s="7">
        <f t="shared" si="8"/>
        <v>44518.407880705134</v>
      </c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</row>
    <row r="49" spans="1:33" s="55" customFormat="1" ht="15" x14ac:dyDescent="0.25">
      <c r="A49" s="64" t="s">
        <v>40</v>
      </c>
      <c r="B49" s="71" t="s">
        <v>55</v>
      </c>
      <c r="C49" s="66" t="s">
        <v>8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 t="s">
        <v>725</v>
      </c>
      <c r="R49" s="7">
        <f t="shared" si="7"/>
        <v>0</v>
      </c>
      <c r="S49" s="7">
        <f t="shared" si="8"/>
        <v>0</v>
      </c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</row>
    <row r="50" spans="1:33" s="55" customFormat="1" ht="15" x14ac:dyDescent="0.25">
      <c r="A50" s="64" t="s">
        <v>41</v>
      </c>
      <c r="B50" s="69" t="s">
        <v>726</v>
      </c>
      <c r="C50" s="66" t="s">
        <v>8</v>
      </c>
      <c r="D50" s="7">
        <v>4496.8759827500007</v>
      </c>
      <c r="E50" s="7">
        <v>4986.89456892</v>
      </c>
      <c r="F50" s="7">
        <v>5563.017546823151</v>
      </c>
      <c r="G50" s="7">
        <f>G51</f>
        <v>5753.7783351300004</v>
      </c>
      <c r="H50" s="7">
        <v>6265.6476019791426</v>
      </c>
      <c r="I50" s="7">
        <f>I51</f>
        <v>6473.8645512498006</v>
      </c>
      <c r="J50" s="7">
        <v>6718.0092684566016</v>
      </c>
      <c r="K50" s="7">
        <f>K51</f>
        <v>7190.7594008284505</v>
      </c>
      <c r="L50" s="7">
        <v>7203.7944645836751</v>
      </c>
      <c r="M50" s="7">
        <f>M51</f>
        <v>8316.7836293120654</v>
      </c>
      <c r="N50" s="7">
        <v>7724.7685873817791</v>
      </c>
      <c r="O50" s="7">
        <f>O51</f>
        <v>9553.1981824291397</v>
      </c>
      <c r="P50" s="7">
        <f>P51</f>
        <v>10909.26640776225</v>
      </c>
      <c r="Q50" s="7" t="s">
        <v>725</v>
      </c>
      <c r="R50" s="7">
        <f t="shared" si="7"/>
        <v>27912.2199224012</v>
      </c>
      <c r="S50" s="7">
        <f t="shared" si="8"/>
        <v>42443.872171581708</v>
      </c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</row>
    <row r="51" spans="1:33" s="55" customFormat="1" ht="15" x14ac:dyDescent="0.25">
      <c r="A51" s="64" t="s">
        <v>56</v>
      </c>
      <c r="B51" s="73" t="s">
        <v>57</v>
      </c>
      <c r="C51" s="66" t="s">
        <v>8</v>
      </c>
      <c r="D51" s="7">
        <v>4496.8759827500007</v>
      </c>
      <c r="E51" s="7">
        <v>4986.89456892</v>
      </c>
      <c r="F51" s="7">
        <v>5563.017546823151</v>
      </c>
      <c r="G51" s="7">
        <f>G52+G53</f>
        <v>5753.7783351300004</v>
      </c>
      <c r="H51" s="7">
        <v>6265.6476019791426</v>
      </c>
      <c r="I51" s="7">
        <f>I52+I53</f>
        <v>6473.8645512498006</v>
      </c>
      <c r="J51" s="7">
        <v>6718.0092684566016</v>
      </c>
      <c r="K51" s="7">
        <f>K52+K53</f>
        <v>7190.7594008284505</v>
      </c>
      <c r="L51" s="7">
        <v>7203.7944645836751</v>
      </c>
      <c r="M51" s="7">
        <f>M52+M53</f>
        <v>8316.7836293120654</v>
      </c>
      <c r="N51" s="7">
        <v>7724.7685873817791</v>
      </c>
      <c r="O51" s="7">
        <f>O52+O53</f>
        <v>9553.1981824291397</v>
      </c>
      <c r="P51" s="7">
        <f>P52+P53</f>
        <v>10909.26640776225</v>
      </c>
      <c r="Q51" s="7" t="s">
        <v>725</v>
      </c>
      <c r="R51" s="7">
        <f t="shared" si="7"/>
        <v>27912.2199224012</v>
      </c>
      <c r="S51" s="7">
        <f t="shared" si="8"/>
        <v>42443.872171581708</v>
      </c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</row>
    <row r="52" spans="1:33" s="55" customFormat="1" ht="30" x14ac:dyDescent="0.25">
      <c r="A52" s="64" t="s">
        <v>58</v>
      </c>
      <c r="B52" s="74" t="s">
        <v>59</v>
      </c>
      <c r="C52" s="66" t="s">
        <v>8</v>
      </c>
      <c r="D52" s="7">
        <v>1890.1236429410001</v>
      </c>
      <c r="E52" s="7">
        <v>1977.66463062</v>
      </c>
      <c r="F52" s="7">
        <v>2096.4983271456322</v>
      </c>
      <c r="G52" s="7">
        <v>2373.6948999719298</v>
      </c>
      <c r="H52" s="7">
        <v>2228.4426821800698</v>
      </c>
      <c r="I52" s="7">
        <v>2829.5345085191307</v>
      </c>
      <c r="J52" s="7">
        <v>2149.6388692112532</v>
      </c>
      <c r="K52" s="7">
        <v>2957.6292223182759</v>
      </c>
      <c r="L52" s="7">
        <v>2232.8686807876848</v>
      </c>
      <c r="M52" s="7">
        <v>3446.4538965160732</v>
      </c>
      <c r="N52" s="7">
        <v>2323.6614924297342</v>
      </c>
      <c r="O52" s="7">
        <v>3982.3693529976299</v>
      </c>
      <c r="P52" s="7">
        <v>4569.2568604969065</v>
      </c>
      <c r="Q52" s="7" t="s">
        <v>725</v>
      </c>
      <c r="R52" s="7">
        <f t="shared" si="7"/>
        <v>8934.6117246087415</v>
      </c>
      <c r="S52" s="7">
        <f t="shared" si="8"/>
        <v>17785.243840848016</v>
      </c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</row>
    <row r="53" spans="1:33" s="55" customFormat="1" ht="15" x14ac:dyDescent="0.25">
      <c r="A53" s="64" t="s">
        <v>60</v>
      </c>
      <c r="B53" s="74" t="s">
        <v>61</v>
      </c>
      <c r="C53" s="66" t="s">
        <v>8</v>
      </c>
      <c r="D53" s="7">
        <v>2606.7523398090007</v>
      </c>
      <c r="E53" s="7">
        <v>3009.2299383</v>
      </c>
      <c r="F53" s="7">
        <v>3466.5192196775188</v>
      </c>
      <c r="G53" s="7">
        <v>3380.0834351580706</v>
      </c>
      <c r="H53" s="7">
        <v>4037.2049197990727</v>
      </c>
      <c r="I53" s="7">
        <v>3644.3300427306704</v>
      </c>
      <c r="J53" s="7">
        <v>4568.3703992453484</v>
      </c>
      <c r="K53" s="7">
        <v>4233.1301785101741</v>
      </c>
      <c r="L53" s="7">
        <v>4970.9257837959904</v>
      </c>
      <c r="M53" s="7">
        <v>4870.3297327959926</v>
      </c>
      <c r="N53" s="7">
        <v>5401.1070949520445</v>
      </c>
      <c r="O53" s="7">
        <v>5570.8288294315098</v>
      </c>
      <c r="P53" s="7">
        <v>6340.0095472653429</v>
      </c>
      <c r="Q53" s="7" t="s">
        <v>725</v>
      </c>
      <c r="R53" s="7">
        <f t="shared" si="7"/>
        <v>18977.608197792455</v>
      </c>
      <c r="S53" s="7">
        <f t="shared" si="8"/>
        <v>24658.628330733693</v>
      </c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</row>
    <row r="54" spans="1:33" s="55" customFormat="1" ht="15.75" customHeight="1" outlineLevel="1" x14ac:dyDescent="0.25">
      <c r="A54" s="64" t="s">
        <v>62</v>
      </c>
      <c r="B54" s="73" t="s">
        <v>63</v>
      </c>
      <c r="C54" s="66" t="s">
        <v>8</v>
      </c>
      <c r="D54" s="7" t="s">
        <v>209</v>
      </c>
      <c r="E54" s="7" t="s">
        <v>209</v>
      </c>
      <c r="F54" s="7" t="s">
        <v>209</v>
      </c>
      <c r="G54" s="7" t="s">
        <v>209</v>
      </c>
      <c r="H54" s="7" t="s">
        <v>209</v>
      </c>
      <c r="I54" s="7" t="s">
        <v>209</v>
      </c>
      <c r="J54" s="7" t="s">
        <v>209</v>
      </c>
      <c r="K54" s="7" t="s">
        <v>209</v>
      </c>
      <c r="L54" s="7" t="s">
        <v>209</v>
      </c>
      <c r="M54" s="7" t="s">
        <v>209</v>
      </c>
      <c r="N54" s="7" t="s">
        <v>209</v>
      </c>
      <c r="O54" s="7" t="s">
        <v>209</v>
      </c>
      <c r="P54" s="7" t="s">
        <v>209</v>
      </c>
      <c r="Q54" s="7" t="s">
        <v>725</v>
      </c>
      <c r="R54" s="7" t="s">
        <v>209</v>
      </c>
      <c r="S54" s="8" t="s">
        <v>209</v>
      </c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</row>
    <row r="55" spans="1:33" s="55" customFormat="1" ht="15" x14ac:dyDescent="0.25">
      <c r="A55" s="64" t="s">
        <v>42</v>
      </c>
      <c r="B55" s="69" t="s">
        <v>64</v>
      </c>
      <c r="C55" s="66" t="s">
        <v>8</v>
      </c>
      <c r="D55" s="7">
        <v>328.08814767000001</v>
      </c>
      <c r="E55" s="7">
        <v>388.54268672000001</v>
      </c>
      <c r="F55" s="7">
        <v>363.67964755438589</v>
      </c>
      <c r="G55" s="7">
        <v>385.50207969000002</v>
      </c>
      <c r="H55" s="7">
        <v>370.24634264955529</v>
      </c>
      <c r="I55" s="7">
        <v>400.98137242343762</v>
      </c>
      <c r="J55" s="7">
        <v>380.45442530995939</v>
      </c>
      <c r="K55" s="7">
        <v>398.64633514656657</v>
      </c>
      <c r="L55" s="7">
        <v>391.02922265866113</v>
      </c>
      <c r="M55" s="7">
        <v>417.01216190429597</v>
      </c>
      <c r="N55" s="7">
        <v>401.9850259970238</v>
      </c>
      <c r="O55" s="7">
        <v>422.35679502255192</v>
      </c>
      <c r="P55" s="7">
        <v>435.53904462657727</v>
      </c>
      <c r="Q55" s="7" t="s">
        <v>725</v>
      </c>
      <c r="R55" s="7">
        <f t="shared" si="7"/>
        <v>1543.7150166151996</v>
      </c>
      <c r="S55" s="7">
        <f t="shared" si="8"/>
        <v>2074.5357091234296</v>
      </c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</row>
    <row r="56" spans="1:33" s="55" customFormat="1" ht="15" x14ac:dyDescent="0.25">
      <c r="A56" s="64" t="s">
        <v>65</v>
      </c>
      <c r="B56" s="69" t="s">
        <v>66</v>
      </c>
      <c r="C56" s="66" t="s">
        <v>8</v>
      </c>
      <c r="D56" s="7">
        <v>0</v>
      </c>
      <c r="E56" s="7">
        <v>0</v>
      </c>
      <c r="F56" s="7">
        <v>0</v>
      </c>
      <c r="G56" s="7">
        <f>G48-G49-G50-G55</f>
        <v>0</v>
      </c>
      <c r="H56" s="7">
        <v>0</v>
      </c>
      <c r="I56" s="7">
        <f>I48-I49-I50-I55</f>
        <v>0</v>
      </c>
      <c r="J56" s="7">
        <v>0</v>
      </c>
      <c r="K56" s="7">
        <f>K48-K49-K50-K55</f>
        <v>0</v>
      </c>
      <c r="L56" s="7">
        <v>0</v>
      </c>
      <c r="M56" s="7">
        <f>M48-M49-M50-M55</f>
        <v>6.2527760746888816E-13</v>
      </c>
      <c r="N56" s="7">
        <v>0</v>
      </c>
      <c r="O56" s="7">
        <f>O48-O49-O50-O55</f>
        <v>0</v>
      </c>
      <c r="P56" s="7">
        <f>P48-P49-P50-P55</f>
        <v>0</v>
      </c>
      <c r="Q56" s="7" t="s">
        <v>725</v>
      </c>
      <c r="R56" s="7">
        <f t="shared" si="7"/>
        <v>0</v>
      </c>
      <c r="S56" s="7">
        <f t="shared" si="8"/>
        <v>6.2527760746888816E-13</v>
      </c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</row>
    <row r="57" spans="1:33" s="55" customFormat="1" ht="15" x14ac:dyDescent="0.25">
      <c r="A57" s="64" t="s">
        <v>67</v>
      </c>
      <c r="B57" s="72" t="s">
        <v>68</v>
      </c>
      <c r="C57" s="66" t="s">
        <v>8</v>
      </c>
      <c r="D57" s="7">
        <v>533.28898057000015</v>
      </c>
      <c r="E57" s="7">
        <v>714.80465797166653</v>
      </c>
      <c r="F57" s="7">
        <v>1180.3522204407229</v>
      </c>
      <c r="G57" s="7">
        <v>714.46648634999997</v>
      </c>
      <c r="H57" s="7">
        <v>668.11406453821132</v>
      </c>
      <c r="I57" s="7">
        <v>526.64156183351679</v>
      </c>
      <c r="J57" s="7">
        <v>755.48690974278452</v>
      </c>
      <c r="K57" s="7">
        <v>559.58939276197168</v>
      </c>
      <c r="L57" s="7">
        <v>789.84582357401109</v>
      </c>
      <c r="M57" s="7">
        <v>625.2427309156875</v>
      </c>
      <c r="N57" s="7">
        <v>817.50100489177828</v>
      </c>
      <c r="O57" s="7">
        <v>655.27183089497544</v>
      </c>
      <c r="P57" s="7">
        <v>685.26161158726768</v>
      </c>
      <c r="Q57" s="7" t="s">
        <v>725</v>
      </c>
      <c r="R57" s="7">
        <f t="shared" si="7"/>
        <v>3030.9478027467853</v>
      </c>
      <c r="S57" s="7">
        <f t="shared" si="8"/>
        <v>3052.0071279934191</v>
      </c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</row>
    <row r="58" spans="1:33" s="55" customFormat="1" ht="30" x14ac:dyDescent="0.25">
      <c r="A58" s="64" t="s">
        <v>69</v>
      </c>
      <c r="B58" s="71" t="s">
        <v>70</v>
      </c>
      <c r="C58" s="66" t="s">
        <v>8</v>
      </c>
      <c r="D58" s="7">
        <v>394.97309848000003</v>
      </c>
      <c r="E58" s="7">
        <v>345.88345621999991</v>
      </c>
      <c r="F58" s="7">
        <v>364.34418825</v>
      </c>
      <c r="G58" s="7">
        <v>353.43262428000003</v>
      </c>
      <c r="H58" s="7">
        <v>433.3402608524122</v>
      </c>
      <c r="I58" s="7">
        <v>375.90911403710254</v>
      </c>
      <c r="J58" s="7">
        <v>507.53824019246622</v>
      </c>
      <c r="K58" s="7">
        <v>420.35107508103135</v>
      </c>
      <c r="L58" s="7">
        <v>529.93026817400937</v>
      </c>
      <c r="M58" s="7">
        <v>459.96701650058696</v>
      </c>
      <c r="N58" s="7">
        <v>545.86219162412965</v>
      </c>
      <c r="O58" s="7">
        <v>484.09607063145387</v>
      </c>
      <c r="P58" s="7">
        <v>507.60457995476713</v>
      </c>
      <c r="Q58" s="7" t="s">
        <v>725</v>
      </c>
      <c r="R58" s="7">
        <f t="shared" si="7"/>
        <v>2016.6709608430174</v>
      </c>
      <c r="S58" s="7">
        <f t="shared" si="8"/>
        <v>2247.9278562049417</v>
      </c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  <row r="59" spans="1:33" s="55" customFormat="1" ht="30" x14ac:dyDescent="0.25">
      <c r="A59" s="64" t="s">
        <v>71</v>
      </c>
      <c r="B59" s="71" t="s">
        <v>72</v>
      </c>
      <c r="C59" s="66" t="s">
        <v>8</v>
      </c>
      <c r="D59" s="7">
        <v>91.030749780000008</v>
      </c>
      <c r="E59" s="7">
        <v>10.768172699999999</v>
      </c>
      <c r="F59" s="7">
        <v>111.56316553405588</v>
      </c>
      <c r="G59" s="7">
        <v>93.88732388999999</v>
      </c>
      <c r="H59" s="7">
        <v>116.12582660891515</v>
      </c>
      <c r="I59" s="7">
        <v>90.852587332414487</v>
      </c>
      <c r="J59" s="7">
        <v>123.70924501808179</v>
      </c>
      <c r="K59" s="7">
        <v>98.978839575219368</v>
      </c>
      <c r="L59" s="7">
        <v>129.88910158395001</v>
      </c>
      <c r="M59" s="7">
        <v>105.44577165468216</v>
      </c>
      <c r="N59" s="7">
        <v>135.12363237778322</v>
      </c>
      <c r="O59" s="7">
        <v>111.27274791857262</v>
      </c>
      <c r="P59" s="7">
        <v>116.88089441366866</v>
      </c>
      <c r="Q59" s="7" t="s">
        <v>725</v>
      </c>
      <c r="R59" s="7">
        <f t="shared" si="7"/>
        <v>504.84780558873013</v>
      </c>
      <c r="S59" s="7">
        <f t="shared" si="8"/>
        <v>523.43084089455726</v>
      </c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</row>
    <row r="60" spans="1:33" s="55" customFormat="1" ht="15" x14ac:dyDescent="0.25">
      <c r="A60" s="64" t="s">
        <v>73</v>
      </c>
      <c r="B60" s="69" t="s">
        <v>74</v>
      </c>
      <c r="C60" s="66" t="s">
        <v>8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 t="s">
        <v>725</v>
      </c>
      <c r="R60" s="7">
        <f t="shared" si="7"/>
        <v>0</v>
      </c>
      <c r="S60" s="7">
        <f t="shared" si="8"/>
        <v>0</v>
      </c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</row>
    <row r="61" spans="1:33" s="55" customFormat="1" ht="15" x14ac:dyDescent="0.25">
      <c r="A61" s="64" t="s">
        <v>75</v>
      </c>
      <c r="B61" s="69" t="s">
        <v>672</v>
      </c>
      <c r="C61" s="66" t="s">
        <v>8</v>
      </c>
      <c r="D61" s="7">
        <v>17.418567679999999</v>
      </c>
      <c r="E61" s="7">
        <v>21.55178811</v>
      </c>
      <c r="F61" s="7">
        <v>28.090691849999999</v>
      </c>
      <c r="G61" s="7">
        <v>15.105405910000002</v>
      </c>
      <c r="H61" s="7">
        <v>30.145240120323962</v>
      </c>
      <c r="I61" s="7">
        <v>16.34376104</v>
      </c>
      <c r="J61" s="7">
        <v>32.347048458712429</v>
      </c>
      <c r="K61" s="7">
        <v>18.69018878</v>
      </c>
      <c r="L61" s="7">
        <v>34.70967687813679</v>
      </c>
      <c r="M61" s="7">
        <v>19.826621169999999</v>
      </c>
      <c r="N61" s="7">
        <v>37.244871677315899</v>
      </c>
      <c r="O61" s="7">
        <v>21.032152130000004</v>
      </c>
      <c r="P61" s="7">
        <v>22.310983010000001</v>
      </c>
      <c r="Q61" s="7" t="s">
        <v>725</v>
      </c>
      <c r="R61" s="7">
        <f t="shared" si="7"/>
        <v>134.44683713448907</v>
      </c>
      <c r="S61" s="7">
        <f t="shared" si="8"/>
        <v>98.20370613</v>
      </c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</row>
    <row r="62" spans="1:33" s="55" customFormat="1" ht="15" x14ac:dyDescent="0.25">
      <c r="A62" s="64" t="s">
        <v>76</v>
      </c>
      <c r="B62" s="69" t="s">
        <v>77</v>
      </c>
      <c r="C62" s="66" t="s">
        <v>8</v>
      </c>
      <c r="D62" s="7">
        <v>29.866564630000109</v>
      </c>
      <c r="E62" s="7">
        <v>336.60124094166662</v>
      </c>
      <c r="F62" s="7">
        <v>676.35417480666706</v>
      </c>
      <c r="G62" s="7">
        <f>G57-G58-G59-G60-G61</f>
        <v>252.04113226999993</v>
      </c>
      <c r="H62" s="7">
        <v>88.502736956560014</v>
      </c>
      <c r="I62" s="7">
        <f>I57-I58-I59-I60-I61</f>
        <v>43.536099423999758</v>
      </c>
      <c r="J62" s="7">
        <v>91.892376073524076</v>
      </c>
      <c r="K62" s="7">
        <f>K57-K58-K59-K60-K61</f>
        <v>21.569289325720959</v>
      </c>
      <c r="L62" s="7">
        <v>95.316776937914923</v>
      </c>
      <c r="M62" s="7">
        <f>M57-M58-M59-M60-M61</f>
        <v>40.003321590418381</v>
      </c>
      <c r="N62" s="7">
        <v>96.269944707294073</v>
      </c>
      <c r="O62" s="7">
        <f>O57-O58-O59-O60-O61</f>
        <v>38.870860214948948</v>
      </c>
      <c r="P62" s="7">
        <f>P57-P58-P59-P60-P61</f>
        <v>38.465154208831891</v>
      </c>
      <c r="Q62" s="7" t="s">
        <v>725</v>
      </c>
      <c r="R62" s="7">
        <f t="shared" si="7"/>
        <v>371.9818346752931</v>
      </c>
      <c r="S62" s="7">
        <f t="shared" si="8"/>
        <v>182.44472476391996</v>
      </c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</row>
    <row r="63" spans="1:33" s="55" customFormat="1" ht="15" x14ac:dyDescent="0.25">
      <c r="A63" s="64" t="s">
        <v>78</v>
      </c>
      <c r="B63" s="72" t="s">
        <v>79</v>
      </c>
      <c r="C63" s="66" t="s">
        <v>8</v>
      </c>
      <c r="D63" s="7">
        <v>1255.5499990100002</v>
      </c>
      <c r="E63" s="7">
        <v>1660.1250302700003</v>
      </c>
      <c r="F63" s="7">
        <v>1803.8651646894771</v>
      </c>
      <c r="G63" s="7">
        <v>1833.1143046699999</v>
      </c>
      <c r="H63" s="7">
        <v>1888.631635585193</v>
      </c>
      <c r="I63" s="7">
        <v>2023.2862556906398</v>
      </c>
      <c r="J63" s="7">
        <v>1964.1302230886006</v>
      </c>
      <c r="K63" s="7">
        <v>2108.241497504267</v>
      </c>
      <c r="L63" s="7">
        <v>2042.6487604121446</v>
      </c>
      <c r="M63" s="7">
        <v>2192.5388631520418</v>
      </c>
      <c r="N63" s="7">
        <v>2124.3081876286301</v>
      </c>
      <c r="O63" s="7">
        <v>2280.2075842464792</v>
      </c>
      <c r="P63" s="7">
        <v>2371.3825046532097</v>
      </c>
      <c r="Q63" s="7" t="s">
        <v>725</v>
      </c>
      <c r="R63" s="7">
        <f t="shared" si="7"/>
        <v>8019.7188067145689</v>
      </c>
      <c r="S63" s="7">
        <f t="shared" si="8"/>
        <v>10975.656705246636</v>
      </c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</row>
    <row r="64" spans="1:33" s="55" customFormat="1" ht="15" x14ac:dyDescent="0.25">
      <c r="A64" s="64" t="s">
        <v>80</v>
      </c>
      <c r="B64" s="72" t="s">
        <v>683</v>
      </c>
      <c r="C64" s="66" t="s">
        <v>8</v>
      </c>
      <c r="D64" s="7">
        <f t="shared" ref="D64:P64" si="12">SUM(D65:D69)</f>
        <v>710.98821900000007</v>
      </c>
      <c r="E64" s="7">
        <f t="shared" si="12"/>
        <v>10.350171000000131</v>
      </c>
      <c r="F64" s="7">
        <f t="shared" si="12"/>
        <v>61.373526999999996</v>
      </c>
      <c r="G64" s="7">
        <f t="shared" si="12"/>
        <v>142.19353076999994</v>
      </c>
      <c r="H64" s="7">
        <f t="shared" si="12"/>
        <v>119.59448899999994</v>
      </c>
      <c r="I64" s="7">
        <f t="shared" si="12"/>
        <v>247.06210355307732</v>
      </c>
      <c r="J64" s="7">
        <f t="shared" si="12"/>
        <v>516.66928499999983</v>
      </c>
      <c r="K64" s="7">
        <f t="shared" si="12"/>
        <v>784.05607805577472</v>
      </c>
      <c r="L64" s="7">
        <f t="shared" si="12"/>
        <v>586.26332379999985</v>
      </c>
      <c r="M64" s="7">
        <f t="shared" si="12"/>
        <v>915.3263227573724</v>
      </c>
      <c r="N64" s="7">
        <f t="shared" si="12"/>
        <v>594.33403079999982</v>
      </c>
      <c r="O64" s="7">
        <f t="shared" si="12"/>
        <v>1079.1087871101206</v>
      </c>
      <c r="P64" s="7">
        <f t="shared" si="12"/>
        <v>1089.9634980034539</v>
      </c>
      <c r="Q64" s="7" t="s">
        <v>725</v>
      </c>
      <c r="R64" s="7">
        <f t="shared" si="7"/>
        <v>1816.8611285999996</v>
      </c>
      <c r="S64" s="7">
        <f t="shared" si="8"/>
        <v>4115.5167894797996</v>
      </c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</row>
    <row r="65" spans="1:33" s="55" customFormat="1" ht="15" x14ac:dyDescent="0.25">
      <c r="A65" s="64" t="s">
        <v>674</v>
      </c>
      <c r="B65" s="75" t="s">
        <v>81</v>
      </c>
      <c r="C65" s="66" t="s">
        <v>8</v>
      </c>
      <c r="D65" s="7">
        <v>710.98821900000007</v>
      </c>
      <c r="E65" s="7">
        <v>745.68819700000006</v>
      </c>
      <c r="F65" s="7">
        <v>772.97617200000002</v>
      </c>
      <c r="G65" s="7">
        <v>855.94871976999991</v>
      </c>
      <c r="H65" s="7">
        <v>786.42967999999996</v>
      </c>
      <c r="I65" s="7">
        <v>918.20579555307734</v>
      </c>
      <c r="J65" s="7">
        <v>1044.4117879999999</v>
      </c>
      <c r="K65" s="7">
        <v>1301.4658580557748</v>
      </c>
      <c r="L65" s="7">
        <v>1113.2070167999998</v>
      </c>
      <c r="M65" s="7">
        <v>1446.3866187573724</v>
      </c>
      <c r="N65" s="7">
        <v>1119.9337707999998</v>
      </c>
      <c r="O65" s="7">
        <v>1610.8229461101205</v>
      </c>
      <c r="P65" s="7">
        <v>1621.6776570034538</v>
      </c>
      <c r="Q65" s="7" t="s">
        <v>725</v>
      </c>
      <c r="R65" s="7">
        <f t="shared" si="7"/>
        <v>4063.9822555999995</v>
      </c>
      <c r="S65" s="8">
        <f t="shared" si="8"/>
        <v>6898.5588754797982</v>
      </c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</row>
    <row r="66" spans="1:33" s="55" customFormat="1" ht="15" x14ac:dyDescent="0.25">
      <c r="A66" s="64" t="s">
        <v>675</v>
      </c>
      <c r="B66" s="75" t="s">
        <v>676</v>
      </c>
      <c r="C66" s="66" t="s">
        <v>8</v>
      </c>
      <c r="D66" s="7">
        <v>0</v>
      </c>
      <c r="E66" s="7">
        <v>-741.45063199999993</v>
      </c>
      <c r="F66" s="7">
        <v>-718.66488500000003</v>
      </c>
      <c r="G66" s="7">
        <v>-718.66940699999998</v>
      </c>
      <c r="H66" s="7">
        <v>-673.89719100000002</v>
      </c>
      <c r="I66" s="7">
        <v>-673.89719100000002</v>
      </c>
      <c r="J66" s="7">
        <v>-534.80450300000007</v>
      </c>
      <c r="K66" s="7">
        <v>-520.26197000000002</v>
      </c>
      <c r="L66" s="7">
        <v>-534.00569299999995</v>
      </c>
      <c r="M66" s="7">
        <v>-534.00569299999995</v>
      </c>
      <c r="N66" s="7">
        <v>-532.66174000000001</v>
      </c>
      <c r="O66" s="7">
        <v>-532.66171099999997</v>
      </c>
      <c r="P66" s="7">
        <v>-532.66171099999997</v>
      </c>
      <c r="Q66" s="7" t="s">
        <v>725</v>
      </c>
      <c r="R66" s="7">
        <f t="shared" si="7"/>
        <v>-2275.3691269999999</v>
      </c>
      <c r="S66" s="8">
        <f t="shared" si="8"/>
        <v>-2793.488276</v>
      </c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</row>
    <row r="67" spans="1:33" s="55" customFormat="1" ht="15" x14ac:dyDescent="0.25">
      <c r="A67" s="64" t="s">
        <v>677</v>
      </c>
      <c r="B67" s="75" t="s">
        <v>678</v>
      </c>
      <c r="C67" s="66" t="s">
        <v>8</v>
      </c>
      <c r="D67" s="7">
        <v>0</v>
      </c>
      <c r="E67" s="7">
        <v>6.1126059999999995</v>
      </c>
      <c r="F67" s="7">
        <v>7.0622400000000001</v>
      </c>
      <c r="G67" s="7">
        <v>4.914218</v>
      </c>
      <c r="H67" s="7">
        <v>7.0620000000000003</v>
      </c>
      <c r="I67" s="7">
        <v>2.7534990000000001</v>
      </c>
      <c r="J67" s="7">
        <v>7.0620000000000003</v>
      </c>
      <c r="K67" s="7">
        <v>2.8521900000000002</v>
      </c>
      <c r="L67" s="7">
        <v>7.0620000000000003</v>
      </c>
      <c r="M67" s="7">
        <v>2.9453969999999998</v>
      </c>
      <c r="N67" s="7">
        <v>7.0620000000000003</v>
      </c>
      <c r="O67" s="7">
        <v>0.94755200000000006</v>
      </c>
      <c r="P67" s="7">
        <v>0.94755200000000006</v>
      </c>
      <c r="Q67" s="7" t="s">
        <v>725</v>
      </c>
      <c r="R67" s="7">
        <f t="shared" si="7"/>
        <v>28.248000000000001</v>
      </c>
      <c r="S67" s="8">
        <f t="shared" si="8"/>
        <v>10.44619</v>
      </c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</row>
    <row r="68" spans="1:33" s="55" customFormat="1" ht="15" x14ac:dyDescent="0.25">
      <c r="A68" s="64" t="s">
        <v>679</v>
      </c>
      <c r="B68" s="75" t="s">
        <v>680</v>
      </c>
      <c r="C68" s="66" t="s">
        <v>8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 t="s">
        <v>725</v>
      </c>
      <c r="R68" s="7">
        <f t="shared" si="7"/>
        <v>0</v>
      </c>
      <c r="S68" s="8">
        <f t="shared" si="8"/>
        <v>0</v>
      </c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</row>
    <row r="69" spans="1:33" s="55" customFormat="1" ht="15" x14ac:dyDescent="0.25">
      <c r="A69" s="64" t="s">
        <v>681</v>
      </c>
      <c r="B69" s="75" t="s">
        <v>682</v>
      </c>
      <c r="C69" s="66" t="s">
        <v>8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 t="s">
        <v>725</v>
      </c>
      <c r="R69" s="7">
        <f t="shared" si="7"/>
        <v>0</v>
      </c>
      <c r="S69" s="8">
        <f t="shared" si="8"/>
        <v>0</v>
      </c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</row>
    <row r="70" spans="1:33" s="55" customFormat="1" ht="15" x14ac:dyDescent="0.25">
      <c r="A70" s="64" t="s">
        <v>82</v>
      </c>
      <c r="B70" s="72" t="s">
        <v>83</v>
      </c>
      <c r="C70" s="66" t="s">
        <v>8</v>
      </c>
      <c r="D70" s="7">
        <v>155.75945467</v>
      </c>
      <c r="E70" s="7">
        <v>20.273314760000005</v>
      </c>
      <c r="F70" s="7">
        <v>177.574390384</v>
      </c>
      <c r="G70" s="7">
        <v>35.789386189999995</v>
      </c>
      <c r="H70" s="7">
        <v>335.43693144977408</v>
      </c>
      <c r="I70" s="7">
        <v>71.869778019999998</v>
      </c>
      <c r="J70" s="7">
        <v>324.07242336653206</v>
      </c>
      <c r="K70" s="7">
        <v>272.67977074497276</v>
      </c>
      <c r="L70" s="7">
        <v>299.12871748415745</v>
      </c>
      <c r="M70" s="7">
        <v>290.43753646647622</v>
      </c>
      <c r="N70" s="7">
        <v>274.21434426201819</v>
      </c>
      <c r="O70" s="7">
        <v>275.56690829783258</v>
      </c>
      <c r="P70" s="7">
        <v>260.04046807955103</v>
      </c>
      <c r="Q70" s="7" t="s">
        <v>725</v>
      </c>
      <c r="R70" s="7">
        <f t="shared" si="7"/>
        <v>1232.8524165624817</v>
      </c>
      <c r="S70" s="7">
        <f t="shared" si="8"/>
        <v>1170.5944616088327</v>
      </c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</row>
    <row r="71" spans="1:33" s="55" customFormat="1" ht="15" x14ac:dyDescent="0.25">
      <c r="A71" s="64" t="s">
        <v>84</v>
      </c>
      <c r="B71" s="69" t="s">
        <v>85</v>
      </c>
      <c r="C71" s="66" t="s">
        <v>8</v>
      </c>
      <c r="D71" s="7">
        <v>154.41269500000001</v>
      </c>
      <c r="E71" s="7">
        <v>15.486727760000004</v>
      </c>
      <c r="F71" s="7">
        <v>173.510222</v>
      </c>
      <c r="G71" s="7">
        <v>34.907120189999993</v>
      </c>
      <c r="H71" s="7">
        <v>333.51904999999999</v>
      </c>
      <c r="I71" s="7">
        <v>62.714287999999996</v>
      </c>
      <c r="J71" s="7">
        <v>322.14860999999996</v>
      </c>
      <c r="K71" s="7">
        <v>270.81539899999996</v>
      </c>
      <c r="L71" s="7">
        <v>297.19891999999999</v>
      </c>
      <c r="M71" s="7">
        <v>288.56003399999997</v>
      </c>
      <c r="N71" s="7">
        <v>272.27850999999998</v>
      </c>
      <c r="O71" s="7">
        <v>273.67602299999999</v>
      </c>
      <c r="P71" s="7">
        <v>258.135943</v>
      </c>
      <c r="Q71" s="7" t="s">
        <v>725</v>
      </c>
      <c r="R71" s="7">
        <f t="shared" si="7"/>
        <v>1225.14509</v>
      </c>
      <c r="S71" s="7">
        <f t="shared" si="8"/>
        <v>1153.901687</v>
      </c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</row>
    <row r="72" spans="1:33" s="55" customFormat="1" ht="15" x14ac:dyDescent="0.25">
      <c r="A72" s="64" t="s">
        <v>86</v>
      </c>
      <c r="B72" s="69" t="s">
        <v>87</v>
      </c>
      <c r="C72" s="66" t="s">
        <v>8</v>
      </c>
      <c r="D72" s="7">
        <v>1.3467596699999831</v>
      </c>
      <c r="E72" s="7">
        <v>4.7865870000000008</v>
      </c>
      <c r="F72" s="7">
        <v>4.0641683839999985</v>
      </c>
      <c r="G72" s="7">
        <f t="shared" ref="G72" si="13">G70-G71</f>
        <v>0.88226600000000133</v>
      </c>
      <c r="H72" s="7">
        <v>1.9178814497740859</v>
      </c>
      <c r="I72" s="7">
        <f t="shared" ref="I72" si="14">I70-I71</f>
        <v>9.155490020000002</v>
      </c>
      <c r="J72" s="7">
        <v>1.9238133665321016</v>
      </c>
      <c r="K72" s="7">
        <f t="shared" ref="K72" si="15">K70-K71</f>
        <v>1.8643717449728001</v>
      </c>
      <c r="L72" s="7">
        <v>1.9297974841574614</v>
      </c>
      <c r="M72" s="7">
        <f t="shared" ref="M72" si="16">M70-M71</f>
        <v>1.8775024664762441</v>
      </c>
      <c r="N72" s="7">
        <v>1.9490954589990361</v>
      </c>
      <c r="O72" s="7">
        <f>O70-O71</f>
        <v>1.8908852978325967</v>
      </c>
      <c r="P72" s="7">
        <f>P70-P71</f>
        <v>1.9045250795510356</v>
      </c>
      <c r="Q72" s="7" t="s">
        <v>725</v>
      </c>
      <c r="R72" s="7">
        <f t="shared" si="7"/>
        <v>7.7205877594626848</v>
      </c>
      <c r="S72" s="7">
        <f t="shared" si="8"/>
        <v>16.692774608832678</v>
      </c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</row>
    <row r="73" spans="1:33" s="55" customFormat="1" ht="15" x14ac:dyDescent="0.25">
      <c r="A73" s="64" t="s">
        <v>88</v>
      </c>
      <c r="B73" s="72" t="s">
        <v>89</v>
      </c>
      <c r="C73" s="66" t="s">
        <v>8</v>
      </c>
      <c r="D73" s="7">
        <f t="shared" ref="D73:O73" si="17">D33-D48-D57-D63-D64-D70-D61</f>
        <v>295.10044234999964</v>
      </c>
      <c r="E73" s="7">
        <f t="shared" si="17"/>
        <v>307.2324525683</v>
      </c>
      <c r="F73" s="7">
        <f t="shared" ref="F73" si="18">F33-F48-F57-F63-F64-F70-F61</f>
        <v>407.96630323786417</v>
      </c>
      <c r="G73" s="7">
        <f t="shared" si="17"/>
        <v>376.44747129000052</v>
      </c>
      <c r="H73" s="7">
        <f t="shared" si="17"/>
        <v>384.74675850429776</v>
      </c>
      <c r="I73" s="7">
        <f t="shared" si="17"/>
        <v>421.7020342971831</v>
      </c>
      <c r="J73" s="7">
        <f t="shared" si="17"/>
        <v>372.94230746091137</v>
      </c>
      <c r="K73" s="7">
        <f t="shared" si="17"/>
        <v>442.02467464743052</v>
      </c>
      <c r="L73" s="7">
        <f t="shared" si="17"/>
        <v>373.03761723093601</v>
      </c>
      <c r="M73" s="7">
        <f t="shared" si="17"/>
        <v>396.33350477117045</v>
      </c>
      <c r="N73" s="7">
        <f t="shared" si="17"/>
        <v>374.94274530349639</v>
      </c>
      <c r="O73" s="7">
        <f t="shared" si="17"/>
        <v>403.88079042799916</v>
      </c>
      <c r="P73" s="7">
        <f t="shared" ref="P73" si="19">P33-P48-P57-P63-P64-P70-P61</f>
        <v>409.57656309032529</v>
      </c>
      <c r="Q73" s="7" t="s">
        <v>725</v>
      </c>
      <c r="R73" s="7">
        <f t="shared" si="7"/>
        <v>1505.6694284996415</v>
      </c>
      <c r="S73" s="7">
        <f t="shared" si="8"/>
        <v>2073.5175672341084</v>
      </c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</row>
    <row r="74" spans="1:33" s="55" customFormat="1" ht="15" x14ac:dyDescent="0.25">
      <c r="A74" s="64" t="s">
        <v>90</v>
      </c>
      <c r="B74" s="69" t="s">
        <v>91</v>
      </c>
      <c r="C74" s="66" t="s">
        <v>8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 t="s">
        <v>725</v>
      </c>
      <c r="R74" s="7">
        <f t="shared" si="7"/>
        <v>0</v>
      </c>
      <c r="S74" s="7">
        <f t="shared" si="8"/>
        <v>0</v>
      </c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</row>
    <row r="75" spans="1:33" s="55" customFormat="1" ht="15.75" customHeight="1" x14ac:dyDescent="0.25">
      <c r="A75" s="64" t="s">
        <v>92</v>
      </c>
      <c r="B75" s="69" t="s">
        <v>93</v>
      </c>
      <c r="C75" s="66" t="s">
        <v>8</v>
      </c>
      <c r="D75" s="7">
        <v>18.915981339999998</v>
      </c>
      <c r="E75" s="7">
        <v>12.83809761</v>
      </c>
      <c r="F75" s="7">
        <v>4.5336666666666661</v>
      </c>
      <c r="G75" s="7">
        <v>8.5024292199999998</v>
      </c>
      <c r="H75" s="7">
        <v>4.5999488733333331</v>
      </c>
      <c r="I75" s="7">
        <v>4.5336666666666661</v>
      </c>
      <c r="J75" s="7">
        <v>4.6404284234186663</v>
      </c>
      <c r="K75" s="7">
        <v>4.6207130666666654</v>
      </c>
      <c r="L75" s="7">
        <v>4.6812641935447497</v>
      </c>
      <c r="M75" s="7">
        <v>4.7094307575466656</v>
      </c>
      <c r="N75" s="7">
        <v>4.7224593184479433</v>
      </c>
      <c r="O75" s="7">
        <v>4.799851828091561</v>
      </c>
      <c r="P75" s="7">
        <v>4.8920089831909204</v>
      </c>
      <c r="Q75" s="7" t="s">
        <v>725</v>
      </c>
      <c r="R75" s="7">
        <f t="shared" si="7"/>
        <v>18.644100808744692</v>
      </c>
      <c r="S75" s="7">
        <f t="shared" si="8"/>
        <v>23.55567130216248</v>
      </c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</row>
    <row r="76" spans="1:33" s="55" customFormat="1" thickBot="1" x14ac:dyDescent="0.3">
      <c r="A76" s="76" t="s">
        <v>94</v>
      </c>
      <c r="B76" s="77" t="s">
        <v>95</v>
      </c>
      <c r="C76" s="78" t="s">
        <v>8</v>
      </c>
      <c r="D76" s="12">
        <v>276.18446100999967</v>
      </c>
      <c r="E76" s="12">
        <v>294.39435495830008</v>
      </c>
      <c r="F76" s="12">
        <v>403.43263657119752</v>
      </c>
      <c r="G76" s="7">
        <f>G73-G74-G75</f>
        <v>367.94504207000051</v>
      </c>
      <c r="H76" s="12">
        <v>380.14680963096441</v>
      </c>
      <c r="I76" s="12">
        <f t="shared" ref="I76" si="20">I73-I74-I75</f>
        <v>417.16836763051646</v>
      </c>
      <c r="J76" s="12">
        <v>368.3018790374926</v>
      </c>
      <c r="K76" s="12">
        <f t="shared" ref="K76" si="21">K73-K74-K75</f>
        <v>437.40396158076385</v>
      </c>
      <c r="L76" s="12">
        <v>368.35635303739127</v>
      </c>
      <c r="M76" s="12">
        <f t="shared" ref="M76" si="22">M73-M74-M75</f>
        <v>391.62407401362378</v>
      </c>
      <c r="N76" s="12">
        <v>370.22028598504846</v>
      </c>
      <c r="O76" s="12">
        <f t="shared" ref="O76" si="23">O73-O74-O75</f>
        <v>399.0809385999076</v>
      </c>
      <c r="P76" s="12">
        <f t="shared" ref="P76" si="24">P73-P74-P75</f>
        <v>404.68455410713437</v>
      </c>
      <c r="Q76" s="12" t="s">
        <v>725</v>
      </c>
      <c r="R76" s="7">
        <f t="shared" si="7"/>
        <v>1487.0253276908966</v>
      </c>
      <c r="S76" s="7">
        <f t="shared" si="8"/>
        <v>2049.9618959319459</v>
      </c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</row>
    <row r="77" spans="1:33" s="55" customFormat="1" ht="15" x14ac:dyDescent="0.25">
      <c r="A77" s="59" t="s">
        <v>96</v>
      </c>
      <c r="B77" s="79" t="s">
        <v>97</v>
      </c>
      <c r="C77" s="61" t="s">
        <v>209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7">
        <f t="shared" si="7"/>
        <v>0</v>
      </c>
      <c r="S77" s="7">
        <f t="shared" si="8"/>
        <v>0</v>
      </c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</row>
    <row r="78" spans="1:33" s="55" customFormat="1" ht="15" x14ac:dyDescent="0.25">
      <c r="A78" s="64" t="s">
        <v>98</v>
      </c>
      <c r="B78" s="69" t="s">
        <v>99</v>
      </c>
      <c r="C78" s="66" t="s">
        <v>8</v>
      </c>
      <c r="D78" s="7">
        <v>367.60388</v>
      </c>
      <c r="E78" s="7">
        <v>728.01514500000008</v>
      </c>
      <c r="F78" s="7">
        <v>423.79718849849996</v>
      </c>
      <c r="G78" s="7">
        <v>637.10337115000004</v>
      </c>
      <c r="H78" s="7">
        <v>440.74907603900004</v>
      </c>
      <c r="I78" s="7">
        <v>457.65580399999999</v>
      </c>
      <c r="J78" s="7">
        <v>458.37903907900005</v>
      </c>
      <c r="K78" s="7">
        <v>475.96203698000005</v>
      </c>
      <c r="L78" s="7">
        <v>476.71420064200004</v>
      </c>
      <c r="M78" s="7">
        <v>495.00051837000001</v>
      </c>
      <c r="N78" s="7">
        <v>495.78276867</v>
      </c>
      <c r="O78" s="7">
        <v>514.80053983999994</v>
      </c>
      <c r="P78" s="7">
        <v>535.39256132000003</v>
      </c>
      <c r="Q78" s="7" t="s">
        <v>725</v>
      </c>
      <c r="R78" s="7">
        <f t="shared" si="7"/>
        <v>1871.62508443</v>
      </c>
      <c r="S78" s="7">
        <f t="shared" si="8"/>
        <v>2478.81146051</v>
      </c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</row>
    <row r="79" spans="1:33" s="55" customFormat="1" ht="15" x14ac:dyDescent="0.25">
      <c r="A79" s="64" t="s">
        <v>100</v>
      </c>
      <c r="B79" s="69" t="s">
        <v>101</v>
      </c>
      <c r="C79" s="66" t="s">
        <v>8</v>
      </c>
      <c r="D79" s="7">
        <v>2095.8891766400006</v>
      </c>
      <c r="E79" s="7">
        <v>2454.01038083</v>
      </c>
      <c r="F79" s="7">
        <v>2505.9578732526275</v>
      </c>
      <c r="G79" s="7">
        <v>2598.2864355699999</v>
      </c>
      <c r="H79" s="7">
        <v>2717.3568606148533</v>
      </c>
      <c r="I79" s="7">
        <v>2978.4695684497015</v>
      </c>
      <c r="J79" s="7">
        <v>2893.1530143766909</v>
      </c>
      <c r="K79" s="7">
        <v>3238.9754693378336</v>
      </c>
      <c r="L79" s="7">
        <v>3081.2318444536641</v>
      </c>
      <c r="M79" s="7">
        <v>3718.2382850678755</v>
      </c>
      <c r="N79" s="7">
        <v>3282.4712780200493</v>
      </c>
      <c r="O79" s="7">
        <v>4244.2951013366492</v>
      </c>
      <c r="P79" s="7">
        <v>4821.0774761750372</v>
      </c>
      <c r="Q79" s="7" t="s">
        <v>725</v>
      </c>
      <c r="R79" s="7">
        <f t="shared" si="7"/>
        <v>11974.212997465258</v>
      </c>
      <c r="S79" s="7">
        <f t="shared" si="8"/>
        <v>19001.055900367097</v>
      </c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</row>
    <row r="80" spans="1:33" s="55" customFormat="1" thickBot="1" x14ac:dyDescent="0.3">
      <c r="A80" s="80" t="s">
        <v>102</v>
      </c>
      <c r="B80" s="81" t="s">
        <v>103</v>
      </c>
      <c r="C80" s="82" t="s">
        <v>8</v>
      </c>
      <c r="D80" s="13">
        <v>200.47315719999997</v>
      </c>
      <c r="E80" s="13">
        <v>223.19042512999999</v>
      </c>
      <c r="F80" s="13">
        <v>302.9470300439645</v>
      </c>
      <c r="G80" s="13">
        <v>259.51542574000001</v>
      </c>
      <c r="H80" s="13">
        <v>285.5495769820655</v>
      </c>
      <c r="I80" s="13">
        <v>279.26520279900706</v>
      </c>
      <c r="J80" s="13">
        <v>285.59620799946407</v>
      </c>
      <c r="K80" s="13">
        <v>289.22437726316173</v>
      </c>
      <c r="L80" s="13">
        <v>293.48826766694134</v>
      </c>
      <c r="M80" s="13">
        <v>264.63134177666876</v>
      </c>
      <c r="N80" s="13">
        <v>300.0864703964524</v>
      </c>
      <c r="O80" s="13">
        <v>270.87777999407575</v>
      </c>
      <c r="P80" s="13">
        <v>277.25229270273019</v>
      </c>
      <c r="Q80" s="13" t="s">
        <v>725</v>
      </c>
      <c r="R80" s="7">
        <f t="shared" si="7"/>
        <v>1164.7205230449233</v>
      </c>
      <c r="S80" s="7">
        <f t="shared" si="8"/>
        <v>1381.2509945356437</v>
      </c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</row>
    <row r="81" spans="1:33" s="55" customFormat="1" ht="15" x14ac:dyDescent="0.25">
      <c r="A81" s="83" t="s">
        <v>104</v>
      </c>
      <c r="B81" s="60" t="s">
        <v>684</v>
      </c>
      <c r="C81" s="84" t="s">
        <v>8</v>
      </c>
      <c r="D81" s="17">
        <f t="shared" ref="D81:O81" si="25">D18-D33</f>
        <v>-1436.7601224416667</v>
      </c>
      <c r="E81" s="17">
        <f t="shared" si="25"/>
        <v>-994.02907761163442</v>
      </c>
      <c r="F81" s="17">
        <f t="shared" ref="F81" si="26">F18-F33</f>
        <v>-1142.1161839167016</v>
      </c>
      <c r="G81" s="17">
        <f t="shared" si="25"/>
        <v>-1139.2522873300004</v>
      </c>
      <c r="H81" s="17">
        <f t="shared" si="25"/>
        <v>249.60254564390743</v>
      </c>
      <c r="I81" s="17">
        <f t="shared" si="25"/>
        <v>2424.1889023271051</v>
      </c>
      <c r="J81" s="17">
        <f t="shared" si="25"/>
        <v>469.40722272313542</v>
      </c>
      <c r="K81" s="17">
        <f t="shared" si="25"/>
        <v>-978.03637281896408</v>
      </c>
      <c r="L81" s="17">
        <f t="shared" si="25"/>
        <v>814.07281145866909</v>
      </c>
      <c r="M81" s="17">
        <f t="shared" si="25"/>
        <v>-1550.6847360162501</v>
      </c>
      <c r="N81" s="17">
        <f t="shared" si="25"/>
        <v>1187.8229049081965</v>
      </c>
      <c r="O81" s="17">
        <f t="shared" si="25"/>
        <v>-1895.7079709330337</v>
      </c>
      <c r="P81" s="17">
        <f t="shared" ref="P81" si="27">P18-P33</f>
        <v>-2135.2783183269621</v>
      </c>
      <c r="Q81" s="17" t="s">
        <v>725</v>
      </c>
      <c r="R81" s="7">
        <f t="shared" si="7"/>
        <v>2720.9054847339085</v>
      </c>
      <c r="S81" s="7">
        <f t="shared" si="8"/>
        <v>-4135.5184957681049</v>
      </c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</row>
    <row r="82" spans="1:33" s="55" customFormat="1" ht="15.75" customHeight="1" outlineLevel="1" x14ac:dyDescent="0.25">
      <c r="A82" s="64" t="s">
        <v>105</v>
      </c>
      <c r="B82" s="65" t="s">
        <v>10</v>
      </c>
      <c r="C82" s="66" t="s">
        <v>8</v>
      </c>
      <c r="D82" s="7" t="s">
        <v>209</v>
      </c>
      <c r="E82" s="7" t="s">
        <v>209</v>
      </c>
      <c r="F82" s="7" t="s">
        <v>209</v>
      </c>
      <c r="G82" s="7" t="s">
        <v>209</v>
      </c>
      <c r="H82" s="7" t="s">
        <v>209</v>
      </c>
      <c r="I82" s="7" t="s">
        <v>209</v>
      </c>
      <c r="J82" s="7" t="s">
        <v>209</v>
      </c>
      <c r="K82" s="7" t="s">
        <v>209</v>
      </c>
      <c r="L82" s="7" t="s">
        <v>209</v>
      </c>
      <c r="M82" s="7" t="s">
        <v>209</v>
      </c>
      <c r="N82" s="7" t="s">
        <v>209</v>
      </c>
      <c r="O82" s="7" t="s">
        <v>209</v>
      </c>
      <c r="P82" s="7" t="s">
        <v>209</v>
      </c>
      <c r="Q82" s="7" t="s">
        <v>725</v>
      </c>
      <c r="R82" s="7" t="s">
        <v>209</v>
      </c>
      <c r="S82" s="8" t="s">
        <v>209</v>
      </c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</row>
    <row r="83" spans="1:33" s="55" customFormat="1" ht="31.5" customHeight="1" outlineLevel="1" x14ac:dyDescent="0.25">
      <c r="A83" s="64" t="s">
        <v>106</v>
      </c>
      <c r="B83" s="71" t="s">
        <v>12</v>
      </c>
      <c r="C83" s="66" t="s">
        <v>8</v>
      </c>
      <c r="D83" s="7" t="s">
        <v>209</v>
      </c>
      <c r="E83" s="7" t="s">
        <v>209</v>
      </c>
      <c r="F83" s="7" t="s">
        <v>209</v>
      </c>
      <c r="G83" s="7" t="s">
        <v>209</v>
      </c>
      <c r="H83" s="7" t="s">
        <v>209</v>
      </c>
      <c r="I83" s="7" t="s">
        <v>209</v>
      </c>
      <c r="J83" s="7" t="s">
        <v>209</v>
      </c>
      <c r="K83" s="7" t="s">
        <v>209</v>
      </c>
      <c r="L83" s="7" t="s">
        <v>209</v>
      </c>
      <c r="M83" s="7" t="s">
        <v>209</v>
      </c>
      <c r="N83" s="7" t="s">
        <v>209</v>
      </c>
      <c r="O83" s="7" t="s">
        <v>209</v>
      </c>
      <c r="P83" s="7" t="s">
        <v>209</v>
      </c>
      <c r="Q83" s="7" t="s">
        <v>725</v>
      </c>
      <c r="R83" s="7" t="s">
        <v>209</v>
      </c>
      <c r="S83" s="8" t="s">
        <v>209</v>
      </c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</row>
    <row r="84" spans="1:33" s="55" customFormat="1" ht="31.5" customHeight="1" outlineLevel="1" x14ac:dyDescent="0.25">
      <c r="A84" s="64" t="s">
        <v>107</v>
      </c>
      <c r="B84" s="71" t="s">
        <v>14</v>
      </c>
      <c r="C84" s="66" t="s">
        <v>8</v>
      </c>
      <c r="D84" s="7" t="s">
        <v>209</v>
      </c>
      <c r="E84" s="7" t="s">
        <v>209</v>
      </c>
      <c r="F84" s="7" t="s">
        <v>209</v>
      </c>
      <c r="G84" s="7" t="s">
        <v>209</v>
      </c>
      <c r="H84" s="7" t="s">
        <v>209</v>
      </c>
      <c r="I84" s="7" t="s">
        <v>209</v>
      </c>
      <c r="J84" s="7" t="s">
        <v>209</v>
      </c>
      <c r="K84" s="7" t="s">
        <v>209</v>
      </c>
      <c r="L84" s="7" t="s">
        <v>209</v>
      </c>
      <c r="M84" s="7" t="s">
        <v>209</v>
      </c>
      <c r="N84" s="7" t="s">
        <v>209</v>
      </c>
      <c r="O84" s="7" t="s">
        <v>209</v>
      </c>
      <c r="P84" s="7" t="s">
        <v>209</v>
      </c>
      <c r="Q84" s="7" t="s">
        <v>725</v>
      </c>
      <c r="R84" s="7" t="s">
        <v>209</v>
      </c>
      <c r="S84" s="8" t="s">
        <v>209</v>
      </c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</row>
    <row r="85" spans="1:33" s="55" customFormat="1" ht="31.5" customHeight="1" outlineLevel="1" x14ac:dyDescent="0.25">
      <c r="A85" s="64" t="s">
        <v>108</v>
      </c>
      <c r="B85" s="71" t="s">
        <v>16</v>
      </c>
      <c r="C85" s="66" t="s">
        <v>8</v>
      </c>
      <c r="D85" s="7" t="s">
        <v>209</v>
      </c>
      <c r="E85" s="7" t="s">
        <v>209</v>
      </c>
      <c r="F85" s="7" t="s">
        <v>209</v>
      </c>
      <c r="G85" s="7" t="s">
        <v>209</v>
      </c>
      <c r="H85" s="7" t="s">
        <v>209</v>
      </c>
      <c r="I85" s="7" t="s">
        <v>209</v>
      </c>
      <c r="J85" s="7" t="s">
        <v>209</v>
      </c>
      <c r="K85" s="7" t="s">
        <v>209</v>
      </c>
      <c r="L85" s="7" t="s">
        <v>209</v>
      </c>
      <c r="M85" s="7" t="s">
        <v>209</v>
      </c>
      <c r="N85" s="7" t="s">
        <v>209</v>
      </c>
      <c r="O85" s="7" t="s">
        <v>209</v>
      </c>
      <c r="P85" s="7" t="s">
        <v>209</v>
      </c>
      <c r="Q85" s="7" t="s">
        <v>725</v>
      </c>
      <c r="R85" s="7" t="s">
        <v>209</v>
      </c>
      <c r="S85" s="8" t="s">
        <v>209</v>
      </c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</row>
    <row r="86" spans="1:33" s="55" customFormat="1" ht="15.75" customHeight="1" outlineLevel="1" x14ac:dyDescent="0.25">
      <c r="A86" s="64" t="s">
        <v>109</v>
      </c>
      <c r="B86" s="65" t="s">
        <v>18</v>
      </c>
      <c r="C86" s="66" t="s">
        <v>8</v>
      </c>
      <c r="D86" s="7" t="s">
        <v>209</v>
      </c>
      <c r="E86" s="7" t="s">
        <v>209</v>
      </c>
      <c r="F86" s="7" t="s">
        <v>209</v>
      </c>
      <c r="G86" s="7" t="s">
        <v>209</v>
      </c>
      <c r="H86" s="7" t="s">
        <v>209</v>
      </c>
      <c r="I86" s="7" t="s">
        <v>209</v>
      </c>
      <c r="J86" s="7" t="s">
        <v>209</v>
      </c>
      <c r="K86" s="7" t="s">
        <v>209</v>
      </c>
      <c r="L86" s="7" t="s">
        <v>209</v>
      </c>
      <c r="M86" s="7" t="s">
        <v>209</v>
      </c>
      <c r="N86" s="7" t="s">
        <v>209</v>
      </c>
      <c r="O86" s="7" t="s">
        <v>209</v>
      </c>
      <c r="P86" s="7" t="s">
        <v>209</v>
      </c>
      <c r="Q86" s="7" t="s">
        <v>725</v>
      </c>
      <c r="R86" s="7" t="s">
        <v>209</v>
      </c>
      <c r="S86" s="8" t="s">
        <v>209</v>
      </c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</row>
    <row r="87" spans="1:33" s="55" customFormat="1" ht="15" x14ac:dyDescent="0.25">
      <c r="A87" s="64" t="s">
        <v>110</v>
      </c>
      <c r="B87" s="65" t="s">
        <v>20</v>
      </c>
      <c r="C87" s="66" t="s">
        <v>8</v>
      </c>
      <c r="D87" s="7">
        <f>D24-D39</f>
        <v>-764.62703531022817</v>
      </c>
      <c r="E87" s="7">
        <f t="shared" ref="E87:G87" si="28">E24-E39</f>
        <v>-759.80577424811008</v>
      </c>
      <c r="F87" s="7">
        <f t="shared" si="28"/>
        <v>-668.99846884904036</v>
      </c>
      <c r="G87" s="7">
        <f t="shared" si="28"/>
        <v>-939.15598393436358</v>
      </c>
      <c r="H87" s="7">
        <f t="shared" ref="H87:I87" si="29">H24-H39</f>
        <v>58.31310097145797</v>
      </c>
      <c r="I87" s="7">
        <f t="shared" si="29"/>
        <v>-1144.9817404427013</v>
      </c>
      <c r="J87" s="7">
        <f t="shared" ref="J87:K87" si="30">J24-J39</f>
        <v>214.48485874819471</v>
      </c>
      <c r="K87" s="7">
        <f t="shared" si="30"/>
        <v>-1546.6558735981889</v>
      </c>
      <c r="L87" s="7">
        <f t="shared" ref="L87:M87" si="31">L24-L39</f>
        <v>426.23865887748343</v>
      </c>
      <c r="M87" s="7">
        <f t="shared" si="31"/>
        <v>-1903.1305130925357</v>
      </c>
      <c r="N87" s="7">
        <f t="shared" ref="N87" si="32">N24-N39</f>
        <v>651.86036047343259</v>
      </c>
      <c r="O87" s="7">
        <f t="shared" ref="O87" si="33">O24-O39</f>
        <v>-2312.3050179355751</v>
      </c>
      <c r="P87" s="7">
        <f t="shared" ref="P87" si="34">P24-P39</f>
        <v>-2631.2471081830945</v>
      </c>
      <c r="Q87" s="7" t="s">
        <v>725</v>
      </c>
      <c r="R87" s="7">
        <f t="shared" ref="R83:R146" si="35">H87+J87+L87+N87</f>
        <v>1350.8969790705687</v>
      </c>
      <c r="S87" s="7">
        <f t="shared" ref="S83:S146" si="36">I87+K87+M87+O87+P87</f>
        <v>-9538.3202532520954</v>
      </c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</row>
    <row r="88" spans="1:33" s="55" customFormat="1" ht="15.75" customHeight="1" outlineLevel="1" x14ac:dyDescent="0.25">
      <c r="A88" s="64" t="s">
        <v>111</v>
      </c>
      <c r="B88" s="65" t="s">
        <v>22</v>
      </c>
      <c r="C88" s="66" t="s">
        <v>8</v>
      </c>
      <c r="D88" s="7" t="s">
        <v>209</v>
      </c>
      <c r="E88" s="7" t="s">
        <v>209</v>
      </c>
      <c r="F88" s="7" t="s">
        <v>209</v>
      </c>
      <c r="G88" s="7" t="s">
        <v>209</v>
      </c>
      <c r="H88" s="7" t="s">
        <v>209</v>
      </c>
      <c r="I88" s="7" t="s">
        <v>209</v>
      </c>
      <c r="J88" s="7" t="s">
        <v>209</v>
      </c>
      <c r="K88" s="7" t="s">
        <v>209</v>
      </c>
      <c r="L88" s="7" t="s">
        <v>209</v>
      </c>
      <c r="M88" s="7" t="s">
        <v>209</v>
      </c>
      <c r="N88" s="7" t="s">
        <v>209</v>
      </c>
      <c r="O88" s="7" t="s">
        <v>209</v>
      </c>
      <c r="P88" s="7" t="s">
        <v>209</v>
      </c>
      <c r="Q88" s="7" t="s">
        <v>725</v>
      </c>
      <c r="R88" s="7" t="s">
        <v>209</v>
      </c>
      <c r="S88" s="8" t="s">
        <v>209</v>
      </c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</row>
    <row r="89" spans="1:33" s="55" customFormat="1" ht="15" x14ac:dyDescent="0.25">
      <c r="A89" s="64" t="s">
        <v>112</v>
      </c>
      <c r="B89" s="65" t="s">
        <v>24</v>
      </c>
      <c r="C89" s="66" t="s">
        <v>8</v>
      </c>
      <c r="D89" s="7">
        <f>D26-D41</f>
        <v>-2.1915854083333342</v>
      </c>
      <c r="E89" s="7">
        <f>E26-E41</f>
        <v>-13.716255499999999</v>
      </c>
      <c r="F89" s="7">
        <f t="shared" ref="F89" si="37">F26-F41</f>
        <v>21.207200564023879</v>
      </c>
      <c r="G89" s="7">
        <f t="shared" ref="G89:H89" si="38">G26-G41</f>
        <v>-25.804753824880002</v>
      </c>
      <c r="H89" s="7">
        <f t="shared" si="38"/>
        <v>245.33479630144524</v>
      </c>
      <c r="I89" s="7">
        <f t="shared" ref="I89" si="39">I26-I41</f>
        <v>3386.4610165104768</v>
      </c>
      <c r="J89" s="7">
        <f>J26-J41</f>
        <v>84.859645836691072</v>
      </c>
      <c r="K89" s="7">
        <f t="shared" ref="K89" si="40">K26-K41</f>
        <v>279.09470942689393</v>
      </c>
      <c r="L89" s="7">
        <f t="shared" ref="L89:M89" si="41">L26-L41</f>
        <v>91.41609691948409</v>
      </c>
      <c r="M89" s="7">
        <f t="shared" si="41"/>
        <v>4.682194649959996</v>
      </c>
      <c r="N89" s="7">
        <f>N26-N41</f>
        <v>94.415253456155398</v>
      </c>
      <c r="O89" s="7">
        <f t="shared" ref="O89" si="42">O26-O41</f>
        <v>4.7999800570388018</v>
      </c>
      <c r="P89" s="7">
        <f t="shared" ref="P89" si="43">P26-P41</f>
        <v>4.9289920587499623</v>
      </c>
      <c r="Q89" s="7" t="s">
        <v>725</v>
      </c>
      <c r="R89" s="7">
        <f t="shared" si="35"/>
        <v>516.02579251377574</v>
      </c>
      <c r="S89" s="7">
        <f t="shared" si="36"/>
        <v>3679.9668927031194</v>
      </c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</row>
    <row r="90" spans="1:33" s="55" customFormat="1" ht="15" x14ac:dyDescent="0.25">
      <c r="A90" s="64" t="s">
        <v>113</v>
      </c>
      <c r="B90" s="65" t="s">
        <v>26</v>
      </c>
      <c r="C90" s="66" t="s">
        <v>8</v>
      </c>
      <c r="D90" s="7">
        <f>D27-D42</f>
        <v>-675.98051746381407</v>
      </c>
      <c r="E90" s="7">
        <f>E27-E42</f>
        <v>-224.38682920519068</v>
      </c>
      <c r="F90" s="7">
        <f t="shared" ref="F90" si="44">F27-F42</f>
        <v>-531.60966828644359</v>
      </c>
      <c r="G90" s="7">
        <f t="shared" ref="G90:H90" si="45">G27-G42</f>
        <v>-178.8532175624232</v>
      </c>
      <c r="H90" s="7">
        <f t="shared" si="45"/>
        <v>-97.768325205103793</v>
      </c>
      <c r="I90" s="7">
        <f t="shared" ref="I90" si="46">I27-I42</f>
        <v>171.06117155324773</v>
      </c>
      <c r="J90" s="7">
        <f>J27-J42</f>
        <v>98.973242687422498</v>
      </c>
      <c r="K90" s="7">
        <f t="shared" ref="K90" si="47">K27-K42</f>
        <v>276.71149177704865</v>
      </c>
      <c r="L90" s="7">
        <f t="shared" ref="L90:M90" si="48">L27-L42</f>
        <v>114.85441455716409</v>
      </c>
      <c r="M90" s="7">
        <f t="shared" si="48"/>
        <v>333.66895334456603</v>
      </c>
      <c r="N90" s="7">
        <f>N27-N42</f>
        <v>120.04637347820881</v>
      </c>
      <c r="O90" s="7">
        <f t="shared" ref="O90" si="49">O27-O42</f>
        <v>396.29297450451395</v>
      </c>
      <c r="P90" s="7">
        <f t="shared" ref="P90" si="50">P27-P42</f>
        <v>473.98529521018645</v>
      </c>
      <c r="Q90" s="7" t="s">
        <v>725</v>
      </c>
      <c r="R90" s="7">
        <f t="shared" si="35"/>
        <v>236.1057055176916</v>
      </c>
      <c r="S90" s="7">
        <f t="shared" si="36"/>
        <v>1651.7198863895628</v>
      </c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</row>
    <row r="91" spans="1:33" s="55" customFormat="1" ht="15.75" customHeight="1" outlineLevel="1" x14ac:dyDescent="0.25">
      <c r="A91" s="64" t="s">
        <v>114</v>
      </c>
      <c r="B91" s="65" t="s">
        <v>28</v>
      </c>
      <c r="C91" s="66" t="s">
        <v>8</v>
      </c>
      <c r="D91" s="7" t="s">
        <v>209</v>
      </c>
      <c r="E91" s="7" t="s">
        <v>209</v>
      </c>
      <c r="F91" s="7" t="s">
        <v>209</v>
      </c>
      <c r="G91" s="7" t="s">
        <v>209</v>
      </c>
      <c r="H91" s="7" t="s">
        <v>209</v>
      </c>
      <c r="I91" s="7" t="s">
        <v>209</v>
      </c>
      <c r="J91" s="7" t="s">
        <v>209</v>
      </c>
      <c r="K91" s="7" t="s">
        <v>209</v>
      </c>
      <c r="L91" s="7" t="s">
        <v>209</v>
      </c>
      <c r="M91" s="7" t="s">
        <v>209</v>
      </c>
      <c r="N91" s="7" t="s">
        <v>209</v>
      </c>
      <c r="O91" s="7" t="s">
        <v>209</v>
      </c>
      <c r="P91" s="7" t="s">
        <v>209</v>
      </c>
      <c r="Q91" s="7" t="s">
        <v>725</v>
      </c>
      <c r="R91" s="7" t="s">
        <v>209</v>
      </c>
      <c r="S91" s="8" t="s">
        <v>209</v>
      </c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</row>
    <row r="92" spans="1:33" s="55" customFormat="1" ht="31.5" customHeight="1" outlineLevel="1" x14ac:dyDescent="0.25">
      <c r="A92" s="64" t="s">
        <v>115</v>
      </c>
      <c r="B92" s="68" t="s">
        <v>30</v>
      </c>
      <c r="C92" s="66" t="s">
        <v>8</v>
      </c>
      <c r="D92" s="7" t="s">
        <v>209</v>
      </c>
      <c r="E92" s="7" t="s">
        <v>209</v>
      </c>
      <c r="F92" s="7" t="s">
        <v>209</v>
      </c>
      <c r="G92" s="7" t="s">
        <v>209</v>
      </c>
      <c r="H92" s="7" t="s">
        <v>209</v>
      </c>
      <c r="I92" s="7" t="s">
        <v>209</v>
      </c>
      <c r="J92" s="7" t="s">
        <v>209</v>
      </c>
      <c r="K92" s="7" t="s">
        <v>209</v>
      </c>
      <c r="L92" s="7" t="s">
        <v>209</v>
      </c>
      <c r="M92" s="7" t="s">
        <v>209</v>
      </c>
      <c r="N92" s="7" t="s">
        <v>209</v>
      </c>
      <c r="O92" s="7" t="s">
        <v>209</v>
      </c>
      <c r="P92" s="7" t="s">
        <v>209</v>
      </c>
      <c r="Q92" s="7" t="s">
        <v>725</v>
      </c>
      <c r="R92" s="7" t="s">
        <v>209</v>
      </c>
      <c r="S92" s="8" t="s">
        <v>209</v>
      </c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</row>
    <row r="93" spans="1:33" s="55" customFormat="1" ht="15.75" customHeight="1" outlineLevel="1" x14ac:dyDescent="0.25">
      <c r="A93" s="64" t="s">
        <v>116</v>
      </c>
      <c r="B93" s="71" t="s">
        <v>32</v>
      </c>
      <c r="C93" s="66" t="s">
        <v>8</v>
      </c>
      <c r="D93" s="7" t="s">
        <v>209</v>
      </c>
      <c r="E93" s="7" t="s">
        <v>209</v>
      </c>
      <c r="F93" s="7" t="s">
        <v>209</v>
      </c>
      <c r="G93" s="7" t="s">
        <v>209</v>
      </c>
      <c r="H93" s="7" t="s">
        <v>209</v>
      </c>
      <c r="I93" s="7" t="s">
        <v>209</v>
      </c>
      <c r="J93" s="7" t="s">
        <v>209</v>
      </c>
      <c r="K93" s="7" t="s">
        <v>209</v>
      </c>
      <c r="L93" s="7" t="s">
        <v>209</v>
      </c>
      <c r="M93" s="7" t="s">
        <v>209</v>
      </c>
      <c r="N93" s="7" t="s">
        <v>209</v>
      </c>
      <c r="O93" s="7" t="s">
        <v>209</v>
      </c>
      <c r="P93" s="7" t="s">
        <v>209</v>
      </c>
      <c r="Q93" s="7" t="s">
        <v>725</v>
      </c>
      <c r="R93" s="7" t="s">
        <v>209</v>
      </c>
      <c r="S93" s="8" t="s">
        <v>209</v>
      </c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</row>
    <row r="94" spans="1:33" s="55" customFormat="1" ht="15.75" customHeight="1" outlineLevel="1" x14ac:dyDescent="0.25">
      <c r="A94" s="64" t="s">
        <v>117</v>
      </c>
      <c r="B94" s="69" t="s">
        <v>34</v>
      </c>
      <c r="C94" s="66" t="s">
        <v>8</v>
      </c>
      <c r="D94" s="7" t="s">
        <v>209</v>
      </c>
      <c r="E94" s="7" t="s">
        <v>209</v>
      </c>
      <c r="F94" s="7" t="s">
        <v>209</v>
      </c>
      <c r="G94" s="7" t="s">
        <v>209</v>
      </c>
      <c r="H94" s="7" t="s">
        <v>209</v>
      </c>
      <c r="I94" s="7" t="s">
        <v>209</v>
      </c>
      <c r="J94" s="7" t="s">
        <v>209</v>
      </c>
      <c r="K94" s="7" t="s">
        <v>209</v>
      </c>
      <c r="L94" s="7" t="s">
        <v>209</v>
      </c>
      <c r="M94" s="7" t="s">
        <v>209</v>
      </c>
      <c r="N94" s="7" t="s">
        <v>209</v>
      </c>
      <c r="O94" s="7" t="s">
        <v>209</v>
      </c>
      <c r="P94" s="7" t="s">
        <v>209</v>
      </c>
      <c r="Q94" s="7" t="s">
        <v>725</v>
      </c>
      <c r="R94" s="7" t="s">
        <v>209</v>
      </c>
      <c r="S94" s="8" t="s">
        <v>209</v>
      </c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</row>
    <row r="95" spans="1:33" s="55" customFormat="1" ht="15" x14ac:dyDescent="0.25">
      <c r="A95" s="64" t="s">
        <v>118</v>
      </c>
      <c r="B95" s="65" t="s">
        <v>36</v>
      </c>
      <c r="C95" s="66" t="s">
        <v>8</v>
      </c>
      <c r="D95" s="7">
        <f>D32-D47</f>
        <v>6.0390157407082157</v>
      </c>
      <c r="E95" s="7">
        <f t="shared" ref="E95:G95" si="51">E32-E47</f>
        <v>3.8797813416666678</v>
      </c>
      <c r="F95" s="7">
        <f t="shared" si="51"/>
        <v>37.284752654759657</v>
      </c>
      <c r="G95" s="7">
        <f t="shared" si="51"/>
        <v>4.5616679916666669</v>
      </c>
      <c r="H95" s="7">
        <f t="shared" ref="H95:I95" si="52">H32-H47</f>
        <v>43.722973576107165</v>
      </c>
      <c r="I95" s="7">
        <f t="shared" si="52"/>
        <v>11.648454706081637</v>
      </c>
      <c r="J95" s="7">
        <f t="shared" ref="J95:N95" si="53">J32-J47</f>
        <v>71.089475450828473</v>
      </c>
      <c r="K95" s="7">
        <f t="shared" ref="K95" si="54">K32-K47</f>
        <v>12.813299575284759</v>
      </c>
      <c r="L95" s="7">
        <f t="shared" ref="L95:M95" si="55">L32-L47</f>
        <v>181.56364110453859</v>
      </c>
      <c r="M95" s="7">
        <f t="shared" si="55"/>
        <v>14.094629081759464</v>
      </c>
      <c r="N95" s="7">
        <f t="shared" si="53"/>
        <v>321.50091750039712</v>
      </c>
      <c r="O95" s="7">
        <f t="shared" ref="O95" si="56">O32-O47</f>
        <v>15.504092440989183</v>
      </c>
      <c r="P95" s="7">
        <f t="shared" ref="P95" si="57">P32-P47</f>
        <v>17.054502587195657</v>
      </c>
      <c r="Q95" s="7" t="s">
        <v>725</v>
      </c>
      <c r="R95" s="7">
        <f t="shared" si="35"/>
        <v>617.87700763187138</v>
      </c>
      <c r="S95" s="7">
        <f t="shared" si="36"/>
        <v>71.1149783913107</v>
      </c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</row>
    <row r="96" spans="1:33" s="55" customFormat="1" ht="15" x14ac:dyDescent="0.25">
      <c r="A96" s="64" t="s">
        <v>119</v>
      </c>
      <c r="B96" s="85" t="s">
        <v>685</v>
      </c>
      <c r="C96" s="66" t="s">
        <v>8</v>
      </c>
      <c r="D96" s="7">
        <f t="shared" ref="D96:I96" si="58">D97-D105</f>
        <v>-1282.6975793599959</v>
      </c>
      <c r="E96" s="7">
        <f t="shared" si="58"/>
        <v>-558.6676145800011</v>
      </c>
      <c r="F96" s="7">
        <f t="shared" si="58"/>
        <v>-469.47361439329779</v>
      </c>
      <c r="G96" s="7">
        <f t="shared" si="58"/>
        <v>307.87438428998394</v>
      </c>
      <c r="H96" s="7">
        <f t="shared" si="58"/>
        <v>-368.88769455116085</v>
      </c>
      <c r="I96" s="7">
        <f t="shared" si="58"/>
        <v>-130.35116675404151</v>
      </c>
      <c r="J96" s="7">
        <f t="shared" ref="J96:N96" si="59">J97-J105</f>
        <v>-417.90466509409555</v>
      </c>
      <c r="K96" s="7">
        <f t="shared" ref="K96" si="60">K97-K105</f>
        <v>-1037.1006739164491</v>
      </c>
      <c r="L96" s="7">
        <f t="shared" ref="L96:M96" si="61">L97-L105</f>
        <v>-240.90984787255024</v>
      </c>
      <c r="M96" s="7">
        <f t="shared" si="61"/>
        <v>-1381.4686169918637</v>
      </c>
      <c r="N96" s="7">
        <f t="shared" si="59"/>
        <v>-128.23056977306692</v>
      </c>
      <c r="O96" s="7">
        <f t="shared" ref="O96" si="62">O97-O105</f>
        <v>-1785.4863548419887</v>
      </c>
      <c r="P96" s="7">
        <f t="shared" ref="P96" si="63">P97-P105</f>
        <v>-2240.3414978178139</v>
      </c>
      <c r="Q96" s="7" t="s">
        <v>725</v>
      </c>
      <c r="R96" s="7">
        <f t="shared" si="35"/>
        <v>-1155.9327772908734</v>
      </c>
      <c r="S96" s="7">
        <f t="shared" si="36"/>
        <v>-6574.7483103221566</v>
      </c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</row>
    <row r="97" spans="1:33" s="55" customFormat="1" ht="15" x14ac:dyDescent="0.25">
      <c r="A97" s="64" t="s">
        <v>120</v>
      </c>
      <c r="B97" s="68" t="s">
        <v>121</v>
      </c>
      <c r="C97" s="66" t="s">
        <v>8</v>
      </c>
      <c r="D97" s="7">
        <v>2590.5460072500018</v>
      </c>
      <c r="E97" s="7">
        <v>4463.7718942699994</v>
      </c>
      <c r="F97" s="7">
        <v>733.63615270573905</v>
      </c>
      <c r="G97" s="7">
        <v>4674.7991560399969</v>
      </c>
      <c r="H97" s="7">
        <v>534.34990294172121</v>
      </c>
      <c r="I97" s="7">
        <v>711.75718446029316</v>
      </c>
      <c r="J97" s="7">
        <v>576.18185882738692</v>
      </c>
      <c r="K97" s="7">
        <v>183.28544371317631</v>
      </c>
      <c r="L97" s="7">
        <v>642.24800049567705</v>
      </c>
      <c r="M97" s="7">
        <v>213.63345772925345</v>
      </c>
      <c r="N97" s="7">
        <v>739.80876218076617</v>
      </c>
      <c r="O97" s="7">
        <v>230.27782432903246</v>
      </c>
      <c r="P97" s="7">
        <v>231.33976100752713</v>
      </c>
      <c r="Q97" s="7" t="s">
        <v>725</v>
      </c>
      <c r="R97" s="7">
        <f t="shared" si="35"/>
        <v>2492.5885244455512</v>
      </c>
      <c r="S97" s="7">
        <f t="shared" si="36"/>
        <v>1570.2936712392825</v>
      </c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</row>
    <row r="98" spans="1:33" s="55" customFormat="1" ht="15" x14ac:dyDescent="0.25">
      <c r="A98" s="64" t="s">
        <v>122</v>
      </c>
      <c r="B98" s="71" t="s">
        <v>123</v>
      </c>
      <c r="C98" s="66" t="s">
        <v>8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 t="s">
        <v>725</v>
      </c>
      <c r="R98" s="7">
        <f t="shared" si="35"/>
        <v>0</v>
      </c>
      <c r="S98" s="7">
        <f t="shared" si="36"/>
        <v>0</v>
      </c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</row>
    <row r="99" spans="1:33" s="55" customFormat="1" ht="15" x14ac:dyDescent="0.25">
      <c r="A99" s="64" t="s">
        <v>124</v>
      </c>
      <c r="B99" s="71" t="s">
        <v>125</v>
      </c>
      <c r="C99" s="66" t="s">
        <v>8</v>
      </c>
      <c r="D99" s="7">
        <v>4.4693056900000006</v>
      </c>
      <c r="E99" s="7">
        <v>68.719281899999999</v>
      </c>
      <c r="F99" s="7">
        <v>65.68480000000001</v>
      </c>
      <c r="G99" s="7">
        <v>200.12483865000002</v>
      </c>
      <c r="H99" s="7">
        <v>5.9083000000000006</v>
      </c>
      <c r="I99" s="7">
        <v>77.168099999999995</v>
      </c>
      <c r="J99" s="7">
        <v>8.9635999999999996</v>
      </c>
      <c r="K99" s="7">
        <v>58.871699999999997</v>
      </c>
      <c r="L99" s="7">
        <v>33.073399999999999</v>
      </c>
      <c r="M99" s="7">
        <v>71.122199999999992</v>
      </c>
      <c r="N99" s="7">
        <v>85.237399999999994</v>
      </c>
      <c r="O99" s="7">
        <v>86.627499999999998</v>
      </c>
      <c r="P99" s="7">
        <v>86.528499999999994</v>
      </c>
      <c r="Q99" s="7" t="s">
        <v>725</v>
      </c>
      <c r="R99" s="7">
        <f t="shared" si="35"/>
        <v>133.18270000000001</v>
      </c>
      <c r="S99" s="7">
        <f t="shared" si="36"/>
        <v>380.31799999999998</v>
      </c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</row>
    <row r="100" spans="1:33" s="55" customFormat="1" ht="15" x14ac:dyDescent="0.25">
      <c r="A100" s="64" t="s">
        <v>126</v>
      </c>
      <c r="B100" s="71" t="s">
        <v>127</v>
      </c>
      <c r="C100" s="66" t="s">
        <v>8</v>
      </c>
      <c r="D100" s="7">
        <v>2520.5658713400021</v>
      </c>
      <c r="E100" s="7">
        <v>3444.4487252999993</v>
      </c>
      <c r="F100" s="7">
        <v>175.34769420548352</v>
      </c>
      <c r="G100" s="7">
        <v>3849.4010961999975</v>
      </c>
      <c r="H100" s="7">
        <v>0</v>
      </c>
      <c r="I100" s="7">
        <f>I101</f>
        <v>41.267347783058767</v>
      </c>
      <c r="J100" s="7">
        <v>0</v>
      </c>
      <c r="K100" s="7">
        <f>K101</f>
        <v>0</v>
      </c>
      <c r="L100" s="7">
        <v>0</v>
      </c>
      <c r="M100" s="7">
        <f>M101</f>
        <v>0</v>
      </c>
      <c r="N100" s="7">
        <v>0</v>
      </c>
      <c r="O100" s="7">
        <f>O101</f>
        <v>0</v>
      </c>
      <c r="P100" s="7">
        <f>P101</f>
        <v>0</v>
      </c>
      <c r="Q100" s="7" t="s">
        <v>725</v>
      </c>
      <c r="R100" s="7">
        <f t="shared" si="35"/>
        <v>0</v>
      </c>
      <c r="S100" s="7">
        <f t="shared" si="36"/>
        <v>41.267347783058767</v>
      </c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</row>
    <row r="101" spans="1:33" s="55" customFormat="1" ht="15" x14ac:dyDescent="0.25">
      <c r="A101" s="64" t="s">
        <v>128</v>
      </c>
      <c r="B101" s="73" t="s">
        <v>129</v>
      </c>
      <c r="C101" s="66" t="s">
        <v>8</v>
      </c>
      <c r="D101" s="7">
        <v>2520.5658713400021</v>
      </c>
      <c r="E101" s="7">
        <v>3429.9752322099989</v>
      </c>
      <c r="F101" s="7">
        <v>175.34769420548352</v>
      </c>
      <c r="G101" s="7">
        <v>3833.5152221699977</v>
      </c>
      <c r="H101" s="7">
        <v>0</v>
      </c>
      <c r="I101" s="7">
        <v>41.267347783058767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 t="s">
        <v>725</v>
      </c>
      <c r="R101" s="7">
        <f t="shared" si="35"/>
        <v>0</v>
      </c>
      <c r="S101" s="7">
        <f t="shared" si="36"/>
        <v>41.267347783058767</v>
      </c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</row>
    <row r="102" spans="1:33" s="55" customFormat="1" ht="15" x14ac:dyDescent="0.25">
      <c r="A102" s="64" t="s">
        <v>130</v>
      </c>
      <c r="B102" s="69" t="s">
        <v>131</v>
      </c>
      <c r="C102" s="66" t="s">
        <v>8</v>
      </c>
      <c r="D102" s="7">
        <v>65.510830219999661</v>
      </c>
      <c r="E102" s="7">
        <v>950.60388706999993</v>
      </c>
      <c r="F102" s="7">
        <v>492.60365850025551</v>
      </c>
      <c r="G102" s="7">
        <f>G97-G98-G99-G100</f>
        <v>625.27322118999928</v>
      </c>
      <c r="H102" s="7">
        <v>528.44160294172116</v>
      </c>
      <c r="I102" s="7">
        <f>I97-I98-I99-I100</f>
        <v>593.32173667723441</v>
      </c>
      <c r="J102" s="7">
        <v>567.21825882738688</v>
      </c>
      <c r="K102" s="7">
        <f>K97-K98-K99-K100</f>
        <v>124.4137437131763</v>
      </c>
      <c r="L102" s="7">
        <v>609.17460049567705</v>
      </c>
      <c r="M102" s="7">
        <f>M97-M98-M99-M100</f>
        <v>142.51125772925346</v>
      </c>
      <c r="N102" s="7">
        <v>654.57136218076619</v>
      </c>
      <c r="O102" s="7">
        <f>O97-O98-O99-O100</f>
        <v>143.65032432903246</v>
      </c>
      <c r="P102" s="7">
        <f>P97-P98-P99-P100</f>
        <v>144.81126100752715</v>
      </c>
      <c r="Q102" s="7" t="s">
        <v>725</v>
      </c>
      <c r="R102" s="7">
        <f t="shared" si="35"/>
        <v>2359.4058244455514</v>
      </c>
      <c r="S102" s="7">
        <f t="shared" si="36"/>
        <v>1148.7083234562238</v>
      </c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</row>
    <row r="103" spans="1:33" s="55" customFormat="1" ht="15" x14ac:dyDescent="0.25">
      <c r="A103" s="64" t="s">
        <v>686</v>
      </c>
      <c r="B103" s="69" t="s">
        <v>687</v>
      </c>
      <c r="C103" s="66" t="s">
        <v>8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 t="s">
        <v>725</v>
      </c>
      <c r="R103" s="7">
        <f t="shared" si="35"/>
        <v>0</v>
      </c>
      <c r="S103" s="8">
        <f t="shared" si="36"/>
        <v>0</v>
      </c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</row>
    <row r="104" spans="1:33" s="55" customFormat="1" ht="15" x14ac:dyDescent="0.25">
      <c r="A104" s="64" t="s">
        <v>688</v>
      </c>
      <c r="B104" s="69" t="s">
        <v>689</v>
      </c>
      <c r="C104" s="66" t="s">
        <v>8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 t="s">
        <v>725</v>
      </c>
      <c r="R104" s="7">
        <f t="shared" si="35"/>
        <v>0</v>
      </c>
      <c r="S104" s="8">
        <f t="shared" si="36"/>
        <v>0</v>
      </c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</row>
    <row r="105" spans="1:33" s="55" customFormat="1" ht="15" x14ac:dyDescent="0.25">
      <c r="A105" s="64" t="s">
        <v>132</v>
      </c>
      <c r="B105" s="72" t="s">
        <v>89</v>
      </c>
      <c r="C105" s="66" t="s">
        <v>8</v>
      </c>
      <c r="D105" s="7">
        <v>3873.2435866099977</v>
      </c>
      <c r="E105" s="7">
        <v>5022.4395088500005</v>
      </c>
      <c r="F105" s="7">
        <v>1203.1097670990368</v>
      </c>
      <c r="G105" s="7">
        <v>4366.924771750013</v>
      </c>
      <c r="H105" s="7">
        <v>903.23759749288206</v>
      </c>
      <c r="I105" s="7">
        <v>842.10835121433468</v>
      </c>
      <c r="J105" s="7">
        <v>994.08652392148247</v>
      </c>
      <c r="K105" s="7">
        <v>1220.3861176296255</v>
      </c>
      <c r="L105" s="7">
        <v>883.15784836822729</v>
      </c>
      <c r="M105" s="7">
        <v>1595.1020747211171</v>
      </c>
      <c r="N105" s="7">
        <v>868.03933195383308</v>
      </c>
      <c r="O105" s="7">
        <v>2015.7641791710212</v>
      </c>
      <c r="P105" s="7">
        <v>2471.681258825341</v>
      </c>
      <c r="Q105" s="7" t="s">
        <v>725</v>
      </c>
      <c r="R105" s="7">
        <f t="shared" si="35"/>
        <v>3648.5213017364249</v>
      </c>
      <c r="S105" s="7">
        <f t="shared" si="36"/>
        <v>8145.0419815614387</v>
      </c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</row>
    <row r="106" spans="1:33" s="55" customFormat="1" ht="15" x14ac:dyDescent="0.25">
      <c r="A106" s="64" t="s">
        <v>133</v>
      </c>
      <c r="B106" s="69" t="s">
        <v>134</v>
      </c>
      <c r="C106" s="66" t="s">
        <v>8</v>
      </c>
      <c r="D106" s="7">
        <v>2.9852754300000002</v>
      </c>
      <c r="E106" s="7">
        <v>2.9852754300000002</v>
      </c>
      <c r="F106" s="7">
        <v>3.5741728674400002</v>
      </c>
      <c r="G106" s="7">
        <v>4.9786082699999996</v>
      </c>
      <c r="H106" s="7">
        <v>3.7367848193422404</v>
      </c>
      <c r="I106" s="7">
        <v>3.9086999999999996</v>
      </c>
      <c r="J106" s="7">
        <v>3.8862562121159301</v>
      </c>
      <c r="K106" s="7">
        <v>4.0930759999999999</v>
      </c>
      <c r="L106" s="7">
        <v>4.041706460600567</v>
      </c>
      <c r="M106" s="7">
        <v>4.2567990399999998</v>
      </c>
      <c r="N106" s="7">
        <v>4.2033747190245903</v>
      </c>
      <c r="O106" s="7">
        <v>4.4270710015999999</v>
      </c>
      <c r="P106" s="7">
        <v>4.6041538416640009</v>
      </c>
      <c r="Q106" s="7" t="s">
        <v>725</v>
      </c>
      <c r="R106" s="7">
        <f t="shared" si="35"/>
        <v>15.868122211083328</v>
      </c>
      <c r="S106" s="7">
        <f t="shared" si="36"/>
        <v>21.289799883264003</v>
      </c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</row>
    <row r="107" spans="1:33" s="55" customFormat="1" ht="15" x14ac:dyDescent="0.25">
      <c r="A107" s="64" t="s">
        <v>135</v>
      </c>
      <c r="B107" s="69" t="s">
        <v>136</v>
      </c>
      <c r="C107" s="66" t="s">
        <v>8</v>
      </c>
      <c r="D107" s="7">
        <v>300.63743095000007</v>
      </c>
      <c r="E107" s="7">
        <v>316.06252711000002</v>
      </c>
      <c r="F107" s="7">
        <v>224.5966291252154</v>
      </c>
      <c r="G107" s="7">
        <v>145.07345333999999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 t="s">
        <v>725</v>
      </c>
      <c r="R107" s="7">
        <f t="shared" si="35"/>
        <v>0</v>
      </c>
      <c r="S107" s="7">
        <f t="shared" si="36"/>
        <v>0</v>
      </c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</row>
    <row r="108" spans="1:33" s="55" customFormat="1" ht="15" x14ac:dyDescent="0.25">
      <c r="A108" s="64" t="s">
        <v>690</v>
      </c>
      <c r="B108" s="69" t="s">
        <v>691</v>
      </c>
      <c r="C108" s="66" t="s">
        <v>8</v>
      </c>
      <c r="D108" s="7">
        <v>0</v>
      </c>
      <c r="E108" s="7">
        <v>2.7114029300000015</v>
      </c>
      <c r="F108" s="7">
        <v>0</v>
      </c>
      <c r="G108" s="7">
        <v>1.9523319199999998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 t="s">
        <v>725</v>
      </c>
      <c r="R108" s="7">
        <f t="shared" si="35"/>
        <v>0</v>
      </c>
      <c r="S108" s="8">
        <f t="shared" si="36"/>
        <v>0</v>
      </c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</row>
    <row r="109" spans="1:33" s="55" customFormat="1" ht="15" x14ac:dyDescent="0.25">
      <c r="A109" s="64" t="s">
        <v>137</v>
      </c>
      <c r="B109" s="69" t="s">
        <v>138</v>
      </c>
      <c r="C109" s="66" t="s">
        <v>8</v>
      </c>
      <c r="D109" s="7">
        <v>3387.1168976999975</v>
      </c>
      <c r="E109" s="7">
        <v>4182.6219396299994</v>
      </c>
      <c r="F109" s="7">
        <v>936.75762187955979</v>
      </c>
      <c r="G109" s="7">
        <v>3924.8433035600119</v>
      </c>
      <c r="H109" s="7">
        <v>860.74071388631523</v>
      </c>
      <c r="I109" s="7">
        <f>I110</f>
        <v>798.26922434225435</v>
      </c>
      <c r="J109" s="7">
        <v>950.91039615325099</v>
      </c>
      <c r="K109" s="7">
        <f>K110</f>
        <v>798.77224675756327</v>
      </c>
      <c r="L109" s="7">
        <v>839.26786390372695</v>
      </c>
      <c r="M109" s="7">
        <f>M110</f>
        <v>863.44427180941102</v>
      </c>
      <c r="N109" s="7">
        <v>823.41990880934054</v>
      </c>
      <c r="O109" s="7">
        <f>O110</f>
        <v>954.04280791826238</v>
      </c>
      <c r="P109" s="7">
        <f>P110</f>
        <v>1054.1535111497753</v>
      </c>
      <c r="Q109" s="7" t="s">
        <v>725</v>
      </c>
      <c r="R109" s="7">
        <f t="shared" si="35"/>
        <v>3474.3388827526337</v>
      </c>
      <c r="S109" s="7">
        <f t="shared" si="36"/>
        <v>4468.6820619772661</v>
      </c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</row>
    <row r="110" spans="1:33" s="55" customFormat="1" ht="15" x14ac:dyDescent="0.25">
      <c r="A110" s="64" t="s">
        <v>139</v>
      </c>
      <c r="B110" s="73" t="s">
        <v>140</v>
      </c>
      <c r="C110" s="66" t="s">
        <v>8</v>
      </c>
      <c r="D110" s="7">
        <v>3387.1168976999975</v>
      </c>
      <c r="E110" s="7">
        <v>4182.6219396299994</v>
      </c>
      <c r="F110" s="7">
        <v>936.75762187955979</v>
      </c>
      <c r="G110" s="7">
        <v>3912.122372520012</v>
      </c>
      <c r="H110" s="7">
        <v>860.74071388631523</v>
      </c>
      <c r="I110" s="7">
        <v>798.26922434225435</v>
      </c>
      <c r="J110" s="7">
        <v>950.91039615325099</v>
      </c>
      <c r="K110" s="7">
        <v>798.77224675756327</v>
      </c>
      <c r="L110" s="7">
        <v>839.26786390372695</v>
      </c>
      <c r="M110" s="7">
        <v>863.44427180941102</v>
      </c>
      <c r="N110" s="7">
        <v>823.41990880934054</v>
      </c>
      <c r="O110" s="7">
        <v>954.04280791826238</v>
      </c>
      <c r="P110" s="7">
        <v>1054.1535111497753</v>
      </c>
      <c r="Q110" s="7" t="s">
        <v>725</v>
      </c>
      <c r="R110" s="7">
        <f t="shared" si="35"/>
        <v>3474.3388827526337</v>
      </c>
      <c r="S110" s="7">
        <f t="shared" si="36"/>
        <v>4468.6820619772661</v>
      </c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</row>
    <row r="111" spans="1:33" s="55" customFormat="1" ht="15" x14ac:dyDescent="0.25">
      <c r="A111" s="64" t="s">
        <v>692</v>
      </c>
      <c r="B111" s="73" t="s">
        <v>693</v>
      </c>
      <c r="C111" s="66" t="s">
        <v>8</v>
      </c>
      <c r="D111" s="7">
        <v>0</v>
      </c>
      <c r="E111" s="7">
        <v>20.195720649999998</v>
      </c>
      <c r="F111" s="7">
        <v>0</v>
      </c>
      <c r="G111" s="7">
        <v>12.72093104000017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 t="s">
        <v>725</v>
      </c>
      <c r="R111" s="7">
        <f t="shared" si="35"/>
        <v>0</v>
      </c>
      <c r="S111" s="8">
        <f t="shared" si="36"/>
        <v>0</v>
      </c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</row>
    <row r="112" spans="1:33" s="55" customFormat="1" ht="15" x14ac:dyDescent="0.25">
      <c r="A112" s="64" t="s">
        <v>141</v>
      </c>
      <c r="B112" s="69" t="s">
        <v>142</v>
      </c>
      <c r="C112" s="66" t="s">
        <v>8</v>
      </c>
      <c r="D112" s="7">
        <v>182.50398253000003</v>
      </c>
      <c r="E112" s="7">
        <v>520.76976668000134</v>
      </c>
      <c r="F112" s="7">
        <v>38.181343226821696</v>
      </c>
      <c r="G112" s="7">
        <f>G105-G106-G107-G109</f>
        <v>292.0294065800008</v>
      </c>
      <c r="H112" s="7">
        <v>38.760098787224592</v>
      </c>
      <c r="I112" s="7">
        <f>I105-I106-I107-I109</f>
        <v>39.930426872080375</v>
      </c>
      <c r="J112" s="7">
        <v>39.2898715561156</v>
      </c>
      <c r="K112" s="7">
        <f>K105-K106-K107-K109</f>
        <v>417.52079487206208</v>
      </c>
      <c r="L112" s="7">
        <v>39.848278003899736</v>
      </c>
      <c r="M112" s="7">
        <f>M105-M106-M107-M109</f>
        <v>727.40100387170605</v>
      </c>
      <c r="N112" s="7">
        <v>40.41604842546792</v>
      </c>
      <c r="O112" s="7">
        <f>O105-O106-O107-O109</f>
        <v>1057.2943002511588</v>
      </c>
      <c r="P112" s="7">
        <f>P105-P106-P107-P109</f>
        <v>1412.9235938339018</v>
      </c>
      <c r="Q112" s="7" t="s">
        <v>725</v>
      </c>
      <c r="R112" s="7">
        <f t="shared" si="35"/>
        <v>158.31429677270785</v>
      </c>
      <c r="S112" s="7">
        <f t="shared" si="36"/>
        <v>3655.0701197009093</v>
      </c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</row>
    <row r="113" spans="1:33" s="55" customFormat="1" ht="15" x14ac:dyDescent="0.25">
      <c r="A113" s="64" t="s">
        <v>694</v>
      </c>
      <c r="B113" s="69" t="s">
        <v>695</v>
      </c>
      <c r="C113" s="66" t="s">
        <v>8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 t="s">
        <v>725</v>
      </c>
      <c r="R113" s="7">
        <f t="shared" si="35"/>
        <v>0</v>
      </c>
      <c r="S113" s="8">
        <f t="shared" si="36"/>
        <v>0</v>
      </c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</row>
    <row r="114" spans="1:33" s="55" customFormat="1" ht="15" x14ac:dyDescent="0.25">
      <c r="A114" s="64" t="s">
        <v>696</v>
      </c>
      <c r="B114" s="69" t="s">
        <v>697</v>
      </c>
      <c r="C114" s="66" t="s">
        <v>8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 t="s">
        <v>725</v>
      </c>
      <c r="R114" s="7">
        <f t="shared" si="35"/>
        <v>0</v>
      </c>
      <c r="S114" s="8">
        <f t="shared" si="36"/>
        <v>0</v>
      </c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</row>
    <row r="115" spans="1:33" s="55" customFormat="1" ht="15" x14ac:dyDescent="0.25">
      <c r="A115" s="64" t="s">
        <v>143</v>
      </c>
      <c r="B115" s="85" t="s">
        <v>698</v>
      </c>
      <c r="C115" s="66" t="s">
        <v>8</v>
      </c>
      <c r="D115" s="7">
        <f>D81+D96</f>
        <v>-2719.4577018016626</v>
      </c>
      <c r="E115" s="7">
        <f t="shared" ref="E115:G115" si="64">E81+E96</f>
        <v>-1552.6966921916355</v>
      </c>
      <c r="F115" s="7">
        <f t="shared" si="64"/>
        <v>-1611.5897983099994</v>
      </c>
      <c r="G115" s="7">
        <f t="shared" si="64"/>
        <v>-831.37790304001646</v>
      </c>
      <c r="H115" s="7">
        <f t="shared" ref="H115:I115" si="65">H81+H96</f>
        <v>-119.28514890725342</v>
      </c>
      <c r="I115" s="7">
        <f t="shared" si="65"/>
        <v>2293.8377355730636</v>
      </c>
      <c r="J115" s="7">
        <f t="shared" ref="J115:K115" si="66">J81+J96</f>
        <v>51.50255762903987</v>
      </c>
      <c r="K115" s="7">
        <f t="shared" si="66"/>
        <v>-2015.1370467354132</v>
      </c>
      <c r="L115" s="7">
        <f t="shared" ref="L115:M115" si="67">L81+L96</f>
        <v>573.16296358611885</v>
      </c>
      <c r="M115" s="7">
        <f t="shared" si="67"/>
        <v>-2932.1533530081138</v>
      </c>
      <c r="N115" s="7">
        <f t="shared" ref="N115" si="68">N81+N96</f>
        <v>1059.5923351351296</v>
      </c>
      <c r="O115" s="7">
        <f t="shared" ref="O115" si="69">O81+O96</f>
        <v>-3681.1943257750227</v>
      </c>
      <c r="P115" s="7">
        <f t="shared" ref="P115" si="70">P81+P96</f>
        <v>-4375.6198161447755</v>
      </c>
      <c r="Q115" s="7" t="s">
        <v>725</v>
      </c>
      <c r="R115" s="7">
        <f t="shared" si="35"/>
        <v>1564.9727074430348</v>
      </c>
      <c r="S115" s="7">
        <f t="shared" si="36"/>
        <v>-10710.266806090262</v>
      </c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</row>
    <row r="116" spans="1:33" s="55" customFormat="1" ht="31.5" customHeight="1" outlineLevel="1" x14ac:dyDescent="0.25">
      <c r="A116" s="64" t="s">
        <v>144</v>
      </c>
      <c r="B116" s="68" t="s">
        <v>10</v>
      </c>
      <c r="C116" s="66" t="s">
        <v>8</v>
      </c>
      <c r="D116" s="7" t="s">
        <v>209</v>
      </c>
      <c r="E116" s="7" t="s">
        <v>209</v>
      </c>
      <c r="F116" s="7" t="s">
        <v>209</v>
      </c>
      <c r="G116" s="7" t="s">
        <v>209</v>
      </c>
      <c r="H116" s="7" t="s">
        <v>209</v>
      </c>
      <c r="I116" s="7" t="s">
        <v>209</v>
      </c>
      <c r="J116" s="7" t="s">
        <v>209</v>
      </c>
      <c r="K116" s="7" t="s">
        <v>209</v>
      </c>
      <c r="L116" s="7" t="s">
        <v>209</v>
      </c>
      <c r="M116" s="7" t="s">
        <v>209</v>
      </c>
      <c r="N116" s="7" t="s">
        <v>209</v>
      </c>
      <c r="O116" s="7" t="s">
        <v>209</v>
      </c>
      <c r="P116" s="7" t="s">
        <v>209</v>
      </c>
      <c r="Q116" s="7" t="s">
        <v>725</v>
      </c>
      <c r="R116" s="7" t="s">
        <v>209</v>
      </c>
      <c r="S116" s="8" t="s">
        <v>209</v>
      </c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</row>
    <row r="117" spans="1:33" s="55" customFormat="1" ht="31.5" customHeight="1" outlineLevel="1" x14ac:dyDescent="0.25">
      <c r="A117" s="64" t="s">
        <v>145</v>
      </c>
      <c r="B117" s="71" t="s">
        <v>12</v>
      </c>
      <c r="C117" s="66" t="s">
        <v>8</v>
      </c>
      <c r="D117" s="7" t="s">
        <v>209</v>
      </c>
      <c r="E117" s="7" t="s">
        <v>209</v>
      </c>
      <c r="F117" s="7" t="s">
        <v>209</v>
      </c>
      <c r="G117" s="7" t="s">
        <v>209</v>
      </c>
      <c r="H117" s="7" t="s">
        <v>209</v>
      </c>
      <c r="I117" s="7" t="s">
        <v>209</v>
      </c>
      <c r="J117" s="7" t="s">
        <v>209</v>
      </c>
      <c r="K117" s="7" t="s">
        <v>209</v>
      </c>
      <c r="L117" s="7" t="s">
        <v>209</v>
      </c>
      <c r="M117" s="7" t="s">
        <v>209</v>
      </c>
      <c r="N117" s="7" t="s">
        <v>209</v>
      </c>
      <c r="O117" s="7" t="s">
        <v>209</v>
      </c>
      <c r="P117" s="7" t="s">
        <v>209</v>
      </c>
      <c r="Q117" s="7" t="s">
        <v>725</v>
      </c>
      <c r="R117" s="7" t="s">
        <v>209</v>
      </c>
      <c r="S117" s="8" t="s">
        <v>209</v>
      </c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</row>
    <row r="118" spans="1:33" s="55" customFormat="1" ht="31.5" customHeight="1" outlineLevel="1" x14ac:dyDescent="0.25">
      <c r="A118" s="64" t="s">
        <v>146</v>
      </c>
      <c r="B118" s="71" t="s">
        <v>14</v>
      </c>
      <c r="C118" s="66" t="s">
        <v>8</v>
      </c>
      <c r="D118" s="7" t="s">
        <v>209</v>
      </c>
      <c r="E118" s="7" t="s">
        <v>209</v>
      </c>
      <c r="F118" s="7" t="s">
        <v>209</v>
      </c>
      <c r="G118" s="7" t="s">
        <v>209</v>
      </c>
      <c r="H118" s="7" t="s">
        <v>209</v>
      </c>
      <c r="I118" s="7" t="s">
        <v>209</v>
      </c>
      <c r="J118" s="7" t="s">
        <v>209</v>
      </c>
      <c r="K118" s="7" t="s">
        <v>209</v>
      </c>
      <c r="L118" s="7" t="s">
        <v>209</v>
      </c>
      <c r="M118" s="7" t="s">
        <v>209</v>
      </c>
      <c r="N118" s="7" t="s">
        <v>209</v>
      </c>
      <c r="O118" s="7" t="s">
        <v>209</v>
      </c>
      <c r="P118" s="7" t="s">
        <v>209</v>
      </c>
      <c r="Q118" s="7" t="s">
        <v>725</v>
      </c>
      <c r="R118" s="7" t="s">
        <v>209</v>
      </c>
      <c r="S118" s="8" t="s">
        <v>209</v>
      </c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</row>
    <row r="119" spans="1:33" s="55" customFormat="1" ht="31.5" customHeight="1" outlineLevel="1" x14ac:dyDescent="0.25">
      <c r="A119" s="64" t="s">
        <v>147</v>
      </c>
      <c r="B119" s="71" t="s">
        <v>16</v>
      </c>
      <c r="C119" s="66" t="s">
        <v>8</v>
      </c>
      <c r="D119" s="7" t="s">
        <v>209</v>
      </c>
      <c r="E119" s="7" t="s">
        <v>209</v>
      </c>
      <c r="F119" s="7" t="s">
        <v>209</v>
      </c>
      <c r="G119" s="7" t="s">
        <v>209</v>
      </c>
      <c r="H119" s="7" t="s">
        <v>209</v>
      </c>
      <c r="I119" s="7" t="s">
        <v>209</v>
      </c>
      <c r="J119" s="7" t="s">
        <v>209</v>
      </c>
      <c r="K119" s="7" t="s">
        <v>209</v>
      </c>
      <c r="L119" s="7" t="s">
        <v>209</v>
      </c>
      <c r="M119" s="7" t="s">
        <v>209</v>
      </c>
      <c r="N119" s="7" t="s">
        <v>209</v>
      </c>
      <c r="O119" s="7" t="s">
        <v>209</v>
      </c>
      <c r="P119" s="7" t="s">
        <v>209</v>
      </c>
      <c r="Q119" s="7" t="s">
        <v>725</v>
      </c>
      <c r="R119" s="7" t="s">
        <v>209</v>
      </c>
      <c r="S119" s="8" t="s">
        <v>209</v>
      </c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</row>
    <row r="120" spans="1:33" s="55" customFormat="1" ht="15.75" customHeight="1" outlineLevel="1" x14ac:dyDescent="0.25">
      <c r="A120" s="64" t="s">
        <v>148</v>
      </c>
      <c r="B120" s="65" t="s">
        <v>18</v>
      </c>
      <c r="C120" s="66" t="s">
        <v>8</v>
      </c>
      <c r="D120" s="7" t="s">
        <v>209</v>
      </c>
      <c r="E120" s="7" t="s">
        <v>209</v>
      </c>
      <c r="F120" s="7" t="s">
        <v>209</v>
      </c>
      <c r="G120" s="7" t="s">
        <v>209</v>
      </c>
      <c r="H120" s="7" t="s">
        <v>209</v>
      </c>
      <c r="I120" s="7" t="s">
        <v>209</v>
      </c>
      <c r="J120" s="7" t="s">
        <v>209</v>
      </c>
      <c r="K120" s="7" t="s">
        <v>209</v>
      </c>
      <c r="L120" s="7" t="s">
        <v>209</v>
      </c>
      <c r="M120" s="7" t="s">
        <v>209</v>
      </c>
      <c r="N120" s="7" t="s">
        <v>209</v>
      </c>
      <c r="O120" s="7" t="s">
        <v>209</v>
      </c>
      <c r="P120" s="7" t="s">
        <v>209</v>
      </c>
      <c r="Q120" s="7" t="s">
        <v>725</v>
      </c>
      <c r="R120" s="7" t="s">
        <v>209</v>
      </c>
      <c r="S120" s="8" t="s">
        <v>209</v>
      </c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</row>
    <row r="121" spans="1:33" s="55" customFormat="1" ht="15" x14ac:dyDescent="0.25">
      <c r="A121" s="64" t="s">
        <v>149</v>
      </c>
      <c r="B121" s="65" t="s">
        <v>20</v>
      </c>
      <c r="C121" s="66" t="s">
        <v>8</v>
      </c>
      <c r="D121" s="7">
        <v>-1035.0555156702283</v>
      </c>
      <c r="E121" s="7">
        <v>-1028.5883955981099</v>
      </c>
      <c r="F121" s="7">
        <v>-794.52350641397356</v>
      </c>
      <c r="G121" s="7">
        <v>-1007.8360139343638</v>
      </c>
      <c r="H121" s="7">
        <v>97.123057498939929</v>
      </c>
      <c r="I121" s="7">
        <v>-1015.2467574042287</v>
      </c>
      <c r="J121" s="7">
        <v>255.7644895229127</v>
      </c>
      <c r="K121" s="7">
        <v>-1391.3109062654391</v>
      </c>
      <c r="L121" s="7">
        <v>491.02069324638927</v>
      </c>
      <c r="M121" s="7">
        <v>-1718.0923162779764</v>
      </c>
      <c r="N121" s="7">
        <v>768.17637118019354</v>
      </c>
      <c r="O121" s="7">
        <v>-2111.3009201584982</v>
      </c>
      <c r="P121" s="7">
        <v>-2429.8841430752645</v>
      </c>
      <c r="Q121" s="7" t="s">
        <v>725</v>
      </c>
      <c r="R121" s="7">
        <f t="shared" si="35"/>
        <v>1612.0846114484355</v>
      </c>
      <c r="S121" s="7">
        <f t="shared" si="36"/>
        <v>-8665.8350431814069</v>
      </c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</row>
    <row r="122" spans="1:33" s="55" customFormat="1" ht="15.75" customHeight="1" outlineLevel="1" x14ac:dyDescent="0.25">
      <c r="A122" s="64" t="s">
        <v>150</v>
      </c>
      <c r="B122" s="65" t="s">
        <v>22</v>
      </c>
      <c r="C122" s="66" t="s">
        <v>8</v>
      </c>
      <c r="D122" s="7" t="s">
        <v>209</v>
      </c>
      <c r="E122" s="7" t="s">
        <v>209</v>
      </c>
      <c r="F122" s="7" t="s">
        <v>209</v>
      </c>
      <c r="G122" s="7" t="s">
        <v>209</v>
      </c>
      <c r="H122" s="7" t="s">
        <v>209</v>
      </c>
      <c r="I122" s="7" t="s">
        <v>209</v>
      </c>
      <c r="J122" s="7" t="s">
        <v>209</v>
      </c>
      <c r="K122" s="7" t="s">
        <v>209</v>
      </c>
      <c r="L122" s="7" t="s">
        <v>209</v>
      </c>
      <c r="M122" s="7" t="s">
        <v>209</v>
      </c>
      <c r="N122" s="7" t="s">
        <v>209</v>
      </c>
      <c r="O122" s="7" t="s">
        <v>209</v>
      </c>
      <c r="P122" s="7" t="s">
        <v>209</v>
      </c>
      <c r="Q122" s="7" t="s">
        <v>725</v>
      </c>
      <c r="R122" s="7" t="s">
        <v>209</v>
      </c>
      <c r="S122" s="8" t="s">
        <v>209</v>
      </c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</row>
    <row r="123" spans="1:33" s="55" customFormat="1" ht="15" x14ac:dyDescent="0.25">
      <c r="A123" s="64" t="s">
        <v>151</v>
      </c>
      <c r="B123" s="65" t="s">
        <v>24</v>
      </c>
      <c r="C123" s="66" t="s">
        <v>8</v>
      </c>
      <c r="D123" s="7">
        <v>-2.1915854083333333</v>
      </c>
      <c r="E123" s="7">
        <v>-13.716256000000001</v>
      </c>
      <c r="F123" s="7">
        <v>21.207200564023879</v>
      </c>
      <c r="G123" s="7">
        <v>-25.804753824880002</v>
      </c>
      <c r="H123" s="7">
        <v>245.33479630144524</v>
      </c>
      <c r="I123" s="7">
        <v>3386.4610165104768</v>
      </c>
      <c r="J123" s="7">
        <v>84.859645836691087</v>
      </c>
      <c r="K123" s="7">
        <v>279.09470942689393</v>
      </c>
      <c r="L123" s="7">
        <v>91.41609691948409</v>
      </c>
      <c r="M123" s="7">
        <v>4.6821946499599942</v>
      </c>
      <c r="N123" s="7">
        <v>94.415253456155398</v>
      </c>
      <c r="O123" s="7">
        <v>4.7999800570387965</v>
      </c>
      <c r="P123" s="7">
        <v>4.9289920587499578</v>
      </c>
      <c r="Q123" s="7" t="s">
        <v>725</v>
      </c>
      <c r="R123" s="7">
        <f t="shared" si="35"/>
        <v>516.02579251377574</v>
      </c>
      <c r="S123" s="7">
        <f t="shared" si="36"/>
        <v>3679.9668927031194</v>
      </c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</row>
    <row r="124" spans="1:33" s="55" customFormat="1" ht="15" x14ac:dyDescent="0.25">
      <c r="A124" s="64" t="s">
        <v>152</v>
      </c>
      <c r="B124" s="65" t="s">
        <v>26</v>
      </c>
      <c r="C124" s="66" t="s">
        <v>8</v>
      </c>
      <c r="D124" s="7">
        <v>-1688.2496164638092</v>
      </c>
      <c r="E124" s="7">
        <v>-514.27208075185956</v>
      </c>
      <c r="F124" s="7">
        <v>-875.55824511480876</v>
      </c>
      <c r="G124" s="7">
        <v>197.70119672756269</v>
      </c>
      <c r="H124" s="7">
        <v>-505.46597628374792</v>
      </c>
      <c r="I124" s="7">
        <v>-89.024978239268066</v>
      </c>
      <c r="J124" s="7">
        <v>-360.21105318139212</v>
      </c>
      <c r="K124" s="7">
        <v>-915.73414947215235</v>
      </c>
      <c r="L124" s="7">
        <v>-190.8374676842927</v>
      </c>
      <c r="M124" s="7">
        <v>-1232.8378604618558</v>
      </c>
      <c r="N124" s="7">
        <v>-124.50020700161811</v>
      </c>
      <c r="O124" s="7">
        <v>-1590.1974781145495</v>
      </c>
      <c r="P124" s="7">
        <v>-1967.7191677154588</v>
      </c>
      <c r="Q124" s="7" t="s">
        <v>725</v>
      </c>
      <c r="R124" s="7">
        <f t="shared" si="35"/>
        <v>-1181.0147041510509</v>
      </c>
      <c r="S124" s="7">
        <f t="shared" si="36"/>
        <v>-5795.5136340032841</v>
      </c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</row>
    <row r="125" spans="1:33" s="55" customFormat="1" ht="15.75" customHeight="1" outlineLevel="1" x14ac:dyDescent="0.25">
      <c r="A125" s="64" t="s">
        <v>153</v>
      </c>
      <c r="B125" s="65" t="s">
        <v>28</v>
      </c>
      <c r="C125" s="66" t="s">
        <v>8</v>
      </c>
      <c r="D125" s="7" t="s">
        <v>209</v>
      </c>
      <c r="E125" s="7" t="s">
        <v>209</v>
      </c>
      <c r="F125" s="7" t="s">
        <v>209</v>
      </c>
      <c r="G125" s="7" t="s">
        <v>209</v>
      </c>
      <c r="H125" s="7" t="s">
        <v>209</v>
      </c>
      <c r="I125" s="7" t="s">
        <v>209</v>
      </c>
      <c r="J125" s="7" t="s">
        <v>209</v>
      </c>
      <c r="K125" s="7" t="s">
        <v>209</v>
      </c>
      <c r="L125" s="7" t="s">
        <v>209</v>
      </c>
      <c r="M125" s="7" t="s">
        <v>209</v>
      </c>
      <c r="N125" s="7" t="s">
        <v>209</v>
      </c>
      <c r="O125" s="7" t="s">
        <v>209</v>
      </c>
      <c r="P125" s="7" t="s">
        <v>209</v>
      </c>
      <c r="Q125" s="7" t="s">
        <v>725</v>
      </c>
      <c r="R125" s="7" t="s">
        <v>209</v>
      </c>
      <c r="S125" s="8" t="s">
        <v>209</v>
      </c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</row>
    <row r="126" spans="1:33" s="55" customFormat="1" ht="31.5" customHeight="1" outlineLevel="1" x14ac:dyDescent="0.25">
      <c r="A126" s="64" t="s">
        <v>154</v>
      </c>
      <c r="B126" s="68" t="s">
        <v>30</v>
      </c>
      <c r="C126" s="66" t="s">
        <v>8</v>
      </c>
      <c r="D126" s="7" t="s">
        <v>209</v>
      </c>
      <c r="E126" s="7" t="s">
        <v>209</v>
      </c>
      <c r="F126" s="7" t="s">
        <v>209</v>
      </c>
      <c r="G126" s="7" t="s">
        <v>209</v>
      </c>
      <c r="H126" s="7" t="s">
        <v>209</v>
      </c>
      <c r="I126" s="7" t="s">
        <v>209</v>
      </c>
      <c r="J126" s="7" t="s">
        <v>209</v>
      </c>
      <c r="K126" s="7" t="s">
        <v>209</v>
      </c>
      <c r="L126" s="7" t="s">
        <v>209</v>
      </c>
      <c r="M126" s="7" t="s">
        <v>209</v>
      </c>
      <c r="N126" s="7" t="s">
        <v>209</v>
      </c>
      <c r="O126" s="7" t="s">
        <v>209</v>
      </c>
      <c r="P126" s="7" t="s">
        <v>209</v>
      </c>
      <c r="Q126" s="7" t="s">
        <v>725</v>
      </c>
      <c r="R126" s="7" t="s">
        <v>209</v>
      </c>
      <c r="S126" s="8" t="s">
        <v>209</v>
      </c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</row>
    <row r="127" spans="1:33" s="55" customFormat="1" ht="15.75" customHeight="1" outlineLevel="1" x14ac:dyDescent="0.25">
      <c r="A127" s="64" t="s">
        <v>155</v>
      </c>
      <c r="B127" s="69" t="s">
        <v>32</v>
      </c>
      <c r="C127" s="66" t="s">
        <v>8</v>
      </c>
      <c r="D127" s="7" t="s">
        <v>209</v>
      </c>
      <c r="E127" s="7" t="s">
        <v>209</v>
      </c>
      <c r="F127" s="7" t="s">
        <v>209</v>
      </c>
      <c r="G127" s="7" t="s">
        <v>209</v>
      </c>
      <c r="H127" s="7" t="s">
        <v>209</v>
      </c>
      <c r="I127" s="7" t="s">
        <v>209</v>
      </c>
      <c r="J127" s="7" t="s">
        <v>209</v>
      </c>
      <c r="K127" s="7" t="s">
        <v>209</v>
      </c>
      <c r="L127" s="7" t="s">
        <v>209</v>
      </c>
      <c r="M127" s="7" t="s">
        <v>209</v>
      </c>
      <c r="N127" s="7" t="s">
        <v>209</v>
      </c>
      <c r="O127" s="7" t="s">
        <v>209</v>
      </c>
      <c r="P127" s="7" t="s">
        <v>209</v>
      </c>
      <c r="Q127" s="7" t="s">
        <v>725</v>
      </c>
      <c r="R127" s="7" t="s">
        <v>209</v>
      </c>
      <c r="S127" s="8" t="s">
        <v>209</v>
      </c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</row>
    <row r="128" spans="1:33" s="55" customFormat="1" ht="15.75" customHeight="1" outlineLevel="1" x14ac:dyDescent="0.25">
      <c r="A128" s="64" t="s">
        <v>156</v>
      </c>
      <c r="B128" s="69" t="s">
        <v>34</v>
      </c>
      <c r="C128" s="66" t="s">
        <v>8</v>
      </c>
      <c r="D128" s="7" t="s">
        <v>209</v>
      </c>
      <c r="E128" s="7" t="s">
        <v>209</v>
      </c>
      <c r="F128" s="7" t="s">
        <v>209</v>
      </c>
      <c r="G128" s="7" t="s">
        <v>209</v>
      </c>
      <c r="H128" s="7" t="s">
        <v>209</v>
      </c>
      <c r="I128" s="7" t="s">
        <v>209</v>
      </c>
      <c r="J128" s="7" t="s">
        <v>209</v>
      </c>
      <c r="K128" s="7" t="s">
        <v>209</v>
      </c>
      <c r="L128" s="7" t="s">
        <v>209</v>
      </c>
      <c r="M128" s="7" t="s">
        <v>209</v>
      </c>
      <c r="N128" s="7" t="s">
        <v>209</v>
      </c>
      <c r="O128" s="7" t="s">
        <v>209</v>
      </c>
      <c r="P128" s="7" t="s">
        <v>209</v>
      </c>
      <c r="Q128" s="7" t="s">
        <v>725</v>
      </c>
      <c r="R128" s="7" t="s">
        <v>209</v>
      </c>
      <c r="S128" s="8" t="s">
        <v>209</v>
      </c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</row>
    <row r="129" spans="1:33" s="55" customFormat="1" ht="15" x14ac:dyDescent="0.25">
      <c r="A129" s="64" t="s">
        <v>157</v>
      </c>
      <c r="B129" s="65" t="s">
        <v>36</v>
      </c>
      <c r="C129" s="66" t="s">
        <v>8</v>
      </c>
      <c r="D129" s="7">
        <v>6.0390157407082148</v>
      </c>
      <c r="E129" s="7">
        <v>3.8797928500000016</v>
      </c>
      <c r="F129" s="7">
        <v>37.284752654759657</v>
      </c>
      <c r="G129" s="7">
        <v>4.5616679916666687</v>
      </c>
      <c r="H129" s="7">
        <v>43.722973576107165</v>
      </c>
      <c r="I129" s="7">
        <v>11.64845470608164</v>
      </c>
      <c r="J129" s="7">
        <v>71.089475450828473</v>
      </c>
      <c r="K129" s="7">
        <v>12.813299575284764</v>
      </c>
      <c r="L129" s="7">
        <v>181.56364110453859</v>
      </c>
      <c r="M129" s="7">
        <v>14.094629081759456</v>
      </c>
      <c r="N129" s="7">
        <v>321.50091750039712</v>
      </c>
      <c r="O129" s="7">
        <v>15.504092440989174</v>
      </c>
      <c r="P129" s="7">
        <v>17.054502587195646</v>
      </c>
      <c r="Q129" s="7" t="s">
        <v>725</v>
      </c>
      <c r="R129" s="7">
        <f t="shared" si="35"/>
        <v>617.87700763187138</v>
      </c>
      <c r="S129" s="7">
        <f t="shared" si="36"/>
        <v>71.114978391310686</v>
      </c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</row>
    <row r="130" spans="1:33" s="55" customFormat="1" ht="15" x14ac:dyDescent="0.25">
      <c r="A130" s="64" t="s">
        <v>158</v>
      </c>
      <c r="B130" s="85" t="s">
        <v>159</v>
      </c>
      <c r="C130" s="66" t="s">
        <v>8</v>
      </c>
      <c r="D130" s="7">
        <f t="shared" ref="D130:I130" si="71">D136+D138+D139+D144</f>
        <v>1.2122502283397372</v>
      </c>
      <c r="E130" s="7">
        <f t="shared" si="71"/>
        <v>8.4134999999999689</v>
      </c>
      <c r="F130" s="7">
        <f t="shared" si="71"/>
        <v>0</v>
      </c>
      <c r="G130" s="7">
        <f t="shared" si="71"/>
        <v>-0.49359999996667203</v>
      </c>
      <c r="H130" s="7">
        <f t="shared" si="71"/>
        <v>0</v>
      </c>
      <c r="I130" s="7">
        <f t="shared" si="71"/>
        <v>-5.0931703299284033E-14</v>
      </c>
      <c r="J130" s="7">
        <v>10.300511525808048</v>
      </c>
      <c r="K130" s="7">
        <f>K136+K138+K139+K144</f>
        <v>-5.2757798130187439E-13</v>
      </c>
      <c r="L130" s="7">
        <v>114.63259271722379</v>
      </c>
      <c r="M130" s="7">
        <f>M136+M138+M139+M144</f>
        <v>3.1308289294429414E-13</v>
      </c>
      <c r="N130" s="7">
        <v>211.91846702702543</v>
      </c>
      <c r="O130" s="7">
        <f>O136+O138+O139+O144</f>
        <v>1.461053500406706E-13</v>
      </c>
      <c r="P130" s="7">
        <f>P136+P138+P139+P144</f>
        <v>-1.1768364061026659E-13</v>
      </c>
      <c r="Q130" s="7" t="s">
        <v>725</v>
      </c>
      <c r="R130" s="7">
        <f t="shared" si="35"/>
        <v>336.85157127005726</v>
      </c>
      <c r="S130" s="7">
        <f t="shared" si="36"/>
        <v>-2.3700508222646026E-13</v>
      </c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</row>
    <row r="131" spans="1:33" s="55" customFormat="1" ht="15.75" customHeight="1" outlineLevel="1" x14ac:dyDescent="0.25">
      <c r="A131" s="64" t="s">
        <v>160</v>
      </c>
      <c r="B131" s="65" t="s">
        <v>10</v>
      </c>
      <c r="C131" s="66" t="s">
        <v>8</v>
      </c>
      <c r="D131" s="7" t="s">
        <v>209</v>
      </c>
      <c r="E131" s="7" t="s">
        <v>209</v>
      </c>
      <c r="F131" s="7" t="s">
        <v>209</v>
      </c>
      <c r="G131" s="7" t="s">
        <v>209</v>
      </c>
      <c r="H131" s="7" t="s">
        <v>209</v>
      </c>
      <c r="I131" s="7" t="s">
        <v>209</v>
      </c>
      <c r="J131" s="7" t="s">
        <v>209</v>
      </c>
      <c r="K131" s="7" t="s">
        <v>209</v>
      </c>
      <c r="L131" s="7" t="s">
        <v>209</v>
      </c>
      <c r="M131" s="7" t="s">
        <v>209</v>
      </c>
      <c r="N131" s="7" t="s">
        <v>209</v>
      </c>
      <c r="O131" s="7" t="s">
        <v>209</v>
      </c>
      <c r="P131" s="7" t="s">
        <v>209</v>
      </c>
      <c r="Q131" s="7" t="s">
        <v>725</v>
      </c>
      <c r="R131" s="7" t="s">
        <v>209</v>
      </c>
      <c r="S131" s="8" t="s">
        <v>209</v>
      </c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</row>
    <row r="132" spans="1:33" s="55" customFormat="1" ht="31.5" customHeight="1" outlineLevel="1" x14ac:dyDescent="0.25">
      <c r="A132" s="64" t="s">
        <v>161</v>
      </c>
      <c r="B132" s="71" t="s">
        <v>12</v>
      </c>
      <c r="C132" s="66" t="s">
        <v>8</v>
      </c>
      <c r="D132" s="7" t="s">
        <v>209</v>
      </c>
      <c r="E132" s="7" t="s">
        <v>209</v>
      </c>
      <c r="F132" s="7" t="s">
        <v>209</v>
      </c>
      <c r="G132" s="7" t="s">
        <v>209</v>
      </c>
      <c r="H132" s="7" t="s">
        <v>209</v>
      </c>
      <c r="I132" s="7" t="s">
        <v>209</v>
      </c>
      <c r="J132" s="7" t="s">
        <v>209</v>
      </c>
      <c r="K132" s="7" t="s">
        <v>209</v>
      </c>
      <c r="L132" s="7" t="s">
        <v>209</v>
      </c>
      <c r="M132" s="7" t="s">
        <v>209</v>
      </c>
      <c r="N132" s="7" t="s">
        <v>209</v>
      </c>
      <c r="O132" s="7" t="s">
        <v>209</v>
      </c>
      <c r="P132" s="7" t="s">
        <v>209</v>
      </c>
      <c r="Q132" s="7" t="s">
        <v>725</v>
      </c>
      <c r="R132" s="7" t="s">
        <v>209</v>
      </c>
      <c r="S132" s="8" t="s">
        <v>209</v>
      </c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</row>
    <row r="133" spans="1:33" s="55" customFormat="1" ht="31.5" customHeight="1" outlineLevel="1" x14ac:dyDescent="0.25">
      <c r="A133" s="64" t="s">
        <v>162</v>
      </c>
      <c r="B133" s="71" t="s">
        <v>14</v>
      </c>
      <c r="C133" s="66" t="s">
        <v>8</v>
      </c>
      <c r="D133" s="7" t="s">
        <v>209</v>
      </c>
      <c r="E133" s="7" t="s">
        <v>209</v>
      </c>
      <c r="F133" s="7" t="s">
        <v>209</v>
      </c>
      <c r="G133" s="7" t="s">
        <v>209</v>
      </c>
      <c r="H133" s="7" t="s">
        <v>209</v>
      </c>
      <c r="I133" s="7" t="s">
        <v>209</v>
      </c>
      <c r="J133" s="7" t="s">
        <v>209</v>
      </c>
      <c r="K133" s="7" t="s">
        <v>209</v>
      </c>
      <c r="L133" s="7" t="s">
        <v>209</v>
      </c>
      <c r="M133" s="7" t="s">
        <v>209</v>
      </c>
      <c r="N133" s="7" t="s">
        <v>209</v>
      </c>
      <c r="O133" s="7" t="s">
        <v>209</v>
      </c>
      <c r="P133" s="7" t="s">
        <v>209</v>
      </c>
      <c r="Q133" s="7" t="s">
        <v>725</v>
      </c>
      <c r="R133" s="7" t="s">
        <v>209</v>
      </c>
      <c r="S133" s="8" t="s">
        <v>209</v>
      </c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</row>
    <row r="134" spans="1:33" s="55" customFormat="1" ht="31.5" customHeight="1" outlineLevel="1" x14ac:dyDescent="0.25">
      <c r="A134" s="64" t="s">
        <v>163</v>
      </c>
      <c r="B134" s="71" t="s">
        <v>16</v>
      </c>
      <c r="C134" s="66" t="s">
        <v>8</v>
      </c>
      <c r="D134" s="7" t="s">
        <v>209</v>
      </c>
      <c r="E134" s="7" t="s">
        <v>209</v>
      </c>
      <c r="F134" s="7" t="s">
        <v>209</v>
      </c>
      <c r="G134" s="7" t="s">
        <v>209</v>
      </c>
      <c r="H134" s="7" t="s">
        <v>209</v>
      </c>
      <c r="I134" s="7" t="s">
        <v>209</v>
      </c>
      <c r="J134" s="7" t="s">
        <v>209</v>
      </c>
      <c r="K134" s="7" t="s">
        <v>209</v>
      </c>
      <c r="L134" s="7" t="s">
        <v>209</v>
      </c>
      <c r="M134" s="7" t="s">
        <v>209</v>
      </c>
      <c r="N134" s="7" t="s">
        <v>209</v>
      </c>
      <c r="O134" s="7" t="s">
        <v>209</v>
      </c>
      <c r="P134" s="7" t="s">
        <v>209</v>
      </c>
      <c r="Q134" s="7" t="s">
        <v>725</v>
      </c>
      <c r="R134" s="7" t="s">
        <v>209</v>
      </c>
      <c r="S134" s="8" t="s">
        <v>209</v>
      </c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</row>
    <row r="135" spans="1:33" s="55" customFormat="1" ht="15.75" customHeight="1" outlineLevel="1" x14ac:dyDescent="0.25">
      <c r="A135" s="64" t="s">
        <v>164</v>
      </c>
      <c r="B135" s="72" t="s">
        <v>165</v>
      </c>
      <c r="C135" s="66" t="s">
        <v>8</v>
      </c>
      <c r="D135" s="7" t="s">
        <v>209</v>
      </c>
      <c r="E135" s="7" t="s">
        <v>209</v>
      </c>
      <c r="F135" s="7" t="s">
        <v>209</v>
      </c>
      <c r="G135" s="7" t="s">
        <v>209</v>
      </c>
      <c r="H135" s="7" t="s">
        <v>209</v>
      </c>
      <c r="I135" s="7" t="s">
        <v>209</v>
      </c>
      <c r="J135" s="7" t="s">
        <v>209</v>
      </c>
      <c r="K135" s="7" t="s">
        <v>209</v>
      </c>
      <c r="L135" s="7" t="s">
        <v>209</v>
      </c>
      <c r="M135" s="7" t="s">
        <v>209</v>
      </c>
      <c r="N135" s="7" t="s">
        <v>209</v>
      </c>
      <c r="O135" s="7" t="s">
        <v>209</v>
      </c>
      <c r="P135" s="7" t="s">
        <v>209</v>
      </c>
      <c r="Q135" s="7" t="s">
        <v>725</v>
      </c>
      <c r="R135" s="7" t="s">
        <v>209</v>
      </c>
      <c r="S135" s="8" t="s">
        <v>209</v>
      </c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</row>
    <row r="136" spans="1:33" s="55" customFormat="1" ht="15" x14ac:dyDescent="0.25">
      <c r="A136" s="64" t="s">
        <v>166</v>
      </c>
      <c r="B136" s="72" t="s">
        <v>167</v>
      </c>
      <c r="C136" s="66" t="s">
        <v>8</v>
      </c>
      <c r="D136" s="7">
        <v>-1.1641532182693482E-13</v>
      </c>
      <c r="E136" s="7">
        <v>0</v>
      </c>
      <c r="F136" s="7">
        <v>115.55710806470155</v>
      </c>
      <c r="G136" s="7">
        <v>0</v>
      </c>
      <c r="H136" s="7">
        <v>0</v>
      </c>
      <c r="I136" s="7">
        <v>-1.6298145055770874E-12</v>
      </c>
      <c r="J136" s="7">
        <v>10.300511525808048</v>
      </c>
      <c r="K136" s="7">
        <v>-4.6566128730773927E-13</v>
      </c>
      <c r="L136" s="7">
        <v>114.6325927172238</v>
      </c>
      <c r="M136" s="7">
        <v>2.3283064365386963E-13</v>
      </c>
      <c r="N136" s="7">
        <v>218.27182174219587</v>
      </c>
      <c r="O136" s="7">
        <v>0</v>
      </c>
      <c r="P136" s="7">
        <v>0</v>
      </c>
      <c r="Q136" s="7" t="s">
        <v>725</v>
      </c>
      <c r="R136" s="7">
        <f t="shared" si="35"/>
        <v>343.2049259852277</v>
      </c>
      <c r="S136" s="7">
        <f t="shared" si="36"/>
        <v>-1.8626451492309571E-12</v>
      </c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</row>
    <row r="137" spans="1:33" s="55" customFormat="1" ht="15.75" customHeight="1" outlineLevel="1" x14ac:dyDescent="0.25">
      <c r="A137" s="64" t="s">
        <v>168</v>
      </c>
      <c r="B137" s="72" t="s">
        <v>169</v>
      </c>
      <c r="C137" s="66" t="s">
        <v>8</v>
      </c>
      <c r="D137" s="7" t="s">
        <v>209</v>
      </c>
      <c r="E137" s="7" t="s">
        <v>209</v>
      </c>
      <c r="F137" s="7" t="s">
        <v>209</v>
      </c>
      <c r="G137" s="7" t="s">
        <v>209</v>
      </c>
      <c r="H137" s="7" t="s">
        <v>209</v>
      </c>
      <c r="I137" s="7" t="s">
        <v>209</v>
      </c>
      <c r="J137" s="7" t="s">
        <v>209</v>
      </c>
      <c r="K137" s="7" t="s">
        <v>209</v>
      </c>
      <c r="L137" s="7" t="s">
        <v>209</v>
      </c>
      <c r="M137" s="7" t="s">
        <v>209</v>
      </c>
      <c r="N137" s="7" t="s">
        <v>209</v>
      </c>
      <c r="O137" s="7" t="s">
        <v>209</v>
      </c>
      <c r="P137" s="7" t="s">
        <v>209</v>
      </c>
      <c r="Q137" s="7" t="s">
        <v>725</v>
      </c>
      <c r="R137" s="7" t="s">
        <v>209</v>
      </c>
      <c r="S137" s="8" t="s">
        <v>209</v>
      </c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</row>
    <row r="138" spans="1:33" s="55" customFormat="1" ht="15" x14ac:dyDescent="0.25">
      <c r="A138" s="64" t="s">
        <v>170</v>
      </c>
      <c r="B138" s="72" t="s">
        <v>171</v>
      </c>
      <c r="C138" s="66" t="s">
        <v>8</v>
      </c>
      <c r="D138" s="7">
        <v>0</v>
      </c>
      <c r="E138" s="7">
        <v>0</v>
      </c>
      <c r="F138" s="7">
        <v>4.2414401128047761</v>
      </c>
      <c r="G138" s="7">
        <v>0</v>
      </c>
      <c r="H138" s="7">
        <v>49.066959260289032</v>
      </c>
      <c r="I138" s="7">
        <v>0</v>
      </c>
      <c r="J138" s="7">
        <v>16.97192916733821</v>
      </c>
      <c r="K138" s="7">
        <v>55.818941885378791</v>
      </c>
      <c r="L138" s="7">
        <v>18.283219383896824</v>
      </c>
      <c r="M138" s="7">
        <v>0.93643892999199896</v>
      </c>
      <c r="N138" s="7">
        <v>18.88305069123108</v>
      </c>
      <c r="O138" s="7">
        <v>0.95999601140775936</v>
      </c>
      <c r="P138" s="7">
        <v>0.98579841174999183</v>
      </c>
      <c r="Q138" s="7" t="s">
        <v>725</v>
      </c>
      <c r="R138" s="7">
        <f t="shared" si="35"/>
        <v>103.20515850275514</v>
      </c>
      <c r="S138" s="7">
        <f t="shared" si="36"/>
        <v>58.701175238528542</v>
      </c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</row>
    <row r="139" spans="1:33" s="55" customFormat="1" ht="15" x14ac:dyDescent="0.25">
      <c r="A139" s="64" t="s">
        <v>172</v>
      </c>
      <c r="B139" s="72" t="s">
        <v>173</v>
      </c>
      <c r="C139" s="66" t="s">
        <v>8</v>
      </c>
      <c r="D139" s="7">
        <v>4.4470801982097324E-3</v>
      </c>
      <c r="E139" s="7">
        <v>7.6375437316666357</v>
      </c>
      <c r="F139" s="7">
        <v>-127.25549870845826</v>
      </c>
      <c r="G139" s="7">
        <v>-1.4059335983000056</v>
      </c>
      <c r="H139" s="7">
        <v>-57.811553975510471</v>
      </c>
      <c r="I139" s="7">
        <v>1.57160684466362E-12</v>
      </c>
      <c r="J139" s="7">
        <v>-31.189824257503904</v>
      </c>
      <c r="K139" s="7">
        <v>-58.381601800435803</v>
      </c>
      <c r="L139" s="7">
        <v>-54.595947604804536</v>
      </c>
      <c r="M139" s="7">
        <v>-3.75536474634381</v>
      </c>
      <c r="N139" s="7">
        <v>-89.536588906480972</v>
      </c>
      <c r="O139" s="7">
        <v>-4.0608144996054474</v>
      </c>
      <c r="P139" s="7">
        <v>-4.3966989291892391</v>
      </c>
      <c r="Q139" s="7" t="s">
        <v>725</v>
      </c>
      <c r="R139" s="7">
        <f t="shared" si="35"/>
        <v>-233.13391474429989</v>
      </c>
      <c r="S139" s="7">
        <f t="shared" si="36"/>
        <v>-70.594479975572725</v>
      </c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</row>
    <row r="140" spans="1:33" s="55" customFormat="1" ht="15.75" customHeight="1" outlineLevel="1" x14ac:dyDescent="0.25">
      <c r="A140" s="64" t="s">
        <v>174</v>
      </c>
      <c r="B140" s="72" t="s">
        <v>175</v>
      </c>
      <c r="C140" s="66" t="s">
        <v>8</v>
      </c>
      <c r="D140" s="7" t="s">
        <v>209</v>
      </c>
      <c r="E140" s="7" t="s">
        <v>209</v>
      </c>
      <c r="F140" s="7" t="s">
        <v>209</v>
      </c>
      <c r="G140" s="7" t="s">
        <v>209</v>
      </c>
      <c r="H140" s="7" t="s">
        <v>209</v>
      </c>
      <c r="I140" s="7" t="s">
        <v>209</v>
      </c>
      <c r="J140" s="7" t="s">
        <v>209</v>
      </c>
      <c r="K140" s="7" t="s">
        <v>209</v>
      </c>
      <c r="L140" s="7" t="s">
        <v>209</v>
      </c>
      <c r="M140" s="7" t="s">
        <v>209</v>
      </c>
      <c r="N140" s="7" t="s">
        <v>209</v>
      </c>
      <c r="O140" s="7" t="s">
        <v>209</v>
      </c>
      <c r="P140" s="7" t="s">
        <v>209</v>
      </c>
      <c r="Q140" s="7" t="s">
        <v>725</v>
      </c>
      <c r="R140" s="7" t="s">
        <v>209</v>
      </c>
      <c r="S140" s="8" t="s">
        <v>209</v>
      </c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</row>
    <row r="141" spans="1:33" s="55" customFormat="1" ht="31.5" customHeight="1" outlineLevel="1" x14ac:dyDescent="0.25">
      <c r="A141" s="64" t="s">
        <v>176</v>
      </c>
      <c r="B141" s="72" t="s">
        <v>30</v>
      </c>
      <c r="C141" s="66" t="s">
        <v>8</v>
      </c>
      <c r="D141" s="7" t="s">
        <v>209</v>
      </c>
      <c r="E141" s="7" t="s">
        <v>209</v>
      </c>
      <c r="F141" s="7" t="s">
        <v>209</v>
      </c>
      <c r="G141" s="7" t="s">
        <v>209</v>
      </c>
      <c r="H141" s="7" t="s">
        <v>209</v>
      </c>
      <c r="I141" s="7" t="s">
        <v>209</v>
      </c>
      <c r="J141" s="7" t="s">
        <v>209</v>
      </c>
      <c r="K141" s="7" t="s">
        <v>209</v>
      </c>
      <c r="L141" s="7" t="s">
        <v>209</v>
      </c>
      <c r="M141" s="7" t="s">
        <v>209</v>
      </c>
      <c r="N141" s="7" t="s">
        <v>209</v>
      </c>
      <c r="O141" s="7" t="s">
        <v>209</v>
      </c>
      <c r="P141" s="7" t="s">
        <v>209</v>
      </c>
      <c r="Q141" s="7" t="s">
        <v>725</v>
      </c>
      <c r="R141" s="7" t="s">
        <v>209</v>
      </c>
      <c r="S141" s="8" t="s">
        <v>209</v>
      </c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</row>
    <row r="142" spans="1:33" s="55" customFormat="1" ht="15.75" customHeight="1" outlineLevel="1" x14ac:dyDescent="0.25">
      <c r="A142" s="64" t="s">
        <v>177</v>
      </c>
      <c r="B142" s="69" t="s">
        <v>178</v>
      </c>
      <c r="C142" s="66" t="s">
        <v>8</v>
      </c>
      <c r="D142" s="7" t="s">
        <v>209</v>
      </c>
      <c r="E142" s="7" t="s">
        <v>209</v>
      </c>
      <c r="F142" s="7" t="s">
        <v>209</v>
      </c>
      <c r="G142" s="7" t="s">
        <v>209</v>
      </c>
      <c r="H142" s="7" t="s">
        <v>209</v>
      </c>
      <c r="I142" s="7" t="s">
        <v>209</v>
      </c>
      <c r="J142" s="7" t="s">
        <v>209</v>
      </c>
      <c r="K142" s="7" t="s">
        <v>209</v>
      </c>
      <c r="L142" s="7" t="s">
        <v>209</v>
      </c>
      <c r="M142" s="7" t="s">
        <v>209</v>
      </c>
      <c r="N142" s="7" t="s">
        <v>209</v>
      </c>
      <c r="O142" s="7" t="s">
        <v>209</v>
      </c>
      <c r="P142" s="7" t="s">
        <v>209</v>
      </c>
      <c r="Q142" s="7" t="s">
        <v>725</v>
      </c>
      <c r="R142" s="7" t="s">
        <v>209</v>
      </c>
      <c r="S142" s="8" t="s">
        <v>209</v>
      </c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</row>
    <row r="143" spans="1:33" s="55" customFormat="1" ht="15.75" customHeight="1" outlineLevel="1" x14ac:dyDescent="0.25">
      <c r="A143" s="64" t="s">
        <v>179</v>
      </c>
      <c r="B143" s="69" t="s">
        <v>34</v>
      </c>
      <c r="C143" s="66" t="s">
        <v>8</v>
      </c>
      <c r="D143" s="7" t="s">
        <v>209</v>
      </c>
      <c r="E143" s="7" t="s">
        <v>209</v>
      </c>
      <c r="F143" s="7" t="s">
        <v>209</v>
      </c>
      <c r="G143" s="7" t="s">
        <v>209</v>
      </c>
      <c r="H143" s="7" t="s">
        <v>209</v>
      </c>
      <c r="I143" s="7" t="s">
        <v>209</v>
      </c>
      <c r="J143" s="7" t="s">
        <v>209</v>
      </c>
      <c r="K143" s="7" t="s">
        <v>209</v>
      </c>
      <c r="L143" s="7" t="s">
        <v>209</v>
      </c>
      <c r="M143" s="7" t="s">
        <v>209</v>
      </c>
      <c r="N143" s="7" t="s">
        <v>209</v>
      </c>
      <c r="O143" s="7" t="s">
        <v>209</v>
      </c>
      <c r="P143" s="7" t="s">
        <v>209</v>
      </c>
      <c r="Q143" s="7" t="s">
        <v>725</v>
      </c>
      <c r="R143" s="7" t="s">
        <v>209</v>
      </c>
      <c r="S143" s="8" t="s">
        <v>209</v>
      </c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</row>
    <row r="144" spans="1:33" s="55" customFormat="1" ht="15" x14ac:dyDescent="0.25">
      <c r="A144" s="64" t="s">
        <v>180</v>
      </c>
      <c r="B144" s="72" t="s">
        <v>181</v>
      </c>
      <c r="C144" s="66" t="s">
        <v>8</v>
      </c>
      <c r="D144" s="7">
        <v>1.2078031481416438</v>
      </c>
      <c r="E144" s="7">
        <v>0.77595626833333387</v>
      </c>
      <c r="F144" s="7">
        <v>7.4569505309519304</v>
      </c>
      <c r="G144" s="7">
        <v>0.91233359833333361</v>
      </c>
      <c r="H144" s="7">
        <v>8.7445947152214352</v>
      </c>
      <c r="I144" s="7">
        <v>7.2759576141834261E-15</v>
      </c>
      <c r="J144" s="7">
        <v>14.217895090165694</v>
      </c>
      <c r="K144" s="7">
        <v>2.5626599150569529</v>
      </c>
      <c r="L144" s="7">
        <v>36.312728220907708</v>
      </c>
      <c r="M144" s="7">
        <v>2.8189258163518915</v>
      </c>
      <c r="N144" s="7">
        <v>64.300183500079442</v>
      </c>
      <c r="O144" s="7">
        <v>3.100818488197834</v>
      </c>
      <c r="P144" s="7">
        <v>3.4109005174391296</v>
      </c>
      <c r="Q144" s="7" t="s">
        <v>725</v>
      </c>
      <c r="R144" s="7">
        <f t="shared" si="35"/>
        <v>123.57540152637428</v>
      </c>
      <c r="S144" s="7">
        <f t="shared" si="36"/>
        <v>11.893304737045815</v>
      </c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</row>
    <row r="145" spans="1:33" s="55" customFormat="1" ht="15" x14ac:dyDescent="0.25">
      <c r="A145" s="64" t="s">
        <v>182</v>
      </c>
      <c r="B145" s="85" t="s">
        <v>183</v>
      </c>
      <c r="C145" s="66" t="s">
        <v>8</v>
      </c>
      <c r="D145" s="7">
        <f>D115-D130</f>
        <v>-2720.6699520300022</v>
      </c>
      <c r="E145" s="7">
        <f t="shared" ref="E145:F145" si="72">E115-E130</f>
        <v>-1561.1101921916354</v>
      </c>
      <c r="F145" s="7">
        <f t="shared" si="72"/>
        <v>-1611.5897983099994</v>
      </c>
      <c r="G145" s="7">
        <f>G115-G130</f>
        <v>-830.88430304004976</v>
      </c>
      <c r="H145" s="7">
        <f t="shared" ref="H145:I145" si="73">H115-H130</f>
        <v>-119.28514890725342</v>
      </c>
      <c r="I145" s="7">
        <f t="shared" si="73"/>
        <v>2293.8377355730636</v>
      </c>
      <c r="J145" s="7">
        <f t="shared" ref="J145:N145" si="74">J115-J130</f>
        <v>41.202046103231822</v>
      </c>
      <c r="K145" s="7">
        <f t="shared" ref="K145" si="75">K115-K130</f>
        <v>-2015.1370467354127</v>
      </c>
      <c r="L145" s="7">
        <f t="shared" ref="L145:M145" si="76">L115-L130</f>
        <v>458.53037086889503</v>
      </c>
      <c r="M145" s="7">
        <f t="shared" si="76"/>
        <v>-2932.1533530081142</v>
      </c>
      <c r="N145" s="7">
        <f t="shared" si="74"/>
        <v>847.67386810810422</v>
      </c>
      <c r="O145" s="7">
        <f t="shared" ref="O145" si="77">O115-O130</f>
        <v>-3681.1943257750227</v>
      </c>
      <c r="P145" s="7">
        <f t="shared" ref="P145" si="78">P115-P130</f>
        <v>-4375.6198161447755</v>
      </c>
      <c r="Q145" s="7" t="s">
        <v>725</v>
      </c>
      <c r="R145" s="7">
        <f t="shared" si="35"/>
        <v>1228.1211361729777</v>
      </c>
      <c r="S145" s="7">
        <f t="shared" si="36"/>
        <v>-10710.266806090262</v>
      </c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</row>
    <row r="146" spans="1:33" s="55" customFormat="1" ht="15.75" customHeight="1" outlineLevel="1" x14ac:dyDescent="0.25">
      <c r="A146" s="64" t="s">
        <v>184</v>
      </c>
      <c r="B146" s="65" t="s">
        <v>10</v>
      </c>
      <c r="C146" s="66" t="s">
        <v>8</v>
      </c>
      <c r="D146" s="7" t="s">
        <v>209</v>
      </c>
      <c r="E146" s="7" t="s">
        <v>209</v>
      </c>
      <c r="F146" s="7" t="s">
        <v>209</v>
      </c>
      <c r="G146" s="7" t="s">
        <v>209</v>
      </c>
      <c r="H146" s="7" t="s">
        <v>209</v>
      </c>
      <c r="I146" s="7" t="s">
        <v>209</v>
      </c>
      <c r="J146" s="7" t="s">
        <v>209</v>
      </c>
      <c r="K146" s="7" t="s">
        <v>209</v>
      </c>
      <c r="L146" s="7" t="s">
        <v>209</v>
      </c>
      <c r="M146" s="7" t="s">
        <v>209</v>
      </c>
      <c r="N146" s="7" t="s">
        <v>209</v>
      </c>
      <c r="O146" s="7" t="s">
        <v>209</v>
      </c>
      <c r="P146" s="7" t="s">
        <v>209</v>
      </c>
      <c r="Q146" s="7" t="s">
        <v>725</v>
      </c>
      <c r="R146" s="7" t="s">
        <v>209</v>
      </c>
      <c r="S146" s="8" t="s">
        <v>209</v>
      </c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</row>
    <row r="147" spans="1:33" s="55" customFormat="1" ht="31.5" customHeight="1" outlineLevel="1" x14ac:dyDescent="0.25">
      <c r="A147" s="64" t="s">
        <v>185</v>
      </c>
      <c r="B147" s="71" t="s">
        <v>12</v>
      </c>
      <c r="C147" s="66" t="s">
        <v>8</v>
      </c>
      <c r="D147" s="7" t="s">
        <v>209</v>
      </c>
      <c r="E147" s="7" t="s">
        <v>209</v>
      </c>
      <c r="F147" s="7" t="s">
        <v>209</v>
      </c>
      <c r="G147" s="7" t="s">
        <v>209</v>
      </c>
      <c r="H147" s="7" t="s">
        <v>209</v>
      </c>
      <c r="I147" s="7" t="s">
        <v>209</v>
      </c>
      <c r="J147" s="7" t="s">
        <v>209</v>
      </c>
      <c r="K147" s="7" t="s">
        <v>209</v>
      </c>
      <c r="L147" s="7" t="s">
        <v>209</v>
      </c>
      <c r="M147" s="7" t="s">
        <v>209</v>
      </c>
      <c r="N147" s="7" t="s">
        <v>209</v>
      </c>
      <c r="O147" s="7" t="s">
        <v>209</v>
      </c>
      <c r="P147" s="7" t="s">
        <v>209</v>
      </c>
      <c r="Q147" s="7" t="s">
        <v>725</v>
      </c>
      <c r="R147" s="7" t="s">
        <v>209</v>
      </c>
      <c r="S147" s="8" t="s">
        <v>209</v>
      </c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</row>
    <row r="148" spans="1:33" s="55" customFormat="1" ht="31.5" customHeight="1" outlineLevel="1" x14ac:dyDescent="0.25">
      <c r="A148" s="64" t="s">
        <v>186</v>
      </c>
      <c r="B148" s="71" t="s">
        <v>14</v>
      </c>
      <c r="C148" s="66" t="s">
        <v>8</v>
      </c>
      <c r="D148" s="7" t="s">
        <v>209</v>
      </c>
      <c r="E148" s="7" t="s">
        <v>209</v>
      </c>
      <c r="F148" s="7" t="s">
        <v>209</v>
      </c>
      <c r="G148" s="7" t="s">
        <v>209</v>
      </c>
      <c r="H148" s="7" t="s">
        <v>209</v>
      </c>
      <c r="I148" s="7" t="s">
        <v>209</v>
      </c>
      <c r="J148" s="7" t="s">
        <v>209</v>
      </c>
      <c r="K148" s="7" t="s">
        <v>209</v>
      </c>
      <c r="L148" s="7" t="s">
        <v>209</v>
      </c>
      <c r="M148" s="7" t="s">
        <v>209</v>
      </c>
      <c r="N148" s="7" t="s">
        <v>209</v>
      </c>
      <c r="O148" s="7" t="s">
        <v>209</v>
      </c>
      <c r="P148" s="7" t="s">
        <v>209</v>
      </c>
      <c r="Q148" s="7" t="s">
        <v>725</v>
      </c>
      <c r="R148" s="7" t="s">
        <v>209</v>
      </c>
      <c r="S148" s="8" t="s">
        <v>209</v>
      </c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</row>
    <row r="149" spans="1:33" s="55" customFormat="1" ht="31.5" customHeight="1" outlineLevel="1" x14ac:dyDescent="0.25">
      <c r="A149" s="64" t="s">
        <v>187</v>
      </c>
      <c r="B149" s="71" t="s">
        <v>16</v>
      </c>
      <c r="C149" s="66" t="s">
        <v>8</v>
      </c>
      <c r="D149" s="7" t="s">
        <v>209</v>
      </c>
      <c r="E149" s="7" t="s">
        <v>209</v>
      </c>
      <c r="F149" s="7" t="s">
        <v>209</v>
      </c>
      <c r="G149" s="7" t="s">
        <v>209</v>
      </c>
      <c r="H149" s="7" t="s">
        <v>209</v>
      </c>
      <c r="I149" s="7" t="s">
        <v>209</v>
      </c>
      <c r="J149" s="7" t="s">
        <v>209</v>
      </c>
      <c r="K149" s="7" t="s">
        <v>209</v>
      </c>
      <c r="L149" s="7" t="s">
        <v>209</v>
      </c>
      <c r="M149" s="7" t="s">
        <v>209</v>
      </c>
      <c r="N149" s="7" t="s">
        <v>209</v>
      </c>
      <c r="O149" s="7" t="s">
        <v>209</v>
      </c>
      <c r="P149" s="7" t="s">
        <v>209</v>
      </c>
      <c r="Q149" s="7" t="s">
        <v>725</v>
      </c>
      <c r="R149" s="7" t="s">
        <v>209</v>
      </c>
      <c r="S149" s="8" t="s">
        <v>209</v>
      </c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</row>
    <row r="150" spans="1:33" s="55" customFormat="1" ht="15.75" customHeight="1" outlineLevel="1" x14ac:dyDescent="0.25">
      <c r="A150" s="64" t="s">
        <v>188</v>
      </c>
      <c r="B150" s="65" t="s">
        <v>18</v>
      </c>
      <c r="C150" s="66" t="s">
        <v>8</v>
      </c>
      <c r="D150" s="7" t="s">
        <v>209</v>
      </c>
      <c r="E150" s="7" t="s">
        <v>209</v>
      </c>
      <c r="F150" s="7" t="s">
        <v>209</v>
      </c>
      <c r="G150" s="7" t="s">
        <v>209</v>
      </c>
      <c r="H150" s="7" t="s">
        <v>209</v>
      </c>
      <c r="I150" s="7" t="s">
        <v>209</v>
      </c>
      <c r="J150" s="7" t="s">
        <v>209</v>
      </c>
      <c r="K150" s="7" t="s">
        <v>209</v>
      </c>
      <c r="L150" s="7" t="s">
        <v>209</v>
      </c>
      <c r="M150" s="7" t="s">
        <v>209</v>
      </c>
      <c r="N150" s="7" t="s">
        <v>209</v>
      </c>
      <c r="O150" s="7" t="s">
        <v>209</v>
      </c>
      <c r="P150" s="7" t="s">
        <v>209</v>
      </c>
      <c r="Q150" s="7" t="s">
        <v>725</v>
      </c>
      <c r="R150" s="7" t="s">
        <v>209</v>
      </c>
      <c r="S150" s="8" t="s">
        <v>209</v>
      </c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</row>
    <row r="151" spans="1:33" s="55" customFormat="1" ht="15" x14ac:dyDescent="0.25">
      <c r="A151" s="64" t="s">
        <v>189</v>
      </c>
      <c r="B151" s="65" t="s">
        <v>20</v>
      </c>
      <c r="C151" s="66" t="s">
        <v>8</v>
      </c>
      <c r="D151" s="7">
        <f>D121-D136</f>
        <v>-1035.055515670228</v>
      </c>
      <c r="E151" s="7">
        <f t="shared" ref="E151:G151" si="79">E121-E136</f>
        <v>-1028.5883955981099</v>
      </c>
      <c r="F151" s="7">
        <f t="shared" si="79"/>
        <v>-910.0806144786751</v>
      </c>
      <c r="G151" s="7">
        <f t="shared" si="79"/>
        <v>-1007.8360139343638</v>
      </c>
      <c r="H151" s="7">
        <f t="shared" ref="H151:I151" si="80">H121-H136</f>
        <v>97.123057498939929</v>
      </c>
      <c r="I151" s="7">
        <f t="shared" si="80"/>
        <v>-1015.2467574042271</v>
      </c>
      <c r="J151" s="7">
        <f t="shared" ref="J151:K151" si="81">J121-J136</f>
        <v>245.46397799710465</v>
      </c>
      <c r="K151" s="7">
        <f t="shared" si="81"/>
        <v>-1391.3109062654387</v>
      </c>
      <c r="L151" s="7">
        <f t="shared" ref="L151:M151" si="82">L121-L136</f>
        <v>376.38810052916546</v>
      </c>
      <c r="M151" s="7">
        <f t="shared" si="82"/>
        <v>-1718.0923162779766</v>
      </c>
      <c r="N151" s="7">
        <f t="shared" ref="N151" si="83">N121-N136</f>
        <v>549.90454943799773</v>
      </c>
      <c r="O151" s="7">
        <f t="shared" ref="O151" si="84">O121-O136</f>
        <v>-2111.3009201584982</v>
      </c>
      <c r="P151" s="7">
        <f t="shared" ref="P151" si="85">P121-P136</f>
        <v>-2429.8841430752645</v>
      </c>
      <c r="Q151" s="7" t="s">
        <v>725</v>
      </c>
      <c r="R151" s="7">
        <f t="shared" ref="R147:R171" si="86">H151+J151+L151+N151</f>
        <v>1268.8796854632078</v>
      </c>
      <c r="S151" s="7">
        <f t="shared" ref="S147:S171" si="87">I151+K151+M151+O151+P151</f>
        <v>-8665.8350431814051</v>
      </c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</row>
    <row r="152" spans="1:33" s="55" customFormat="1" ht="15.75" customHeight="1" outlineLevel="1" x14ac:dyDescent="0.25">
      <c r="A152" s="64" t="s">
        <v>190</v>
      </c>
      <c r="B152" s="65" t="s">
        <v>22</v>
      </c>
      <c r="C152" s="66" t="s">
        <v>8</v>
      </c>
      <c r="D152" s="7" t="s">
        <v>209</v>
      </c>
      <c r="E152" s="7" t="s">
        <v>209</v>
      </c>
      <c r="F152" s="7" t="s">
        <v>209</v>
      </c>
      <c r="G152" s="7" t="s">
        <v>209</v>
      </c>
      <c r="H152" s="7" t="s">
        <v>209</v>
      </c>
      <c r="I152" s="7" t="s">
        <v>209</v>
      </c>
      <c r="J152" s="7" t="s">
        <v>209</v>
      </c>
      <c r="K152" s="7" t="s">
        <v>209</v>
      </c>
      <c r="L152" s="7" t="s">
        <v>209</v>
      </c>
      <c r="M152" s="7" t="s">
        <v>209</v>
      </c>
      <c r="N152" s="7" t="s">
        <v>209</v>
      </c>
      <c r="O152" s="7" t="s">
        <v>209</v>
      </c>
      <c r="P152" s="7" t="s">
        <v>209</v>
      </c>
      <c r="Q152" s="7" t="s">
        <v>725</v>
      </c>
      <c r="R152" s="7" t="s">
        <v>209</v>
      </c>
      <c r="S152" s="8" t="s">
        <v>209</v>
      </c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</row>
    <row r="153" spans="1:33" s="55" customFormat="1" ht="15" x14ac:dyDescent="0.25">
      <c r="A153" s="64" t="s">
        <v>191</v>
      </c>
      <c r="B153" s="68" t="s">
        <v>24</v>
      </c>
      <c r="C153" s="66" t="s">
        <v>8</v>
      </c>
      <c r="D153" s="7">
        <f t="shared" ref="D153:F154" si="88">D123-D138</f>
        <v>-2.1915854083333333</v>
      </c>
      <c r="E153" s="7">
        <f t="shared" si="88"/>
        <v>-13.716256000000001</v>
      </c>
      <c r="F153" s="7">
        <f t="shared" si="88"/>
        <v>16.965760451219104</v>
      </c>
      <c r="G153" s="7">
        <f t="shared" ref="G153:H153" si="89">G123-G138</f>
        <v>-25.804753824880002</v>
      </c>
      <c r="H153" s="7">
        <f t="shared" si="89"/>
        <v>196.26783704115621</v>
      </c>
      <c r="I153" s="7">
        <f t="shared" ref="I153" si="90">I123-I138</f>
        <v>3386.4610165104768</v>
      </c>
      <c r="J153" s="7">
        <f t="shared" ref="J153:N154" si="91">J123-J138</f>
        <v>67.887716669352869</v>
      </c>
      <c r="K153" s="7">
        <f t="shared" ref="K153" si="92">K123-K138</f>
        <v>223.27576754151514</v>
      </c>
      <c r="L153" s="7">
        <f t="shared" ref="L153:M153" si="93">L123-L138</f>
        <v>73.132877535587269</v>
      </c>
      <c r="M153" s="7">
        <f t="shared" si="93"/>
        <v>3.7457557199679954</v>
      </c>
      <c r="N153" s="7">
        <f t="shared" si="91"/>
        <v>75.532202764924321</v>
      </c>
      <c r="O153" s="7">
        <f t="shared" ref="O153:P153" si="94">O123-O138</f>
        <v>3.839984045631037</v>
      </c>
      <c r="P153" s="7">
        <f t="shared" si="94"/>
        <v>3.943193646999966</v>
      </c>
      <c r="Q153" s="7" t="s">
        <v>725</v>
      </c>
      <c r="R153" s="7">
        <f t="shared" si="86"/>
        <v>412.82063401102067</v>
      </c>
      <c r="S153" s="7">
        <f t="shared" si="87"/>
        <v>3621.265717464591</v>
      </c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</row>
    <row r="154" spans="1:33" s="55" customFormat="1" ht="15" x14ac:dyDescent="0.25">
      <c r="A154" s="64" t="s">
        <v>192</v>
      </c>
      <c r="B154" s="65" t="s">
        <v>26</v>
      </c>
      <c r="C154" s="66" t="s">
        <v>8</v>
      </c>
      <c r="D154" s="7">
        <f t="shared" si="88"/>
        <v>-1688.2540635440073</v>
      </c>
      <c r="E154" s="7">
        <f t="shared" si="88"/>
        <v>-521.90962448352616</v>
      </c>
      <c r="F154" s="7">
        <f t="shared" si="88"/>
        <v>-748.30274640635048</v>
      </c>
      <c r="G154" s="7">
        <f t="shared" ref="G154:H154" si="95">G124-G139</f>
        <v>199.1071303258627</v>
      </c>
      <c r="H154" s="7">
        <f t="shared" si="95"/>
        <v>-447.65442230823743</v>
      </c>
      <c r="I154" s="7">
        <f t="shared" ref="I154" si="96">I124-I139</f>
        <v>-89.024978239269643</v>
      </c>
      <c r="J154" s="7">
        <f t="shared" ref="J154:K154" si="97">J124-J139</f>
        <v>-329.0212289238882</v>
      </c>
      <c r="K154" s="7">
        <f t="shared" si="97"/>
        <v>-857.35254767171659</v>
      </c>
      <c r="L154" s="7">
        <f t="shared" ref="L154:M154" si="98">L124-L139</f>
        <v>-136.24152007948817</v>
      </c>
      <c r="M154" s="7">
        <f t="shared" si="98"/>
        <v>-1229.0824957155121</v>
      </c>
      <c r="N154" s="7">
        <f t="shared" si="91"/>
        <v>-34.963618095137136</v>
      </c>
      <c r="O154" s="7">
        <f t="shared" ref="O154" si="99">O124-O139</f>
        <v>-1586.1366636149442</v>
      </c>
      <c r="P154" s="7">
        <f t="shared" ref="P154" si="100">P124-P139</f>
        <v>-1963.3224687862696</v>
      </c>
      <c r="Q154" s="7" t="s">
        <v>725</v>
      </c>
      <c r="R154" s="7">
        <f t="shared" si="86"/>
        <v>-947.88078940675086</v>
      </c>
      <c r="S154" s="7">
        <f t="shared" si="87"/>
        <v>-5724.9191540277125</v>
      </c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</row>
    <row r="155" spans="1:33" s="55" customFormat="1" ht="15.75" customHeight="1" outlineLevel="1" x14ac:dyDescent="0.25">
      <c r="A155" s="64" t="s">
        <v>193</v>
      </c>
      <c r="B155" s="65" t="s">
        <v>28</v>
      </c>
      <c r="C155" s="66" t="s">
        <v>8</v>
      </c>
      <c r="D155" s="7" t="s">
        <v>209</v>
      </c>
      <c r="E155" s="7" t="s">
        <v>209</v>
      </c>
      <c r="F155" s="7" t="s">
        <v>209</v>
      </c>
      <c r="G155" s="7" t="s">
        <v>209</v>
      </c>
      <c r="H155" s="7" t="s">
        <v>209</v>
      </c>
      <c r="I155" s="7" t="s">
        <v>209</v>
      </c>
      <c r="J155" s="7" t="s">
        <v>209</v>
      </c>
      <c r="K155" s="7" t="s">
        <v>209</v>
      </c>
      <c r="L155" s="7" t="s">
        <v>209</v>
      </c>
      <c r="M155" s="7" t="s">
        <v>209</v>
      </c>
      <c r="N155" s="7" t="s">
        <v>209</v>
      </c>
      <c r="O155" s="7" t="s">
        <v>209</v>
      </c>
      <c r="P155" s="7" t="s">
        <v>209</v>
      </c>
      <c r="Q155" s="7" t="s">
        <v>725</v>
      </c>
      <c r="R155" s="7" t="s">
        <v>209</v>
      </c>
      <c r="S155" s="8" t="s">
        <v>209</v>
      </c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</row>
    <row r="156" spans="1:33" s="55" customFormat="1" ht="31.5" customHeight="1" outlineLevel="1" x14ac:dyDescent="0.25">
      <c r="A156" s="64" t="s">
        <v>194</v>
      </c>
      <c r="B156" s="68" t="s">
        <v>30</v>
      </c>
      <c r="C156" s="66" t="s">
        <v>8</v>
      </c>
      <c r="D156" s="7" t="s">
        <v>209</v>
      </c>
      <c r="E156" s="7" t="s">
        <v>209</v>
      </c>
      <c r="F156" s="7" t="s">
        <v>209</v>
      </c>
      <c r="G156" s="7" t="s">
        <v>209</v>
      </c>
      <c r="H156" s="7" t="s">
        <v>209</v>
      </c>
      <c r="I156" s="7" t="s">
        <v>209</v>
      </c>
      <c r="J156" s="7" t="s">
        <v>209</v>
      </c>
      <c r="K156" s="7" t="s">
        <v>209</v>
      </c>
      <c r="L156" s="7" t="s">
        <v>209</v>
      </c>
      <c r="M156" s="7" t="s">
        <v>209</v>
      </c>
      <c r="N156" s="7" t="s">
        <v>209</v>
      </c>
      <c r="O156" s="7" t="s">
        <v>209</v>
      </c>
      <c r="P156" s="7" t="s">
        <v>209</v>
      </c>
      <c r="Q156" s="7" t="s">
        <v>725</v>
      </c>
      <c r="R156" s="7" t="s">
        <v>209</v>
      </c>
      <c r="S156" s="8" t="s">
        <v>209</v>
      </c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</row>
    <row r="157" spans="1:33" s="55" customFormat="1" ht="15.75" customHeight="1" outlineLevel="1" x14ac:dyDescent="0.25">
      <c r="A157" s="64" t="s">
        <v>195</v>
      </c>
      <c r="B157" s="69" t="s">
        <v>32</v>
      </c>
      <c r="C157" s="66" t="s">
        <v>8</v>
      </c>
      <c r="D157" s="7" t="s">
        <v>209</v>
      </c>
      <c r="E157" s="7" t="s">
        <v>209</v>
      </c>
      <c r="F157" s="7" t="s">
        <v>209</v>
      </c>
      <c r="G157" s="7" t="s">
        <v>209</v>
      </c>
      <c r="H157" s="7" t="s">
        <v>209</v>
      </c>
      <c r="I157" s="7" t="s">
        <v>209</v>
      </c>
      <c r="J157" s="7" t="s">
        <v>209</v>
      </c>
      <c r="K157" s="7" t="s">
        <v>209</v>
      </c>
      <c r="L157" s="7" t="s">
        <v>209</v>
      </c>
      <c r="M157" s="7" t="s">
        <v>209</v>
      </c>
      <c r="N157" s="7" t="s">
        <v>209</v>
      </c>
      <c r="O157" s="7" t="s">
        <v>209</v>
      </c>
      <c r="P157" s="7" t="s">
        <v>209</v>
      </c>
      <c r="Q157" s="7" t="s">
        <v>725</v>
      </c>
      <c r="R157" s="7" t="s">
        <v>209</v>
      </c>
      <c r="S157" s="8" t="s">
        <v>209</v>
      </c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</row>
    <row r="158" spans="1:33" s="55" customFormat="1" ht="15.75" customHeight="1" outlineLevel="1" x14ac:dyDescent="0.25">
      <c r="A158" s="64" t="s">
        <v>196</v>
      </c>
      <c r="B158" s="69" t="s">
        <v>34</v>
      </c>
      <c r="C158" s="66" t="s">
        <v>8</v>
      </c>
      <c r="D158" s="7" t="s">
        <v>209</v>
      </c>
      <c r="E158" s="7" t="s">
        <v>209</v>
      </c>
      <c r="F158" s="7" t="s">
        <v>209</v>
      </c>
      <c r="G158" s="7" t="s">
        <v>209</v>
      </c>
      <c r="H158" s="7" t="s">
        <v>209</v>
      </c>
      <c r="I158" s="7" t="s">
        <v>209</v>
      </c>
      <c r="J158" s="7" t="s">
        <v>209</v>
      </c>
      <c r="K158" s="7" t="s">
        <v>209</v>
      </c>
      <c r="L158" s="7" t="s">
        <v>209</v>
      </c>
      <c r="M158" s="7" t="s">
        <v>209</v>
      </c>
      <c r="N158" s="7" t="s">
        <v>209</v>
      </c>
      <c r="O158" s="7" t="s">
        <v>209</v>
      </c>
      <c r="P158" s="7" t="s">
        <v>209</v>
      </c>
      <c r="Q158" s="7" t="s">
        <v>725</v>
      </c>
      <c r="R158" s="7" t="s">
        <v>209</v>
      </c>
      <c r="S158" s="8" t="s">
        <v>209</v>
      </c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</row>
    <row r="159" spans="1:33" s="55" customFormat="1" ht="15" x14ac:dyDescent="0.25">
      <c r="A159" s="64" t="s">
        <v>197</v>
      </c>
      <c r="B159" s="65" t="s">
        <v>36</v>
      </c>
      <c r="C159" s="66" t="s">
        <v>8</v>
      </c>
      <c r="D159" s="7">
        <f>D129-D144</f>
        <v>4.8312125925665708</v>
      </c>
      <c r="E159" s="7">
        <f t="shared" ref="E159:G159" si="101">E129-E144</f>
        <v>3.103836581666668</v>
      </c>
      <c r="F159" s="7">
        <f t="shared" si="101"/>
        <v>29.827802123807729</v>
      </c>
      <c r="G159" s="7">
        <f t="shared" si="101"/>
        <v>3.6493343933333353</v>
      </c>
      <c r="H159" s="7">
        <f t="shared" ref="H159:I159" si="102">H129-H144</f>
        <v>34.978378860885726</v>
      </c>
      <c r="I159" s="7">
        <f t="shared" si="102"/>
        <v>11.648454706081633</v>
      </c>
      <c r="J159" s="7">
        <f t="shared" ref="J159:N159" si="103">J129-J144</f>
        <v>56.871580360662776</v>
      </c>
      <c r="K159" s="7">
        <f t="shared" ref="K159" si="104">K129-K144</f>
        <v>10.250639660227812</v>
      </c>
      <c r="L159" s="7">
        <f t="shared" ref="L159:M159" si="105">L129-L144</f>
        <v>145.25091288363089</v>
      </c>
      <c r="M159" s="7">
        <f t="shared" si="105"/>
        <v>11.275703265407564</v>
      </c>
      <c r="N159" s="7">
        <f t="shared" si="103"/>
        <v>257.20073400031765</v>
      </c>
      <c r="O159" s="7">
        <f t="shared" ref="O159" si="106">O129-O144</f>
        <v>12.40327395279134</v>
      </c>
      <c r="P159" s="7">
        <f t="shared" ref="P159" si="107">P129-P144</f>
        <v>13.643602069756517</v>
      </c>
      <c r="Q159" s="7" t="s">
        <v>725</v>
      </c>
      <c r="R159" s="7">
        <f t="shared" si="86"/>
        <v>494.30160610549706</v>
      </c>
      <c r="S159" s="7">
        <f t="shared" si="87"/>
        <v>59.221673654264869</v>
      </c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</row>
    <row r="160" spans="1:33" s="55" customFormat="1" ht="15" x14ac:dyDescent="0.25">
      <c r="A160" s="64" t="s">
        <v>198</v>
      </c>
      <c r="B160" s="85" t="s">
        <v>199</v>
      </c>
      <c r="C160" s="66" t="s">
        <v>8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 t="s">
        <v>725</v>
      </c>
      <c r="R160" s="7">
        <f t="shared" si="86"/>
        <v>0</v>
      </c>
      <c r="S160" s="7">
        <f t="shared" si="87"/>
        <v>0</v>
      </c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</row>
    <row r="161" spans="1:33" s="55" customFormat="1" ht="15" x14ac:dyDescent="0.25">
      <c r="A161" s="64" t="s">
        <v>200</v>
      </c>
      <c r="B161" s="72" t="s">
        <v>201</v>
      </c>
      <c r="C161" s="66" t="s">
        <v>8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 t="s">
        <v>725</v>
      </c>
      <c r="R161" s="7">
        <f t="shared" si="86"/>
        <v>0</v>
      </c>
      <c r="S161" s="7">
        <f t="shared" si="87"/>
        <v>0</v>
      </c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</row>
    <row r="162" spans="1:33" s="55" customFormat="1" ht="15" x14ac:dyDescent="0.25">
      <c r="A162" s="64" t="s">
        <v>202</v>
      </c>
      <c r="B162" s="72" t="s">
        <v>203</v>
      </c>
      <c r="C162" s="66" t="s">
        <v>8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 t="s">
        <v>725</v>
      </c>
      <c r="R162" s="7">
        <f t="shared" si="86"/>
        <v>0</v>
      </c>
      <c r="S162" s="7">
        <f t="shared" si="87"/>
        <v>0</v>
      </c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</row>
    <row r="163" spans="1:33" s="55" customFormat="1" ht="15" x14ac:dyDescent="0.25">
      <c r="A163" s="64" t="s">
        <v>204</v>
      </c>
      <c r="B163" s="72" t="s">
        <v>205</v>
      </c>
      <c r="C163" s="66" t="s">
        <v>8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 t="s">
        <v>725</v>
      </c>
      <c r="R163" s="7">
        <f t="shared" si="86"/>
        <v>0</v>
      </c>
      <c r="S163" s="7">
        <f t="shared" si="87"/>
        <v>0</v>
      </c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</row>
    <row r="164" spans="1:33" s="55" customFormat="1" ht="18" customHeight="1" thickBot="1" x14ac:dyDescent="0.3">
      <c r="A164" s="80" t="s">
        <v>206</v>
      </c>
      <c r="B164" s="72" t="s">
        <v>207</v>
      </c>
      <c r="C164" s="82" t="s">
        <v>8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725</v>
      </c>
      <c r="R164" s="7">
        <f t="shared" si="86"/>
        <v>0</v>
      </c>
      <c r="S164" s="7">
        <f t="shared" si="87"/>
        <v>0</v>
      </c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</row>
    <row r="165" spans="1:33" s="55" customFormat="1" ht="18" customHeight="1" x14ac:dyDescent="0.25">
      <c r="A165" s="59" t="s">
        <v>208</v>
      </c>
      <c r="B165" s="60" t="s">
        <v>97</v>
      </c>
      <c r="C165" s="61" t="s">
        <v>209</v>
      </c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>
        <f t="shared" si="86"/>
        <v>0</v>
      </c>
      <c r="S165" s="11">
        <f t="shared" si="87"/>
        <v>0</v>
      </c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</row>
    <row r="166" spans="1:33" s="55" customFormat="1" ht="37.5" customHeight="1" x14ac:dyDescent="0.25">
      <c r="A166" s="64" t="s">
        <v>210</v>
      </c>
      <c r="B166" s="72" t="s">
        <v>699</v>
      </c>
      <c r="C166" s="66" t="s">
        <v>8</v>
      </c>
      <c r="D166" s="7">
        <f>D115+D107+D64</f>
        <v>-1707.8320518516623</v>
      </c>
      <c r="E166" s="7">
        <f t="shared" ref="E166" si="108">E115+E107+E64</f>
        <v>-1226.2839940816355</v>
      </c>
      <c r="F166" s="7">
        <f t="shared" ref="F166:K166" si="109">F115+F107+F64</f>
        <v>-1325.619642184784</v>
      </c>
      <c r="G166" s="7">
        <f t="shared" si="109"/>
        <v>-544.11091893001651</v>
      </c>
      <c r="H166" s="7">
        <f t="shared" si="109"/>
        <v>0.30934009274652396</v>
      </c>
      <c r="I166" s="7">
        <f t="shared" si="109"/>
        <v>2540.8998391261407</v>
      </c>
      <c r="J166" s="7">
        <f t="shared" si="109"/>
        <v>568.1718426290397</v>
      </c>
      <c r="K166" s="7">
        <f t="shared" si="109"/>
        <v>-1231.0809686796383</v>
      </c>
      <c r="L166" s="7">
        <f t="shared" ref="L166:M166" si="110">L115+L107+L64</f>
        <v>1159.4262873861187</v>
      </c>
      <c r="M166" s="7">
        <f t="shared" si="110"/>
        <v>-2016.8270302507412</v>
      </c>
      <c r="N166" s="7">
        <f t="shared" ref="N166" si="111">N115+N107+N64</f>
        <v>1653.9263659351295</v>
      </c>
      <c r="O166" s="7">
        <f t="shared" ref="O166" si="112">O115+O107+O64</f>
        <v>-2602.0855386649018</v>
      </c>
      <c r="P166" s="7">
        <f t="shared" ref="P166" si="113">P115+P107+P64</f>
        <v>-3285.6563181413217</v>
      </c>
      <c r="Q166" s="7" t="s">
        <v>725</v>
      </c>
      <c r="R166" s="7">
        <f t="shared" si="86"/>
        <v>3381.8338360430344</v>
      </c>
      <c r="S166" s="7">
        <f t="shared" si="87"/>
        <v>-6594.7500166104619</v>
      </c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</row>
    <row r="167" spans="1:33" s="55" customFormat="1" ht="18" customHeight="1" x14ac:dyDescent="0.25">
      <c r="A167" s="64" t="s">
        <v>211</v>
      </c>
      <c r="B167" s="72" t="s">
        <v>212</v>
      </c>
      <c r="C167" s="66" t="s">
        <v>8</v>
      </c>
      <c r="D167" s="7">
        <v>2441.4639999999999</v>
      </c>
      <c r="E167" s="7">
        <f>D169</f>
        <v>2599.9899999999998</v>
      </c>
      <c r="F167" s="7">
        <f>E169</f>
        <v>457.46199999999999</v>
      </c>
      <c r="G167" s="7">
        <f>E169</f>
        <v>457.46199999999999</v>
      </c>
      <c r="H167" s="7">
        <f>F169</f>
        <v>309.62087459000003</v>
      </c>
      <c r="I167" s="7">
        <f t="shared" ref="I167:N168" si="114">G169</f>
        <v>512.55140363999988</v>
      </c>
      <c r="J167" s="7">
        <f t="shared" si="114"/>
        <v>309.62087459000003</v>
      </c>
      <c r="K167" s="7">
        <f>I169</f>
        <v>447.46185729999991</v>
      </c>
      <c r="L167" s="7">
        <f t="shared" si="114"/>
        <v>0</v>
      </c>
      <c r="M167" s="7">
        <f t="shared" si="114"/>
        <v>107.84098271000001</v>
      </c>
      <c r="N167" s="7">
        <f t="shared" si="114"/>
        <v>0</v>
      </c>
      <c r="O167" s="7">
        <f>M169</f>
        <v>77.840982710000006</v>
      </c>
      <c r="P167" s="7">
        <f>O169</f>
        <v>47.840982710000013</v>
      </c>
      <c r="Q167" s="7" t="s">
        <v>725</v>
      </c>
      <c r="R167" s="7">
        <f t="shared" si="86"/>
        <v>619.24174918000006</v>
      </c>
      <c r="S167" s="7">
        <f t="shared" si="87"/>
        <v>1193.5362090699996</v>
      </c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  <c r="AF167" s="63"/>
      <c r="AG167" s="63"/>
    </row>
    <row r="168" spans="1:33" s="55" customFormat="1" ht="18" customHeight="1" x14ac:dyDescent="0.25">
      <c r="A168" s="64" t="s">
        <v>213</v>
      </c>
      <c r="B168" s="71" t="s">
        <v>214</v>
      </c>
      <c r="C168" s="66" t="s">
        <v>8</v>
      </c>
      <c r="D168" s="7">
        <v>166.39077706000003</v>
      </c>
      <c r="E168" s="7">
        <f t="shared" ref="E168" si="115">D170</f>
        <v>2437.123</v>
      </c>
      <c r="F168" s="7">
        <f>E170</f>
        <v>147.84100000000001</v>
      </c>
      <c r="G168" s="7">
        <f>E170</f>
        <v>147.84100000000001</v>
      </c>
      <c r="H168" s="7">
        <f>F170</f>
        <v>0</v>
      </c>
      <c r="I168" s="7">
        <f t="shared" si="114"/>
        <v>147.84100000000001</v>
      </c>
      <c r="J168" s="7">
        <f t="shared" si="114"/>
        <v>309.62087459000003</v>
      </c>
      <c r="K168" s="7">
        <f>I170</f>
        <v>147.84100000000001</v>
      </c>
      <c r="L168" s="7">
        <f t="shared" si="114"/>
        <v>0</v>
      </c>
      <c r="M168" s="7">
        <f t="shared" si="114"/>
        <v>107.84098271000001</v>
      </c>
      <c r="N168" s="7">
        <f t="shared" si="114"/>
        <v>0</v>
      </c>
      <c r="O168" s="7">
        <f>M170</f>
        <v>77.840982710000006</v>
      </c>
      <c r="P168" s="7">
        <f>O170</f>
        <v>47.840982710000013</v>
      </c>
      <c r="Q168" s="7" t="s">
        <v>725</v>
      </c>
      <c r="R168" s="7">
        <f t="shared" si="86"/>
        <v>309.62087459000003</v>
      </c>
      <c r="S168" s="7">
        <f t="shared" si="87"/>
        <v>529.20494813000005</v>
      </c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  <c r="AF168" s="63"/>
      <c r="AG168" s="63"/>
    </row>
    <row r="169" spans="1:33" s="55" customFormat="1" ht="18" customHeight="1" x14ac:dyDescent="0.25">
      <c r="A169" s="64" t="s">
        <v>215</v>
      </c>
      <c r="B169" s="72" t="s">
        <v>216</v>
      </c>
      <c r="C169" s="66" t="s">
        <v>8</v>
      </c>
      <c r="D169" s="7">
        <v>2599.9899999999998</v>
      </c>
      <c r="E169" s="7">
        <v>457.46199999999999</v>
      </c>
      <c r="F169" s="7">
        <v>309.62087459000003</v>
      </c>
      <c r="G169" s="7">
        <v>512.55140363999988</v>
      </c>
      <c r="H169" s="7">
        <v>309.62087459000003</v>
      </c>
      <c r="I169" s="7">
        <v>447.46185729999991</v>
      </c>
      <c r="J169" s="7">
        <v>0</v>
      </c>
      <c r="K169" s="7">
        <v>107.84098271000001</v>
      </c>
      <c r="L169" s="7">
        <v>0</v>
      </c>
      <c r="M169" s="7">
        <v>77.840982710000006</v>
      </c>
      <c r="N169" s="7">
        <v>0</v>
      </c>
      <c r="O169" s="7">
        <v>47.840982710000013</v>
      </c>
      <c r="P169" s="7">
        <v>0</v>
      </c>
      <c r="Q169" s="7" t="s">
        <v>725</v>
      </c>
      <c r="R169" s="7">
        <f t="shared" si="86"/>
        <v>309.62087459000003</v>
      </c>
      <c r="S169" s="7">
        <f t="shared" si="87"/>
        <v>680.98480543000005</v>
      </c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3"/>
      <c r="AG169" s="63"/>
    </row>
    <row r="170" spans="1:33" s="55" customFormat="1" ht="18" customHeight="1" x14ac:dyDescent="0.25">
      <c r="A170" s="76" t="s">
        <v>217</v>
      </c>
      <c r="B170" s="71" t="s">
        <v>218</v>
      </c>
      <c r="C170" s="66" t="s">
        <v>8</v>
      </c>
      <c r="D170" s="12">
        <v>2437.123</v>
      </c>
      <c r="E170" s="12">
        <v>147.84100000000001</v>
      </c>
      <c r="F170" s="12">
        <v>0</v>
      </c>
      <c r="G170" s="12">
        <v>147.84100000000001</v>
      </c>
      <c r="H170" s="12">
        <v>309.62087459000003</v>
      </c>
      <c r="I170" s="12">
        <v>147.84100000000001</v>
      </c>
      <c r="J170" s="12">
        <v>0</v>
      </c>
      <c r="K170" s="12">
        <v>107.84098271000001</v>
      </c>
      <c r="L170" s="12">
        <v>0</v>
      </c>
      <c r="M170" s="12">
        <v>77.840982710000006</v>
      </c>
      <c r="N170" s="12">
        <v>0</v>
      </c>
      <c r="O170" s="12">
        <v>47.840982710000013</v>
      </c>
      <c r="P170" s="12">
        <v>0</v>
      </c>
      <c r="Q170" s="12" t="s">
        <v>725</v>
      </c>
      <c r="R170" s="7">
        <f t="shared" si="86"/>
        <v>309.62087459000003</v>
      </c>
      <c r="S170" s="7">
        <f t="shared" si="87"/>
        <v>381.36394812999998</v>
      </c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</row>
    <row r="171" spans="1:33" s="55" customFormat="1" ht="30.75" thickBot="1" x14ac:dyDescent="0.3">
      <c r="A171" s="80" t="s">
        <v>219</v>
      </c>
      <c r="B171" s="86" t="s">
        <v>700</v>
      </c>
      <c r="C171" s="82" t="s">
        <v>209</v>
      </c>
      <c r="D171" s="13">
        <f t="shared" ref="D171:O171" si="116">D169/D166</f>
        <v>-1.5223920860256979</v>
      </c>
      <c r="E171" s="13">
        <f t="shared" si="116"/>
        <v>-0.37304735461592115</v>
      </c>
      <c r="F171" s="13">
        <f t="shared" ref="F171" si="117">F169/F166</f>
        <v>-0.23356690315761072</v>
      </c>
      <c r="G171" s="13">
        <f t="shared" si="116"/>
        <v>-0.94199801144943429</v>
      </c>
      <c r="H171" s="13">
        <f t="shared" si="116"/>
        <v>1000.9076800908124</v>
      </c>
      <c r="I171" s="13">
        <f>I169/I166</f>
        <v>0.17610369775688983</v>
      </c>
      <c r="J171" s="13">
        <f t="shared" si="116"/>
        <v>0</v>
      </c>
      <c r="K171" s="13">
        <f t="shared" si="116"/>
        <v>-8.7598610857953438E-2</v>
      </c>
      <c r="L171" s="13">
        <f t="shared" si="116"/>
        <v>0</v>
      </c>
      <c r="M171" s="13">
        <f t="shared" si="116"/>
        <v>-3.8595765299874255E-2</v>
      </c>
      <c r="N171" s="13">
        <f t="shared" si="116"/>
        <v>0</v>
      </c>
      <c r="O171" s="13">
        <f t="shared" si="116"/>
        <v>-1.8385630295054266E-2</v>
      </c>
      <c r="P171" s="13">
        <f t="shared" ref="P171" si="118">P169/P166</f>
        <v>0</v>
      </c>
      <c r="Q171" s="13" t="s">
        <v>725</v>
      </c>
      <c r="R171" s="13">
        <f t="shared" si="86"/>
        <v>1000.9076800908124</v>
      </c>
      <c r="S171" s="14">
        <f t="shared" si="87"/>
        <v>3.1523691304007874E-2</v>
      </c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3"/>
      <c r="AG171" s="63"/>
    </row>
    <row r="172" spans="1:33" s="55" customFormat="1" thickBot="1" x14ac:dyDescent="0.3">
      <c r="A172" s="56" t="s">
        <v>728</v>
      </c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8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  <c r="AF172" s="63"/>
      <c r="AG172" s="63"/>
    </row>
    <row r="173" spans="1:33" s="55" customFormat="1" ht="31.5" customHeight="1" x14ac:dyDescent="0.25">
      <c r="A173" s="59" t="s">
        <v>220</v>
      </c>
      <c r="B173" s="60" t="s">
        <v>221</v>
      </c>
      <c r="C173" s="61" t="s">
        <v>8</v>
      </c>
      <c r="D173" s="10">
        <v>7113.0343157199986</v>
      </c>
      <c r="E173" s="10">
        <v>11408.080277749996</v>
      </c>
      <c r="F173" s="10">
        <v>9831.2416778976385</v>
      </c>
      <c r="G173" s="10">
        <v>10147.283476680001</v>
      </c>
      <c r="H173" s="10">
        <v>11295.686224103241</v>
      </c>
      <c r="I173" s="10">
        <v>13152.751902011374</v>
      </c>
      <c r="J173" s="10">
        <v>12905.22492622229</v>
      </c>
      <c r="K173" s="10">
        <v>13448.078186865656</v>
      </c>
      <c r="L173" s="10">
        <v>14219.323063055328</v>
      </c>
      <c r="M173" s="10">
        <v>13094.205267926021</v>
      </c>
      <c r="N173" s="10">
        <v>15438.714409476395</v>
      </c>
      <c r="O173" s="10">
        <v>14410.612929401495</v>
      </c>
      <c r="P173" s="10">
        <v>15814.782199574571</v>
      </c>
      <c r="Q173" s="10" t="s">
        <v>725</v>
      </c>
      <c r="R173" s="7">
        <f t="shared" ref="R173:R236" si="119">H173+J173+L173+N173</f>
        <v>53858.948622857257</v>
      </c>
      <c r="S173" s="7">
        <f t="shared" ref="S173:S236" si="120">I173+K173+M173+O173+P173</f>
        <v>69920.430485779129</v>
      </c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</row>
    <row r="174" spans="1:33" s="55" customFormat="1" ht="15.75" customHeight="1" outlineLevel="1" x14ac:dyDescent="0.25">
      <c r="A174" s="64" t="s">
        <v>222</v>
      </c>
      <c r="B174" s="65" t="s">
        <v>10</v>
      </c>
      <c r="C174" s="66" t="s">
        <v>8</v>
      </c>
      <c r="D174" s="7" t="s">
        <v>209</v>
      </c>
      <c r="E174" s="7" t="s">
        <v>209</v>
      </c>
      <c r="F174" s="7" t="s">
        <v>209</v>
      </c>
      <c r="G174" s="7" t="s">
        <v>209</v>
      </c>
      <c r="H174" s="7" t="s">
        <v>209</v>
      </c>
      <c r="I174" s="7" t="s">
        <v>209</v>
      </c>
      <c r="J174" s="7" t="s">
        <v>209</v>
      </c>
      <c r="K174" s="7" t="s">
        <v>209</v>
      </c>
      <c r="L174" s="7" t="s">
        <v>209</v>
      </c>
      <c r="M174" s="7" t="s">
        <v>209</v>
      </c>
      <c r="N174" s="7" t="s">
        <v>209</v>
      </c>
      <c r="O174" s="7" t="s">
        <v>209</v>
      </c>
      <c r="P174" s="7" t="s">
        <v>209</v>
      </c>
      <c r="Q174" s="7" t="s">
        <v>725</v>
      </c>
      <c r="R174" s="7" t="s">
        <v>209</v>
      </c>
      <c r="S174" s="8" t="s">
        <v>209</v>
      </c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</row>
    <row r="175" spans="1:33" s="55" customFormat="1" ht="31.5" customHeight="1" outlineLevel="1" x14ac:dyDescent="0.25">
      <c r="A175" s="64" t="s">
        <v>223</v>
      </c>
      <c r="B175" s="71" t="s">
        <v>12</v>
      </c>
      <c r="C175" s="66" t="s">
        <v>8</v>
      </c>
      <c r="D175" s="7" t="s">
        <v>209</v>
      </c>
      <c r="E175" s="7" t="s">
        <v>209</v>
      </c>
      <c r="F175" s="7" t="s">
        <v>209</v>
      </c>
      <c r="G175" s="7" t="s">
        <v>209</v>
      </c>
      <c r="H175" s="7" t="s">
        <v>209</v>
      </c>
      <c r="I175" s="7" t="s">
        <v>209</v>
      </c>
      <c r="J175" s="7" t="s">
        <v>209</v>
      </c>
      <c r="K175" s="7" t="s">
        <v>209</v>
      </c>
      <c r="L175" s="7" t="s">
        <v>209</v>
      </c>
      <c r="M175" s="7" t="s">
        <v>209</v>
      </c>
      <c r="N175" s="7" t="s">
        <v>209</v>
      </c>
      <c r="O175" s="7" t="s">
        <v>209</v>
      </c>
      <c r="P175" s="7" t="s">
        <v>209</v>
      </c>
      <c r="Q175" s="7" t="s">
        <v>725</v>
      </c>
      <c r="R175" s="7" t="s">
        <v>209</v>
      </c>
      <c r="S175" s="8" t="s">
        <v>209</v>
      </c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  <c r="AF175" s="63"/>
      <c r="AG175" s="63"/>
    </row>
    <row r="176" spans="1:33" s="55" customFormat="1" ht="31.5" customHeight="1" outlineLevel="1" x14ac:dyDescent="0.25">
      <c r="A176" s="64" t="s">
        <v>224</v>
      </c>
      <c r="B176" s="71" t="s">
        <v>14</v>
      </c>
      <c r="C176" s="66" t="s">
        <v>8</v>
      </c>
      <c r="D176" s="7" t="s">
        <v>209</v>
      </c>
      <c r="E176" s="7" t="s">
        <v>209</v>
      </c>
      <c r="F176" s="7" t="s">
        <v>209</v>
      </c>
      <c r="G176" s="7" t="s">
        <v>209</v>
      </c>
      <c r="H176" s="7" t="s">
        <v>209</v>
      </c>
      <c r="I176" s="7" t="s">
        <v>209</v>
      </c>
      <c r="J176" s="7" t="s">
        <v>209</v>
      </c>
      <c r="K176" s="7" t="s">
        <v>209</v>
      </c>
      <c r="L176" s="7" t="s">
        <v>209</v>
      </c>
      <c r="M176" s="7" t="s">
        <v>209</v>
      </c>
      <c r="N176" s="7" t="s">
        <v>209</v>
      </c>
      <c r="O176" s="7" t="s">
        <v>209</v>
      </c>
      <c r="P176" s="7" t="s">
        <v>209</v>
      </c>
      <c r="Q176" s="7" t="s">
        <v>725</v>
      </c>
      <c r="R176" s="7" t="s">
        <v>209</v>
      </c>
      <c r="S176" s="8" t="s">
        <v>209</v>
      </c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  <c r="AF176" s="63"/>
      <c r="AG176" s="63"/>
    </row>
    <row r="177" spans="1:33" s="55" customFormat="1" ht="31.5" customHeight="1" outlineLevel="1" x14ac:dyDescent="0.25">
      <c r="A177" s="64" t="s">
        <v>225</v>
      </c>
      <c r="B177" s="71" t="s">
        <v>16</v>
      </c>
      <c r="C177" s="66" t="s">
        <v>8</v>
      </c>
      <c r="D177" s="7" t="s">
        <v>209</v>
      </c>
      <c r="E177" s="7" t="s">
        <v>209</v>
      </c>
      <c r="F177" s="7" t="s">
        <v>209</v>
      </c>
      <c r="G177" s="7" t="s">
        <v>209</v>
      </c>
      <c r="H177" s="7" t="s">
        <v>209</v>
      </c>
      <c r="I177" s="7" t="s">
        <v>209</v>
      </c>
      <c r="J177" s="7" t="s">
        <v>209</v>
      </c>
      <c r="K177" s="7" t="s">
        <v>209</v>
      </c>
      <c r="L177" s="7" t="s">
        <v>209</v>
      </c>
      <c r="M177" s="7" t="s">
        <v>209</v>
      </c>
      <c r="N177" s="7" t="s">
        <v>209</v>
      </c>
      <c r="O177" s="7" t="s">
        <v>209</v>
      </c>
      <c r="P177" s="7" t="s">
        <v>209</v>
      </c>
      <c r="Q177" s="7" t="s">
        <v>725</v>
      </c>
      <c r="R177" s="7" t="s">
        <v>209</v>
      </c>
      <c r="S177" s="8" t="s">
        <v>209</v>
      </c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</row>
    <row r="178" spans="1:33" s="55" customFormat="1" ht="15.75" customHeight="1" outlineLevel="1" x14ac:dyDescent="0.25">
      <c r="A178" s="64" t="s">
        <v>226</v>
      </c>
      <c r="B178" s="65" t="s">
        <v>18</v>
      </c>
      <c r="C178" s="66" t="s">
        <v>8</v>
      </c>
      <c r="D178" s="7" t="s">
        <v>209</v>
      </c>
      <c r="E178" s="7" t="s">
        <v>209</v>
      </c>
      <c r="F178" s="7" t="s">
        <v>209</v>
      </c>
      <c r="G178" s="7" t="s">
        <v>209</v>
      </c>
      <c r="H178" s="7" t="s">
        <v>209</v>
      </c>
      <c r="I178" s="7" t="s">
        <v>209</v>
      </c>
      <c r="J178" s="7" t="s">
        <v>209</v>
      </c>
      <c r="K178" s="7" t="s">
        <v>209</v>
      </c>
      <c r="L178" s="7" t="s">
        <v>209</v>
      </c>
      <c r="M178" s="7" t="s">
        <v>209</v>
      </c>
      <c r="N178" s="7" t="s">
        <v>209</v>
      </c>
      <c r="O178" s="7" t="s">
        <v>209</v>
      </c>
      <c r="P178" s="7" t="s">
        <v>209</v>
      </c>
      <c r="Q178" s="7" t="s">
        <v>725</v>
      </c>
      <c r="R178" s="7" t="s">
        <v>209</v>
      </c>
      <c r="S178" s="8" t="s">
        <v>209</v>
      </c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  <c r="AF178" s="63"/>
      <c r="AG178" s="63"/>
    </row>
    <row r="179" spans="1:33" s="55" customFormat="1" ht="15" x14ac:dyDescent="0.25">
      <c r="A179" s="64" t="s">
        <v>227</v>
      </c>
      <c r="B179" s="65" t="s">
        <v>20</v>
      </c>
      <c r="C179" s="66" t="s">
        <v>8</v>
      </c>
      <c r="D179" s="7">
        <v>45.116280429999996</v>
      </c>
      <c r="E179" s="7">
        <v>4.6453145000000005</v>
      </c>
      <c r="F179" s="7">
        <v>41.953797099478798</v>
      </c>
      <c r="G179" s="7">
        <v>36.479759139999992</v>
      </c>
      <c r="H179" s="7">
        <v>43.591733512331771</v>
      </c>
      <c r="I179" s="7">
        <v>37.250904113442985</v>
      </c>
      <c r="J179" s="7">
        <v>46.451907002993501</v>
      </c>
      <c r="K179" s="7">
        <v>40.494352813681346</v>
      </c>
      <c r="L179" s="7">
        <v>48.801135835724452</v>
      </c>
      <c r="M179" s="7">
        <v>43.162345097106993</v>
      </c>
      <c r="N179" s="7">
        <v>50.767821609904153</v>
      </c>
      <c r="O179" s="7">
        <v>45.571207954235895</v>
      </c>
      <c r="P179" s="7">
        <v>47.867996835129375</v>
      </c>
      <c r="Q179" s="7" t="s">
        <v>725</v>
      </c>
      <c r="R179" s="7">
        <f t="shared" si="119"/>
        <v>189.61259796095391</v>
      </c>
      <c r="S179" s="7">
        <f t="shared" si="120"/>
        <v>214.34680681359657</v>
      </c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  <c r="AF179" s="63"/>
      <c r="AG179" s="63"/>
    </row>
    <row r="180" spans="1:33" s="55" customFormat="1" ht="15.75" customHeight="1" outlineLevel="1" x14ac:dyDescent="0.25">
      <c r="A180" s="64" t="s">
        <v>228</v>
      </c>
      <c r="B180" s="65" t="s">
        <v>22</v>
      </c>
      <c r="C180" s="66" t="s">
        <v>8</v>
      </c>
      <c r="D180" s="7" t="s">
        <v>209</v>
      </c>
      <c r="E180" s="7" t="s">
        <v>209</v>
      </c>
      <c r="F180" s="7" t="s">
        <v>209</v>
      </c>
      <c r="G180" s="7" t="s">
        <v>209</v>
      </c>
      <c r="H180" s="7" t="s">
        <v>209</v>
      </c>
      <c r="I180" s="7" t="s">
        <v>209</v>
      </c>
      <c r="J180" s="7" t="s">
        <v>209</v>
      </c>
      <c r="K180" s="7" t="s">
        <v>209</v>
      </c>
      <c r="L180" s="7" t="s">
        <v>209</v>
      </c>
      <c r="M180" s="7" t="s">
        <v>209</v>
      </c>
      <c r="N180" s="7" t="s">
        <v>209</v>
      </c>
      <c r="O180" s="7" t="s">
        <v>209</v>
      </c>
      <c r="P180" s="7" t="s">
        <v>209</v>
      </c>
      <c r="Q180" s="7" t="s">
        <v>725</v>
      </c>
      <c r="R180" s="7" t="s">
        <v>209</v>
      </c>
      <c r="S180" s="8" t="s">
        <v>209</v>
      </c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</row>
    <row r="181" spans="1:33" s="55" customFormat="1" ht="15" x14ac:dyDescent="0.25">
      <c r="A181" s="64" t="s">
        <v>229</v>
      </c>
      <c r="B181" s="65" t="s">
        <v>24</v>
      </c>
      <c r="C181" s="66" t="s">
        <v>8</v>
      </c>
      <c r="D181" s="7">
        <v>33.169642490000008</v>
      </c>
      <c r="E181" s="7">
        <v>2103.1929943099999</v>
      </c>
      <c r="F181" s="7">
        <v>277.000731648</v>
      </c>
      <c r="G181" s="7">
        <v>449.40993380999998</v>
      </c>
      <c r="H181" s="7">
        <v>174.86513326454397</v>
      </c>
      <c r="I181" s="7">
        <v>1178.8019089590557</v>
      </c>
      <c r="J181" s="7">
        <v>164.27873326177732</v>
      </c>
      <c r="K181" s="7">
        <v>1070.2317589626582</v>
      </c>
      <c r="L181" s="7">
        <v>176.97128539246677</v>
      </c>
      <c r="M181" s="7">
        <v>66.503150416000011</v>
      </c>
      <c r="N181" s="7">
        <v>182.77731524140481</v>
      </c>
      <c r="O181" s="7">
        <v>68.405850928479992</v>
      </c>
      <c r="P181" s="7">
        <v>70.458026456334409</v>
      </c>
      <c r="Q181" s="7" t="s">
        <v>725</v>
      </c>
      <c r="R181" s="7">
        <f t="shared" si="119"/>
        <v>698.89246716019295</v>
      </c>
      <c r="S181" s="7">
        <f t="shared" si="120"/>
        <v>2454.4006957225283</v>
      </c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</row>
    <row r="182" spans="1:33" s="55" customFormat="1" ht="15" x14ac:dyDescent="0.25">
      <c r="A182" s="64" t="s">
        <v>230</v>
      </c>
      <c r="B182" s="65" t="s">
        <v>26</v>
      </c>
      <c r="C182" s="66" t="s">
        <v>8</v>
      </c>
      <c r="D182" s="7">
        <v>6843.8273284299994</v>
      </c>
      <c r="E182" s="7">
        <v>7928.9217896099999</v>
      </c>
      <c r="F182" s="7">
        <v>9147.7554781261588</v>
      </c>
      <c r="G182" s="7">
        <v>9023.4849231700009</v>
      </c>
      <c r="H182" s="7">
        <v>10972.553374159583</v>
      </c>
      <c r="I182" s="7">
        <v>10130.583568538876</v>
      </c>
      <c r="J182" s="7">
        <v>12554.538303464065</v>
      </c>
      <c r="K182" s="7">
        <v>11597.152917349318</v>
      </c>
      <c r="L182" s="7">
        <v>13718.469863873943</v>
      </c>
      <c r="M182" s="7">
        <v>12872.046168412913</v>
      </c>
      <c r="N182" s="7">
        <v>14759.486857633765</v>
      </c>
      <c r="O182" s="7">
        <v>14172.892902518779</v>
      </c>
      <c r="P182" s="7">
        <v>15560.338904283108</v>
      </c>
      <c r="Q182" s="7" t="s">
        <v>725</v>
      </c>
      <c r="R182" s="7">
        <f t="shared" si="119"/>
        <v>52005.048399131352</v>
      </c>
      <c r="S182" s="7">
        <f t="shared" si="120"/>
        <v>64333.014461102997</v>
      </c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</row>
    <row r="183" spans="1:33" s="55" customFormat="1" ht="15.75" customHeight="1" outlineLevel="1" x14ac:dyDescent="0.25">
      <c r="A183" s="64" t="s">
        <v>231</v>
      </c>
      <c r="B183" s="65" t="s">
        <v>28</v>
      </c>
      <c r="C183" s="66" t="s">
        <v>8</v>
      </c>
      <c r="D183" s="7" t="s">
        <v>209</v>
      </c>
      <c r="E183" s="7" t="s">
        <v>209</v>
      </c>
      <c r="F183" s="7" t="s">
        <v>209</v>
      </c>
      <c r="G183" s="7" t="s">
        <v>209</v>
      </c>
      <c r="H183" s="7" t="s">
        <v>209</v>
      </c>
      <c r="I183" s="7" t="s">
        <v>209</v>
      </c>
      <c r="J183" s="7" t="s">
        <v>209</v>
      </c>
      <c r="K183" s="7" t="s">
        <v>209</v>
      </c>
      <c r="L183" s="7" t="s">
        <v>209</v>
      </c>
      <c r="M183" s="7" t="s">
        <v>209</v>
      </c>
      <c r="N183" s="7" t="s">
        <v>209</v>
      </c>
      <c r="O183" s="7" t="s">
        <v>209</v>
      </c>
      <c r="P183" s="7" t="s">
        <v>209</v>
      </c>
      <c r="Q183" s="7" t="s">
        <v>725</v>
      </c>
      <c r="R183" s="7" t="s">
        <v>209</v>
      </c>
      <c r="S183" s="8" t="s">
        <v>209</v>
      </c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</row>
    <row r="184" spans="1:33" s="55" customFormat="1" ht="31.5" customHeight="1" outlineLevel="1" x14ac:dyDescent="0.25">
      <c r="A184" s="64" t="s">
        <v>232</v>
      </c>
      <c r="B184" s="68" t="s">
        <v>30</v>
      </c>
      <c r="C184" s="66" t="s">
        <v>8</v>
      </c>
      <c r="D184" s="7" t="s">
        <v>209</v>
      </c>
      <c r="E184" s="7" t="s">
        <v>209</v>
      </c>
      <c r="F184" s="7" t="s">
        <v>209</v>
      </c>
      <c r="G184" s="7" t="s">
        <v>209</v>
      </c>
      <c r="H184" s="7" t="s">
        <v>209</v>
      </c>
      <c r="I184" s="7" t="s">
        <v>209</v>
      </c>
      <c r="J184" s="7" t="s">
        <v>209</v>
      </c>
      <c r="K184" s="7" t="s">
        <v>209</v>
      </c>
      <c r="L184" s="7" t="s">
        <v>209</v>
      </c>
      <c r="M184" s="7" t="s">
        <v>209</v>
      </c>
      <c r="N184" s="7" t="s">
        <v>209</v>
      </c>
      <c r="O184" s="7" t="s">
        <v>209</v>
      </c>
      <c r="P184" s="7" t="s">
        <v>209</v>
      </c>
      <c r="Q184" s="7" t="s">
        <v>725</v>
      </c>
      <c r="R184" s="7" t="s">
        <v>209</v>
      </c>
      <c r="S184" s="8" t="s">
        <v>209</v>
      </c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</row>
    <row r="185" spans="1:33" s="55" customFormat="1" ht="15.75" customHeight="1" outlineLevel="1" x14ac:dyDescent="0.25">
      <c r="A185" s="64" t="s">
        <v>233</v>
      </c>
      <c r="B185" s="69" t="s">
        <v>32</v>
      </c>
      <c r="C185" s="66" t="s">
        <v>8</v>
      </c>
      <c r="D185" s="7" t="s">
        <v>209</v>
      </c>
      <c r="E185" s="7" t="s">
        <v>209</v>
      </c>
      <c r="F185" s="7" t="s">
        <v>209</v>
      </c>
      <c r="G185" s="7" t="s">
        <v>209</v>
      </c>
      <c r="H185" s="7" t="s">
        <v>209</v>
      </c>
      <c r="I185" s="7" t="s">
        <v>209</v>
      </c>
      <c r="J185" s="7" t="s">
        <v>209</v>
      </c>
      <c r="K185" s="7" t="s">
        <v>209</v>
      </c>
      <c r="L185" s="7" t="s">
        <v>209</v>
      </c>
      <c r="M185" s="7" t="s">
        <v>209</v>
      </c>
      <c r="N185" s="7" t="s">
        <v>209</v>
      </c>
      <c r="O185" s="7" t="s">
        <v>209</v>
      </c>
      <c r="P185" s="7" t="s">
        <v>209</v>
      </c>
      <c r="Q185" s="7" t="s">
        <v>725</v>
      </c>
      <c r="R185" s="7" t="s">
        <v>209</v>
      </c>
      <c r="S185" s="8" t="s">
        <v>209</v>
      </c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</row>
    <row r="186" spans="1:33" s="55" customFormat="1" ht="15.75" customHeight="1" outlineLevel="1" x14ac:dyDescent="0.25">
      <c r="A186" s="64" t="s">
        <v>234</v>
      </c>
      <c r="B186" s="69" t="s">
        <v>34</v>
      </c>
      <c r="C186" s="66" t="s">
        <v>8</v>
      </c>
      <c r="D186" s="7" t="s">
        <v>209</v>
      </c>
      <c r="E186" s="7" t="s">
        <v>209</v>
      </c>
      <c r="F186" s="7" t="s">
        <v>209</v>
      </c>
      <c r="G186" s="7" t="s">
        <v>209</v>
      </c>
      <c r="H186" s="7" t="s">
        <v>209</v>
      </c>
      <c r="I186" s="7" t="s">
        <v>209</v>
      </c>
      <c r="J186" s="7" t="s">
        <v>209</v>
      </c>
      <c r="K186" s="7" t="s">
        <v>209</v>
      </c>
      <c r="L186" s="7" t="s">
        <v>209</v>
      </c>
      <c r="M186" s="7" t="s">
        <v>209</v>
      </c>
      <c r="N186" s="7" t="s">
        <v>209</v>
      </c>
      <c r="O186" s="7" t="s">
        <v>209</v>
      </c>
      <c r="P186" s="7" t="s">
        <v>209</v>
      </c>
      <c r="Q186" s="7" t="s">
        <v>725</v>
      </c>
      <c r="R186" s="7" t="s">
        <v>209</v>
      </c>
      <c r="S186" s="8" t="s">
        <v>209</v>
      </c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</row>
    <row r="187" spans="1:33" s="55" customFormat="1" ht="31.5" customHeight="1" outlineLevel="1" x14ac:dyDescent="0.25">
      <c r="A187" s="64" t="s">
        <v>235</v>
      </c>
      <c r="B187" s="72" t="s">
        <v>236</v>
      </c>
      <c r="C187" s="66" t="s">
        <v>8</v>
      </c>
      <c r="D187" s="7" t="str">
        <f>D188</f>
        <v>-</v>
      </c>
      <c r="E187" s="7" t="str">
        <f t="shared" ref="E187:P187" si="121">E188</f>
        <v>-</v>
      </c>
      <c r="F187" s="7" t="str">
        <f t="shared" si="121"/>
        <v>-</v>
      </c>
      <c r="G187" s="7" t="str">
        <f t="shared" si="121"/>
        <v>-</v>
      </c>
      <c r="H187" s="7" t="str">
        <f t="shared" si="121"/>
        <v>-</v>
      </c>
      <c r="I187" s="7" t="str">
        <f t="shared" si="121"/>
        <v>-</v>
      </c>
      <c r="J187" s="7" t="str">
        <f t="shared" si="121"/>
        <v>-</v>
      </c>
      <c r="K187" s="7" t="str">
        <f t="shared" si="121"/>
        <v>-</v>
      </c>
      <c r="L187" s="7" t="str">
        <f t="shared" si="121"/>
        <v>-</v>
      </c>
      <c r="M187" s="7" t="str">
        <f t="shared" si="121"/>
        <v>-</v>
      </c>
      <c r="N187" s="7" t="str">
        <f t="shared" si="121"/>
        <v>-</v>
      </c>
      <c r="O187" s="7" t="str">
        <f t="shared" si="121"/>
        <v>-</v>
      </c>
      <c r="P187" s="7" t="str">
        <f t="shared" si="121"/>
        <v>-</v>
      </c>
      <c r="Q187" s="7" t="s">
        <v>725</v>
      </c>
      <c r="R187" s="7" t="s">
        <v>209</v>
      </c>
      <c r="S187" s="8" t="s">
        <v>209</v>
      </c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</row>
    <row r="188" spans="1:33" s="55" customFormat="1" ht="15.75" customHeight="1" outlineLevel="1" x14ac:dyDescent="0.25">
      <c r="A188" s="64" t="s">
        <v>237</v>
      </c>
      <c r="B188" s="71" t="s">
        <v>238</v>
      </c>
      <c r="C188" s="66" t="s">
        <v>8</v>
      </c>
      <c r="D188" s="7" t="s">
        <v>209</v>
      </c>
      <c r="E188" s="7" t="s">
        <v>209</v>
      </c>
      <c r="F188" s="7" t="s">
        <v>209</v>
      </c>
      <c r="G188" s="7" t="s">
        <v>209</v>
      </c>
      <c r="H188" s="7" t="s">
        <v>209</v>
      </c>
      <c r="I188" s="7" t="s">
        <v>209</v>
      </c>
      <c r="J188" s="7" t="s">
        <v>209</v>
      </c>
      <c r="K188" s="7" t="s">
        <v>209</v>
      </c>
      <c r="L188" s="7" t="s">
        <v>209</v>
      </c>
      <c r="M188" s="7" t="s">
        <v>209</v>
      </c>
      <c r="N188" s="7" t="s">
        <v>209</v>
      </c>
      <c r="O188" s="7" t="s">
        <v>209</v>
      </c>
      <c r="P188" s="7" t="s">
        <v>209</v>
      </c>
      <c r="Q188" s="7" t="s">
        <v>725</v>
      </c>
      <c r="R188" s="7" t="s">
        <v>209</v>
      </c>
      <c r="S188" s="8" t="s">
        <v>209</v>
      </c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</row>
    <row r="189" spans="1:33" s="55" customFormat="1" ht="15.75" customHeight="1" outlineLevel="1" x14ac:dyDescent="0.25">
      <c r="A189" s="64" t="s">
        <v>239</v>
      </c>
      <c r="B189" s="71" t="s">
        <v>240</v>
      </c>
      <c r="C189" s="66" t="s">
        <v>8</v>
      </c>
      <c r="D189" s="7" t="s">
        <v>209</v>
      </c>
      <c r="E189" s="7" t="s">
        <v>209</v>
      </c>
      <c r="F189" s="7" t="s">
        <v>209</v>
      </c>
      <c r="G189" s="7" t="s">
        <v>209</v>
      </c>
      <c r="H189" s="7" t="s">
        <v>209</v>
      </c>
      <c r="I189" s="7" t="s">
        <v>209</v>
      </c>
      <c r="J189" s="7" t="s">
        <v>209</v>
      </c>
      <c r="K189" s="7" t="s">
        <v>209</v>
      </c>
      <c r="L189" s="7" t="s">
        <v>209</v>
      </c>
      <c r="M189" s="7" t="s">
        <v>209</v>
      </c>
      <c r="N189" s="7" t="s">
        <v>209</v>
      </c>
      <c r="O189" s="7" t="s">
        <v>209</v>
      </c>
      <c r="P189" s="7" t="s">
        <v>209</v>
      </c>
      <c r="Q189" s="7" t="s">
        <v>725</v>
      </c>
      <c r="R189" s="7" t="s">
        <v>209</v>
      </c>
      <c r="S189" s="8" t="s">
        <v>209</v>
      </c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</row>
    <row r="190" spans="1:33" s="55" customFormat="1" ht="15" x14ac:dyDescent="0.25">
      <c r="A190" s="64" t="s">
        <v>241</v>
      </c>
      <c r="B190" s="65" t="s">
        <v>36</v>
      </c>
      <c r="C190" s="66" t="s">
        <v>8</v>
      </c>
      <c r="D190" s="7">
        <v>190.92106436999893</v>
      </c>
      <c r="E190" s="7">
        <v>1371.3201793299959</v>
      </c>
      <c r="F190" s="7">
        <v>364.53167102400039</v>
      </c>
      <c r="G190" s="7">
        <f>G173-G179-G181-G182</f>
        <v>637.90886055999908</v>
      </c>
      <c r="H190" s="7">
        <v>104.67598316678232</v>
      </c>
      <c r="I190" s="7">
        <f>I173-I179-I181-I182</f>
        <v>1806.1155203999988</v>
      </c>
      <c r="J190" s="7">
        <v>139.95598249345494</v>
      </c>
      <c r="K190" s="7">
        <f>K173-K179-K181-K182</f>
        <v>740.19915773999855</v>
      </c>
      <c r="L190" s="7">
        <v>275.08077795319332</v>
      </c>
      <c r="M190" s="7">
        <f>M173-M179-M181-M182</f>
        <v>112.49360400000114</v>
      </c>
      <c r="N190" s="7">
        <v>445.68241499132091</v>
      </c>
      <c r="O190" s="7">
        <f>O173-O179-O181-O182</f>
        <v>123.74296800000047</v>
      </c>
      <c r="P190" s="7">
        <f>P173-P179-P181-P182</f>
        <v>136.1172719999995</v>
      </c>
      <c r="Q190" s="7" t="s">
        <v>725</v>
      </c>
      <c r="R190" s="7">
        <f t="shared" si="119"/>
        <v>965.39515860475149</v>
      </c>
      <c r="S190" s="7">
        <f t="shared" si="120"/>
        <v>2918.6685221399985</v>
      </c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</row>
    <row r="191" spans="1:33" s="55" customFormat="1" ht="15" x14ac:dyDescent="0.25">
      <c r="A191" s="64" t="s">
        <v>242</v>
      </c>
      <c r="B191" s="85" t="s">
        <v>243</v>
      </c>
      <c r="C191" s="66" t="s">
        <v>8</v>
      </c>
      <c r="D191" s="7">
        <v>9023.9814513900019</v>
      </c>
      <c r="E191" s="7">
        <v>12007.23533645</v>
      </c>
      <c r="F191" s="7">
        <v>13940.230254138665</v>
      </c>
      <c r="G191" s="7">
        <v>12767.075798651997</v>
      </c>
      <c r="H191" s="7">
        <v>11448.535901897303</v>
      </c>
      <c r="I191" s="7">
        <v>11582.986536834474</v>
      </c>
      <c r="J191" s="7">
        <v>12605.349792640425</v>
      </c>
      <c r="K191" s="7">
        <v>11677.111672244338</v>
      </c>
      <c r="L191" s="7">
        <v>13322.873546423187</v>
      </c>
      <c r="M191" s="7">
        <v>12760.238311428409</v>
      </c>
      <c r="N191" s="7">
        <v>14392.231477208003</v>
      </c>
      <c r="O191" s="7">
        <v>14285.642479489965</v>
      </c>
      <c r="P191" s="7">
        <v>15974.771080550843</v>
      </c>
      <c r="Q191" s="7" t="s">
        <v>725</v>
      </c>
      <c r="R191" s="7">
        <f t="shared" si="119"/>
        <v>51768.99071816892</v>
      </c>
      <c r="S191" s="7">
        <f t="shared" si="120"/>
        <v>66280.750080548023</v>
      </c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</row>
    <row r="192" spans="1:33" s="55" customFormat="1" ht="15" x14ac:dyDescent="0.25">
      <c r="A192" s="64" t="s">
        <v>244</v>
      </c>
      <c r="B192" s="72" t="s">
        <v>245</v>
      </c>
      <c r="C192" s="66" t="s">
        <v>8</v>
      </c>
      <c r="D192" s="7">
        <v>107.94152439</v>
      </c>
      <c r="E192" s="7">
        <v>138.01265081</v>
      </c>
      <c r="F192" s="7">
        <v>108.86107200000001</v>
      </c>
      <c r="G192" s="7">
        <v>122.25403191000001</v>
      </c>
      <c r="H192" s="7">
        <v>110.45262087264</v>
      </c>
      <c r="I192" s="7">
        <v>111.91136400000001</v>
      </c>
      <c r="J192" s="7">
        <v>111.42460393631923</v>
      </c>
      <c r="K192" s="7">
        <v>114.0600621888</v>
      </c>
      <c r="L192" s="7">
        <v>112.40514045095883</v>
      </c>
      <c r="M192" s="7">
        <v>116.25001538282497</v>
      </c>
      <c r="N192" s="7">
        <v>113.39430568692727</v>
      </c>
      <c r="O192" s="7">
        <v>118.48201567817522</v>
      </c>
      <c r="P192" s="7">
        <v>120.7568703791962</v>
      </c>
      <c r="Q192" s="7" t="s">
        <v>725</v>
      </c>
      <c r="R192" s="7">
        <f t="shared" si="119"/>
        <v>447.67667094684532</v>
      </c>
      <c r="S192" s="7">
        <f t="shared" si="120"/>
        <v>581.46032762899642</v>
      </c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</row>
    <row r="193" spans="1:33" s="55" customFormat="1" ht="15" x14ac:dyDescent="0.25">
      <c r="A193" s="64" t="s">
        <v>246</v>
      </c>
      <c r="B193" s="72" t="s">
        <v>247</v>
      </c>
      <c r="C193" s="66" t="s">
        <v>8</v>
      </c>
      <c r="D193" s="7">
        <v>6125.18672169</v>
      </c>
      <c r="E193" s="7">
        <v>8102.2083738600013</v>
      </c>
      <c r="F193" s="7">
        <v>7240.130893300312</v>
      </c>
      <c r="G193" s="7">
        <f>G194+G195+G196</f>
        <v>6655.6724515599999</v>
      </c>
      <c r="H193" s="7">
        <v>7241.7744062175989</v>
      </c>
      <c r="I193" s="7">
        <f>I194+I195+I196</f>
        <v>7673.9796512140556</v>
      </c>
      <c r="J193" s="7">
        <v>7825.2800743084299</v>
      </c>
      <c r="K193" s="7">
        <f>K194+K195+K196</f>
        <v>7188.9902779300091</v>
      </c>
      <c r="L193" s="7">
        <v>8456.7495011376886</v>
      </c>
      <c r="M193" s="7">
        <f>M194+M195+M196</f>
        <v>8430.7295736122724</v>
      </c>
      <c r="N193" s="7">
        <v>9348.1335010621096</v>
      </c>
      <c r="O193" s="7">
        <f>O194+O195+O196</f>
        <v>9828.7399529493778</v>
      </c>
      <c r="P193" s="7">
        <f>P194+P195+P196</f>
        <v>11362.50599689212</v>
      </c>
      <c r="Q193" s="7" t="s">
        <v>725</v>
      </c>
      <c r="R193" s="7">
        <f t="shared" si="119"/>
        <v>32871.937482725829</v>
      </c>
      <c r="S193" s="7">
        <f t="shared" si="120"/>
        <v>44484.945452597836</v>
      </c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</row>
    <row r="194" spans="1:33" s="55" customFormat="1" ht="15" x14ac:dyDescent="0.25">
      <c r="A194" s="64" t="s">
        <v>248</v>
      </c>
      <c r="B194" s="71" t="s">
        <v>249</v>
      </c>
      <c r="C194" s="66" t="s">
        <v>8</v>
      </c>
      <c r="D194" s="7">
        <v>6078.63189246</v>
      </c>
      <c r="E194" s="7">
        <v>7943.5679634800017</v>
      </c>
      <c r="F194" s="7">
        <v>7012.4371011125304</v>
      </c>
      <c r="G194" s="7">
        <v>6489.5027882699997</v>
      </c>
      <c r="H194" s="7">
        <v>6775.7566052094007</v>
      </c>
      <c r="I194" s="7">
        <v>7180.8804957328011</v>
      </c>
      <c r="J194" s="7">
        <v>7331.4524815067725</v>
      </c>
      <c r="K194" s="7">
        <v>6659.9346176797162</v>
      </c>
      <c r="L194" s="7">
        <v>7932.6155638055034</v>
      </c>
      <c r="M194" s="7">
        <v>7874.9782186046887</v>
      </c>
      <c r="N194" s="7">
        <v>8791.825051715392</v>
      </c>
      <c r="O194" s="7">
        <v>9244.9787296494123</v>
      </c>
      <c r="P194" s="7">
        <v>10749.323207937836</v>
      </c>
      <c r="Q194" s="7" t="s">
        <v>725</v>
      </c>
      <c r="R194" s="7">
        <f t="shared" si="119"/>
        <v>30831.649702237068</v>
      </c>
      <c r="S194" s="7">
        <f t="shared" si="120"/>
        <v>41710.095269604455</v>
      </c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</row>
    <row r="195" spans="1:33" s="55" customFormat="1" ht="15" x14ac:dyDescent="0.25">
      <c r="A195" s="64" t="s">
        <v>250</v>
      </c>
      <c r="B195" s="71" t="s">
        <v>251</v>
      </c>
      <c r="C195" s="66" t="s">
        <v>8</v>
      </c>
      <c r="D195" s="7">
        <v>46.554829230000003</v>
      </c>
      <c r="E195" s="7">
        <v>158.64041037999999</v>
      </c>
      <c r="F195" s="7">
        <v>227.69379218778147</v>
      </c>
      <c r="G195" s="7">
        <v>166.16966328999999</v>
      </c>
      <c r="H195" s="7">
        <v>466.0178010081986</v>
      </c>
      <c r="I195" s="7">
        <v>493.09915548125417</v>
      </c>
      <c r="J195" s="7">
        <v>493.82759280165749</v>
      </c>
      <c r="K195" s="7">
        <v>529.05566025029293</v>
      </c>
      <c r="L195" s="7">
        <v>524.13393733218516</v>
      </c>
      <c r="M195" s="7">
        <v>555.75135500758392</v>
      </c>
      <c r="N195" s="7">
        <v>556.30844934671825</v>
      </c>
      <c r="O195" s="7">
        <v>583.76122329996599</v>
      </c>
      <c r="P195" s="7">
        <v>613.18278895428409</v>
      </c>
      <c r="Q195" s="7" t="s">
        <v>725</v>
      </c>
      <c r="R195" s="7">
        <f t="shared" si="119"/>
        <v>2040.2877804887594</v>
      </c>
      <c r="S195" s="7">
        <f t="shared" si="120"/>
        <v>2774.8501829933812</v>
      </c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</row>
    <row r="196" spans="1:33" s="55" customFormat="1" ht="15" x14ac:dyDescent="0.25">
      <c r="A196" s="64" t="s">
        <v>252</v>
      </c>
      <c r="B196" s="71" t="s">
        <v>253</v>
      </c>
      <c r="C196" s="66" t="s">
        <v>8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 t="s">
        <v>725</v>
      </c>
      <c r="R196" s="7">
        <f t="shared" si="119"/>
        <v>0</v>
      </c>
      <c r="S196" s="7">
        <f t="shared" si="120"/>
        <v>0</v>
      </c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</row>
    <row r="197" spans="1:33" s="55" customFormat="1" ht="30" x14ac:dyDescent="0.25">
      <c r="A197" s="64" t="s">
        <v>254</v>
      </c>
      <c r="B197" s="72" t="s">
        <v>255</v>
      </c>
      <c r="C197" s="66" t="s">
        <v>8</v>
      </c>
      <c r="D197" s="7">
        <v>66.79790254000001</v>
      </c>
      <c r="E197" s="7">
        <v>720.23655423999992</v>
      </c>
      <c r="F197" s="7">
        <v>879.43006713799991</v>
      </c>
      <c r="G197" s="7">
        <v>828.66015550999975</v>
      </c>
      <c r="H197" s="7">
        <v>520.0085413830742</v>
      </c>
      <c r="I197" s="7">
        <v>451.09093684452296</v>
      </c>
      <c r="J197" s="7">
        <v>609.04576407803779</v>
      </c>
      <c r="K197" s="7">
        <v>504.4212900972376</v>
      </c>
      <c r="L197" s="7">
        <v>635.9163682957327</v>
      </c>
      <c r="M197" s="7">
        <v>551.96041980070447</v>
      </c>
      <c r="N197" s="7">
        <v>655.03453563416463</v>
      </c>
      <c r="O197" s="7">
        <v>580.91528475774464</v>
      </c>
      <c r="P197" s="7">
        <v>609.12549594572044</v>
      </c>
      <c r="Q197" s="7" t="s">
        <v>725</v>
      </c>
      <c r="R197" s="7">
        <f t="shared" si="119"/>
        <v>2420.0052093910094</v>
      </c>
      <c r="S197" s="7">
        <f t="shared" si="120"/>
        <v>2697.5134274459301</v>
      </c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</row>
    <row r="198" spans="1:33" s="55" customFormat="1" ht="30" x14ac:dyDescent="0.25">
      <c r="A198" s="64" t="s">
        <v>256</v>
      </c>
      <c r="B198" s="72" t="s">
        <v>257</v>
      </c>
      <c r="C198" s="66" t="s">
        <v>8</v>
      </c>
      <c r="D198" s="7">
        <v>113.73508027999999</v>
      </c>
      <c r="E198" s="7">
        <v>18.33302291</v>
      </c>
      <c r="F198" s="7">
        <v>133.87579864086706</v>
      </c>
      <c r="G198" s="7">
        <v>107.46971507000001</v>
      </c>
      <c r="H198" s="7">
        <v>139.35099193069817</v>
      </c>
      <c r="I198" s="7">
        <v>108.89596634483617</v>
      </c>
      <c r="J198" s="7">
        <v>148.45109402169811</v>
      </c>
      <c r="K198" s="7">
        <v>118.69988414639772</v>
      </c>
      <c r="L198" s="7">
        <v>155.86692190074001</v>
      </c>
      <c r="M198" s="7">
        <v>126.47286284390358</v>
      </c>
      <c r="N198" s="7">
        <v>162.14835885333986</v>
      </c>
      <c r="O198" s="7">
        <v>133.47144533601636</v>
      </c>
      <c r="P198" s="7">
        <v>140.20301230834906</v>
      </c>
      <c r="Q198" s="7" t="s">
        <v>725</v>
      </c>
      <c r="R198" s="7">
        <f t="shared" si="119"/>
        <v>605.81736670647615</v>
      </c>
      <c r="S198" s="7">
        <f t="shared" si="120"/>
        <v>627.74317097950279</v>
      </c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</row>
    <row r="199" spans="1:33" s="55" customFormat="1" ht="15" x14ac:dyDescent="0.25">
      <c r="A199" s="64" t="s">
        <v>258</v>
      </c>
      <c r="B199" s="72" t="s">
        <v>259</v>
      </c>
      <c r="C199" s="66" t="s">
        <v>8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 t="s">
        <v>725</v>
      </c>
      <c r="R199" s="7">
        <f t="shared" si="119"/>
        <v>0</v>
      </c>
      <c r="S199" s="7">
        <f t="shared" si="120"/>
        <v>0</v>
      </c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</row>
    <row r="200" spans="1:33" s="55" customFormat="1" ht="15" x14ac:dyDescent="0.25">
      <c r="A200" s="64" t="s">
        <v>260</v>
      </c>
      <c r="B200" s="72" t="s">
        <v>261</v>
      </c>
      <c r="C200" s="66" t="s">
        <v>8</v>
      </c>
      <c r="D200" s="7">
        <v>949.54767923999998</v>
      </c>
      <c r="E200" s="7">
        <v>1211.5209934099998</v>
      </c>
      <c r="F200" s="7">
        <v>1383.3321815103352</v>
      </c>
      <c r="G200" s="7">
        <v>1402.4092673420002</v>
      </c>
      <c r="H200" s="7">
        <v>1448.3371438536756</v>
      </c>
      <c r="I200" s="7">
        <f>I63/1.304</f>
        <v>1551.5998893333126</v>
      </c>
      <c r="J200" s="7">
        <v>1506.2348336569023</v>
      </c>
      <c r="K200" s="7">
        <f>K63/1.304</f>
        <v>1616.7496146505114</v>
      </c>
      <c r="L200" s="7">
        <v>1566.4484358988839</v>
      </c>
      <c r="M200" s="7">
        <f>M63/1.304</f>
        <v>1681.3948337055535</v>
      </c>
      <c r="N200" s="7">
        <v>1629.0706960342254</v>
      </c>
      <c r="O200" s="7">
        <f>O63/1.304</f>
        <v>1748.6254480417786</v>
      </c>
      <c r="P200" s="7">
        <f>P63/1.304</f>
        <v>1818.5448655316025</v>
      </c>
      <c r="Q200" s="7" t="s">
        <v>725</v>
      </c>
      <c r="R200" s="7">
        <f t="shared" si="119"/>
        <v>6150.0911094436869</v>
      </c>
      <c r="S200" s="7">
        <f t="shared" si="120"/>
        <v>8416.9146512627576</v>
      </c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</row>
    <row r="201" spans="1:33" s="55" customFormat="1" ht="15" x14ac:dyDescent="0.25">
      <c r="A201" s="64" t="s">
        <v>262</v>
      </c>
      <c r="B201" s="72" t="s">
        <v>263</v>
      </c>
      <c r="C201" s="66" t="s">
        <v>8</v>
      </c>
      <c r="D201" s="7">
        <v>293.37495555000004</v>
      </c>
      <c r="E201" s="7">
        <v>305.02952667</v>
      </c>
      <c r="F201" s="7">
        <v>420.53298317914187</v>
      </c>
      <c r="G201" s="7">
        <v>482.79983394999999</v>
      </c>
      <c r="H201" s="7">
        <v>440.29449173151738</v>
      </c>
      <c r="I201" s="7">
        <f>I200*0.304</f>
        <v>471.68636635732702</v>
      </c>
      <c r="J201" s="7">
        <v>457.89538943169828</v>
      </c>
      <c r="K201" s="7">
        <f>K200*0.304</f>
        <v>491.49188285375544</v>
      </c>
      <c r="L201" s="7">
        <v>476.20032451326068</v>
      </c>
      <c r="M201" s="7">
        <f>M200*0.304</f>
        <v>511.14402944648828</v>
      </c>
      <c r="N201" s="7">
        <v>495.2374915944045</v>
      </c>
      <c r="O201" s="7">
        <f>O200*0.304</f>
        <v>531.58213620470065</v>
      </c>
      <c r="P201" s="7">
        <f>P200*0.304</f>
        <v>552.83763912160714</v>
      </c>
      <c r="Q201" s="7" t="s">
        <v>725</v>
      </c>
      <c r="R201" s="7">
        <f t="shared" si="119"/>
        <v>1869.6276972708808</v>
      </c>
      <c r="S201" s="7">
        <f t="shared" si="120"/>
        <v>2558.7420539838786</v>
      </c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</row>
    <row r="202" spans="1:33" s="55" customFormat="1" ht="15" x14ac:dyDescent="0.25">
      <c r="A202" s="64" t="s">
        <v>264</v>
      </c>
      <c r="B202" s="72" t="s">
        <v>265</v>
      </c>
      <c r="C202" s="66" t="s">
        <v>8</v>
      </c>
      <c r="D202" s="7">
        <v>172.53089084999996</v>
      </c>
      <c r="E202" s="7">
        <v>-192.70851570999997</v>
      </c>
      <c r="F202" s="7">
        <v>-387.10233961599994</v>
      </c>
      <c r="G202" s="7">
        <v>200.06459362999999</v>
      </c>
      <c r="H202" s="7">
        <v>513.75493177021644</v>
      </c>
      <c r="I202" s="7">
        <v>115.38113571185943</v>
      </c>
      <c r="J202" s="7">
        <v>595.47959586249181</v>
      </c>
      <c r="K202" s="7">
        <v>285.29131074497275</v>
      </c>
      <c r="L202" s="7">
        <v>854.84763230951921</v>
      </c>
      <c r="M202" s="7">
        <v>303.22519422647622</v>
      </c>
      <c r="N202" s="7">
        <v>898.55320584481558</v>
      </c>
      <c r="O202" s="7">
        <v>288.53406527882453</v>
      </c>
      <c r="P202" s="7">
        <v>273.19057066657808</v>
      </c>
      <c r="Q202" s="7" t="s">
        <v>725</v>
      </c>
      <c r="R202" s="7">
        <f t="shared" si="119"/>
        <v>2862.6353657870432</v>
      </c>
      <c r="S202" s="7">
        <f t="shared" si="120"/>
        <v>1265.622276628711</v>
      </c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</row>
    <row r="203" spans="1:33" s="55" customFormat="1" ht="15" x14ac:dyDescent="0.25">
      <c r="A203" s="64" t="s">
        <v>266</v>
      </c>
      <c r="B203" s="71" t="s">
        <v>267</v>
      </c>
      <c r="C203" s="66" t="s">
        <v>8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 t="s">
        <v>725</v>
      </c>
      <c r="R203" s="7">
        <f t="shared" si="119"/>
        <v>0</v>
      </c>
      <c r="S203" s="7">
        <f t="shared" si="120"/>
        <v>0</v>
      </c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</row>
    <row r="204" spans="1:33" s="55" customFormat="1" ht="15" x14ac:dyDescent="0.25">
      <c r="A204" s="64" t="s">
        <v>268</v>
      </c>
      <c r="B204" s="72" t="s">
        <v>269</v>
      </c>
      <c r="C204" s="66" t="s">
        <v>8</v>
      </c>
      <c r="D204" s="7">
        <v>221.77626950000001</v>
      </c>
      <c r="E204" s="7">
        <v>270.59418961999995</v>
      </c>
      <c r="F204" s="7">
        <v>274.70407280500001</v>
      </c>
      <c r="G204" s="7">
        <v>477.10706112999998</v>
      </c>
      <c r="H204" s="7">
        <v>280.16949150427826</v>
      </c>
      <c r="I204" s="7">
        <v>314.87263430638757</v>
      </c>
      <c r="J204" s="7">
        <v>290.93035952692395</v>
      </c>
      <c r="K204" s="7">
        <v>308.80014670979193</v>
      </c>
      <c r="L204" s="7">
        <v>302.11773824806522</v>
      </c>
      <c r="M204" s="7">
        <v>327.91756313429187</v>
      </c>
      <c r="N204" s="7">
        <v>313.74865356424471</v>
      </c>
      <c r="O204" s="7">
        <v>331.35679566888291</v>
      </c>
      <c r="P204" s="7">
        <v>344.14743706191831</v>
      </c>
      <c r="Q204" s="7" t="s">
        <v>725</v>
      </c>
      <c r="R204" s="7">
        <f t="shared" si="119"/>
        <v>1186.9662428435122</v>
      </c>
      <c r="S204" s="7">
        <f t="shared" si="120"/>
        <v>1627.0945768812724</v>
      </c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</row>
    <row r="205" spans="1:33" s="55" customFormat="1" ht="15" x14ac:dyDescent="0.25">
      <c r="A205" s="64" t="s">
        <v>270</v>
      </c>
      <c r="B205" s="72" t="s">
        <v>271</v>
      </c>
      <c r="C205" s="66" t="s">
        <v>8</v>
      </c>
      <c r="D205" s="7">
        <v>15.026250429999999</v>
      </c>
      <c r="E205" s="7">
        <v>397.3586448600002</v>
      </c>
      <c r="F205" s="7">
        <v>811.62500976800106</v>
      </c>
      <c r="G205" s="7">
        <v>318.39774372000005</v>
      </c>
      <c r="H205" s="7">
        <v>106.20328434787201</v>
      </c>
      <c r="I205" s="7">
        <v>52.243319308800025</v>
      </c>
      <c r="J205" s="7">
        <v>110.27085128822888</v>
      </c>
      <c r="K205" s="7">
        <v>48.288945500328964</v>
      </c>
      <c r="L205" s="7">
        <v>114.38013232549793</v>
      </c>
      <c r="M205" s="7">
        <v>48.003985908501846</v>
      </c>
      <c r="N205" s="7">
        <v>119.12437105505943</v>
      </c>
      <c r="O205" s="7">
        <v>46.645032257938851</v>
      </c>
      <c r="P205" s="7">
        <v>46.158185050598433</v>
      </c>
      <c r="Q205" s="7" t="s">
        <v>725</v>
      </c>
      <c r="R205" s="7">
        <f t="shared" si="119"/>
        <v>449.97863901665824</v>
      </c>
      <c r="S205" s="7">
        <f t="shared" si="120"/>
        <v>241.33946802616811</v>
      </c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</row>
    <row r="206" spans="1:33" s="55" customFormat="1" ht="15" x14ac:dyDescent="0.25">
      <c r="A206" s="64" t="s">
        <v>272</v>
      </c>
      <c r="B206" s="72" t="s">
        <v>273</v>
      </c>
      <c r="C206" s="66" t="s">
        <v>8</v>
      </c>
      <c r="D206" s="7">
        <v>23.394823219999999</v>
      </c>
      <c r="E206" s="7">
        <v>21.62834793</v>
      </c>
      <c r="F206" s="7">
        <v>390.41830416800002</v>
      </c>
      <c r="G206" s="7">
        <v>19.601638529999995</v>
      </c>
      <c r="H206" s="7">
        <v>36.164437215522554</v>
      </c>
      <c r="I206" s="7">
        <v>27.371547986786233</v>
      </c>
      <c r="J206" s="7">
        <v>36.427960407019157</v>
      </c>
      <c r="K206" s="7">
        <v>28.10145279013253</v>
      </c>
      <c r="L206" s="7">
        <v>36.693802602600925</v>
      </c>
      <c r="M206" s="7">
        <v>28.855385948721079</v>
      </c>
      <c r="N206" s="7">
        <v>36.961984209503811</v>
      </c>
      <c r="O206" s="7">
        <v>29.634299501940404</v>
      </c>
      <c r="P206" s="7">
        <v>30.439187812388731</v>
      </c>
      <c r="Q206" s="7" t="s">
        <v>725</v>
      </c>
      <c r="R206" s="7">
        <f t="shared" si="119"/>
        <v>146.24818443464645</v>
      </c>
      <c r="S206" s="7">
        <f t="shared" si="120"/>
        <v>144.40187403996899</v>
      </c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</row>
    <row r="207" spans="1:33" s="55" customFormat="1" ht="30" x14ac:dyDescent="0.25">
      <c r="A207" s="64" t="s">
        <v>274</v>
      </c>
      <c r="B207" s="72" t="s">
        <v>275</v>
      </c>
      <c r="C207" s="66" t="s">
        <v>8</v>
      </c>
      <c r="D207" s="7">
        <v>65.408951299999998</v>
      </c>
      <c r="E207" s="7">
        <v>52.030817750000004</v>
      </c>
      <c r="F207" s="7">
        <v>847.74797098867725</v>
      </c>
      <c r="G207" s="7">
        <v>540.0722574900002</v>
      </c>
      <c r="H207" s="7">
        <v>0</v>
      </c>
      <c r="I207" s="7">
        <v>10.01647320230874</v>
      </c>
      <c r="J207" s="7">
        <v>309.62087459000003</v>
      </c>
      <c r="K207" s="7">
        <v>339.63766407779309</v>
      </c>
      <c r="L207" s="7">
        <v>0</v>
      </c>
      <c r="M207" s="7">
        <v>30.017111845958695</v>
      </c>
      <c r="N207" s="7">
        <v>0</v>
      </c>
      <c r="O207" s="7">
        <v>30.017440393401102</v>
      </c>
      <c r="P207" s="7">
        <v>47.858755248954402</v>
      </c>
      <c r="Q207" s="7" t="s">
        <v>725</v>
      </c>
      <c r="R207" s="7">
        <f t="shared" si="119"/>
        <v>309.62087459000003</v>
      </c>
      <c r="S207" s="7">
        <f t="shared" si="120"/>
        <v>457.54744476841609</v>
      </c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</row>
    <row r="208" spans="1:33" s="55" customFormat="1" ht="15" x14ac:dyDescent="0.25">
      <c r="A208" s="64" t="s">
        <v>276</v>
      </c>
      <c r="B208" s="72" t="s">
        <v>277</v>
      </c>
      <c r="C208" s="66" t="s">
        <v>8</v>
      </c>
      <c r="D208" s="7">
        <v>869.26040240000145</v>
      </c>
      <c r="E208" s="7">
        <v>962.99073009999813</v>
      </c>
      <c r="F208" s="7">
        <v>1836.6742402563316</v>
      </c>
      <c r="G208" s="7">
        <f>G191-G192-G193-G197-G198-G199-G200-G201-G202-G204-G205-G206-G207</f>
        <v>1612.5670488099959</v>
      </c>
      <c r="H208" s="7">
        <v>612.02556107020951</v>
      </c>
      <c r="I208" s="7">
        <f>I191-I192-I193-I197-I198-I199-I200-I201-I202-I204-I205-I206-I207</f>
        <v>693.93725222427861</v>
      </c>
      <c r="J208" s="7">
        <v>604.28839153267586</v>
      </c>
      <c r="K208" s="7">
        <f>K191-K192-K193-K197-K198-K199-K200-K201-K202-K204-K205-K206-K207</f>
        <v>632.57914055460719</v>
      </c>
      <c r="L208" s="7">
        <v>611.24754874023847</v>
      </c>
      <c r="M208" s="7">
        <f>M191-M192-M193-M197-M198-M199-M200-M201-M202-M204-M205-M206-M207</f>
        <v>604.26733557271359</v>
      </c>
      <c r="N208" s="7">
        <v>620.82437366920794</v>
      </c>
      <c r="O208" s="7">
        <f>O191-O192-O193-O197-O198-O199-O200-O201-O202-O204-O205-O206-O207</f>
        <v>617.63856342118402</v>
      </c>
      <c r="P208" s="7">
        <f>P191-P192-P193-P197-P198-P199-P200-P201-P202-P204-P205-P206-P207</f>
        <v>629.00306453180985</v>
      </c>
      <c r="Q208" s="7" t="s">
        <v>725</v>
      </c>
      <c r="R208" s="7">
        <f t="shared" si="119"/>
        <v>2448.3858750123318</v>
      </c>
      <c r="S208" s="7">
        <f t="shared" si="120"/>
        <v>3177.4253563045932</v>
      </c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</row>
    <row r="209" spans="1:33" s="55" customFormat="1" ht="26.25" customHeight="1" x14ac:dyDescent="0.25">
      <c r="A209" s="64" t="s">
        <v>278</v>
      </c>
      <c r="B209" s="85" t="s">
        <v>279</v>
      </c>
      <c r="C209" s="66" t="s">
        <v>8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 t="s">
        <v>725</v>
      </c>
      <c r="R209" s="7">
        <f t="shared" si="119"/>
        <v>0</v>
      </c>
      <c r="S209" s="7">
        <f t="shared" si="120"/>
        <v>0</v>
      </c>
      <c r="U209" s="6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</row>
    <row r="210" spans="1:33" s="55" customFormat="1" ht="15" x14ac:dyDescent="0.25">
      <c r="A210" s="64" t="s">
        <v>280</v>
      </c>
      <c r="B210" s="72" t="s">
        <v>281</v>
      </c>
      <c r="C210" s="66" t="s">
        <v>8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 t="s">
        <v>725</v>
      </c>
      <c r="R210" s="7">
        <f t="shared" si="119"/>
        <v>0</v>
      </c>
      <c r="S210" s="7">
        <f t="shared" si="120"/>
        <v>0</v>
      </c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</row>
    <row r="211" spans="1:33" s="55" customFormat="1" ht="15" x14ac:dyDescent="0.25">
      <c r="A211" s="64" t="s">
        <v>282</v>
      </c>
      <c r="B211" s="72" t="s">
        <v>283</v>
      </c>
      <c r="C211" s="66" t="s">
        <v>8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 t="s">
        <v>725</v>
      </c>
      <c r="R211" s="7">
        <f t="shared" si="119"/>
        <v>0</v>
      </c>
      <c r="S211" s="7">
        <f t="shared" si="120"/>
        <v>0</v>
      </c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</row>
    <row r="212" spans="1:33" s="55" customFormat="1" ht="34.5" customHeight="1" x14ac:dyDescent="0.25">
      <c r="A212" s="64" t="s">
        <v>284</v>
      </c>
      <c r="B212" s="71" t="s">
        <v>285</v>
      </c>
      <c r="C212" s="66" t="s">
        <v>8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 t="s">
        <v>725</v>
      </c>
      <c r="R212" s="7">
        <f t="shared" si="119"/>
        <v>0</v>
      </c>
      <c r="S212" s="7">
        <f t="shared" si="120"/>
        <v>0</v>
      </c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</row>
    <row r="213" spans="1:33" s="55" customFormat="1" ht="15" x14ac:dyDescent="0.25">
      <c r="A213" s="64" t="s">
        <v>286</v>
      </c>
      <c r="B213" s="73" t="s">
        <v>287</v>
      </c>
      <c r="C213" s="66" t="s">
        <v>8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 t="s">
        <v>725</v>
      </c>
      <c r="R213" s="7">
        <f t="shared" si="119"/>
        <v>0</v>
      </c>
      <c r="S213" s="7">
        <f t="shared" si="120"/>
        <v>0</v>
      </c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</row>
    <row r="214" spans="1:33" s="55" customFormat="1" ht="15.75" customHeight="1" outlineLevel="1" x14ac:dyDescent="0.25">
      <c r="A214" s="64" t="s">
        <v>288</v>
      </c>
      <c r="B214" s="73" t="s">
        <v>289</v>
      </c>
      <c r="C214" s="66" t="s">
        <v>8</v>
      </c>
      <c r="D214" s="7" t="s">
        <v>209</v>
      </c>
      <c r="E214" s="7" t="s">
        <v>209</v>
      </c>
      <c r="F214" s="7" t="s">
        <v>209</v>
      </c>
      <c r="G214" s="7" t="s">
        <v>209</v>
      </c>
      <c r="H214" s="7" t="s">
        <v>209</v>
      </c>
      <c r="I214" s="7" t="s">
        <v>209</v>
      </c>
      <c r="J214" s="7" t="s">
        <v>209</v>
      </c>
      <c r="K214" s="7" t="s">
        <v>209</v>
      </c>
      <c r="L214" s="7" t="s">
        <v>209</v>
      </c>
      <c r="M214" s="7" t="s">
        <v>209</v>
      </c>
      <c r="N214" s="7" t="s">
        <v>209</v>
      </c>
      <c r="O214" s="7" t="s">
        <v>209</v>
      </c>
      <c r="P214" s="7" t="s">
        <v>209</v>
      </c>
      <c r="Q214" s="7" t="s">
        <v>725</v>
      </c>
      <c r="R214" s="7" t="s">
        <v>209</v>
      </c>
      <c r="S214" s="8" t="s">
        <v>209</v>
      </c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</row>
    <row r="215" spans="1:33" s="55" customFormat="1" ht="15" x14ac:dyDescent="0.25">
      <c r="A215" s="64" t="s">
        <v>290</v>
      </c>
      <c r="B215" s="72" t="s">
        <v>291</v>
      </c>
      <c r="C215" s="66" t="s">
        <v>8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 t="s">
        <v>725</v>
      </c>
      <c r="R215" s="7">
        <f t="shared" si="119"/>
        <v>0</v>
      </c>
      <c r="S215" s="7">
        <f t="shared" si="120"/>
        <v>0</v>
      </c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</row>
    <row r="216" spans="1:33" s="55" customFormat="1" ht="15" x14ac:dyDescent="0.25">
      <c r="A216" s="64" t="s">
        <v>292</v>
      </c>
      <c r="B216" s="85" t="s">
        <v>293</v>
      </c>
      <c r="C216" s="66" t="s">
        <v>8</v>
      </c>
      <c r="D216" s="7">
        <v>2284.7526999138004</v>
      </c>
      <c r="E216" s="7">
        <v>2455.9926644700004</v>
      </c>
      <c r="F216" s="7">
        <v>2780.4378965879105</v>
      </c>
      <c r="G216" s="7">
        <v>3974.7591458355</v>
      </c>
      <c r="H216" s="7">
        <v>4140.6820760571245</v>
      </c>
      <c r="I216" s="7">
        <v>6923.6404631962941</v>
      </c>
      <c r="J216" s="7">
        <v>1961.8583460349118</v>
      </c>
      <c r="K216" s="7">
        <v>4220.4098526814951</v>
      </c>
      <c r="L216" s="7">
        <v>151.81998708015772</v>
      </c>
      <c r="M216" s="19">
        <v>1594.4475823135458</v>
      </c>
      <c r="N216" s="7">
        <v>166.38776898579087</v>
      </c>
      <c r="O216" s="19">
        <v>226.46845304395103</v>
      </c>
      <c r="P216" s="19">
        <v>238.327110099967</v>
      </c>
      <c r="Q216" s="19" t="s">
        <v>725</v>
      </c>
      <c r="R216" s="7">
        <f t="shared" si="119"/>
        <v>6420.7481781579845</v>
      </c>
      <c r="S216" s="7">
        <f t="shared" si="120"/>
        <v>13203.293461335254</v>
      </c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</row>
    <row r="217" spans="1:33" s="55" customFormat="1" ht="15" x14ac:dyDescent="0.25">
      <c r="A217" s="64" t="s">
        <v>294</v>
      </c>
      <c r="B217" s="72" t="s">
        <v>295</v>
      </c>
      <c r="C217" s="66" t="s">
        <v>8</v>
      </c>
      <c r="D217" s="7">
        <v>2284.7526999188003</v>
      </c>
      <c r="E217" s="7">
        <v>2455.9926644699999</v>
      </c>
      <c r="F217" s="7">
        <v>2780.4378964339107</v>
      </c>
      <c r="G217" s="7">
        <v>3974.7591458355005</v>
      </c>
      <c r="H217" s="7">
        <v>4140.68207605712</v>
      </c>
      <c r="I217" s="7">
        <v>6923.6404631962951</v>
      </c>
      <c r="J217" s="7">
        <v>1961.8583460349121</v>
      </c>
      <c r="K217" s="7">
        <v>4220.409852681496</v>
      </c>
      <c r="L217" s="7">
        <v>151.81998708015769</v>
      </c>
      <c r="M217" s="19">
        <v>1594.4475823135454</v>
      </c>
      <c r="N217" s="7">
        <v>166.38776898579096</v>
      </c>
      <c r="O217" s="19">
        <v>226.46845304395106</v>
      </c>
      <c r="P217" s="19">
        <v>238.327110099967</v>
      </c>
      <c r="Q217" s="19" t="s">
        <v>725</v>
      </c>
      <c r="R217" s="7">
        <f t="shared" si="119"/>
        <v>6420.74817815798</v>
      </c>
      <c r="S217" s="7">
        <f t="shared" si="120"/>
        <v>13203.293461335254</v>
      </c>
      <c r="U217" s="63"/>
      <c r="V217" s="63"/>
      <c r="W217" s="63"/>
      <c r="X217" s="63"/>
      <c r="Y217" s="63"/>
      <c r="Z217" s="63"/>
      <c r="AA217" s="63"/>
      <c r="AB217" s="63"/>
      <c r="AC217" s="63"/>
      <c r="AD217" s="63"/>
      <c r="AE217" s="63"/>
      <c r="AF217" s="63"/>
      <c r="AG217" s="63"/>
    </row>
    <row r="218" spans="1:33" s="55" customFormat="1" ht="15" x14ac:dyDescent="0.25">
      <c r="A218" s="64" t="s">
        <v>296</v>
      </c>
      <c r="B218" s="71" t="s">
        <v>297</v>
      </c>
      <c r="C218" s="66" t="s">
        <v>8</v>
      </c>
      <c r="D218" s="7">
        <v>340.67853696000003</v>
      </c>
      <c r="E218" s="7">
        <v>356.57875495000008</v>
      </c>
      <c r="F218" s="7">
        <v>719.09785004235437</v>
      </c>
      <c r="G218" s="7">
        <v>618.1095940890001</v>
      </c>
      <c r="H218" s="7">
        <v>3065.3588862899578</v>
      </c>
      <c r="I218" s="7">
        <v>3569.9307137099809</v>
      </c>
      <c r="J218" s="7">
        <v>1841.8000414343321</v>
      </c>
      <c r="K218" s="7">
        <v>2867.0555843362577</v>
      </c>
      <c r="L218" s="7">
        <v>35.195262163350499</v>
      </c>
      <c r="M218" s="7">
        <v>1418.6654571699407</v>
      </c>
      <c r="N218" s="7">
        <v>22.367304742561871</v>
      </c>
      <c r="O218" s="7">
        <v>21.528984712733418</v>
      </c>
      <c r="P218" s="7">
        <v>0</v>
      </c>
      <c r="Q218" s="7" t="s">
        <v>725</v>
      </c>
      <c r="R218" s="7">
        <f t="shared" si="119"/>
        <v>4964.7214946302029</v>
      </c>
      <c r="S218" s="7">
        <f t="shared" si="120"/>
        <v>7877.1807399289128</v>
      </c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63"/>
      <c r="AG218" s="63"/>
    </row>
    <row r="219" spans="1:33" s="55" customFormat="1" ht="15" x14ac:dyDescent="0.25">
      <c r="A219" s="64" t="s">
        <v>298</v>
      </c>
      <c r="B219" s="71" t="s">
        <v>299</v>
      </c>
      <c r="C219" s="66" t="s">
        <v>8</v>
      </c>
      <c r="D219" s="7">
        <v>889.98072505500011</v>
      </c>
      <c r="E219" s="7">
        <v>539.59825193999995</v>
      </c>
      <c r="F219" s="7">
        <v>999.04158661000008</v>
      </c>
      <c r="G219" s="7">
        <v>948.13195115650001</v>
      </c>
      <c r="H219" s="7">
        <v>1028.0468720970762</v>
      </c>
      <c r="I219" s="7">
        <v>3306.4334318162282</v>
      </c>
      <c r="J219" s="7">
        <v>70.56</v>
      </c>
      <c r="K219" s="7">
        <v>1303.8559637446583</v>
      </c>
      <c r="L219" s="7">
        <v>64.8</v>
      </c>
      <c r="M219" s="7">
        <v>123.95740022679757</v>
      </c>
      <c r="N219" s="7">
        <v>89.763934200000307</v>
      </c>
      <c r="O219" s="7">
        <v>150.68293828798886</v>
      </c>
      <c r="P219" s="7">
        <v>184.07058005673821</v>
      </c>
      <c r="Q219" s="7" t="s">
        <v>725</v>
      </c>
      <c r="R219" s="7">
        <f t="shared" si="119"/>
        <v>1253.1708062970763</v>
      </c>
      <c r="S219" s="7">
        <f t="shared" si="120"/>
        <v>5069.0003141324114</v>
      </c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</row>
    <row r="220" spans="1:33" s="55" customFormat="1" ht="15" x14ac:dyDescent="0.25">
      <c r="A220" s="64" t="s">
        <v>300</v>
      </c>
      <c r="B220" s="71" t="s">
        <v>301</v>
      </c>
      <c r="C220" s="66" t="s">
        <v>8</v>
      </c>
      <c r="D220" s="7">
        <v>11.0252914582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 t="s">
        <v>725</v>
      </c>
      <c r="R220" s="7">
        <f t="shared" si="119"/>
        <v>0</v>
      </c>
      <c r="S220" s="7">
        <f t="shared" si="120"/>
        <v>0</v>
      </c>
      <c r="U220" s="63"/>
      <c r="V220" s="63"/>
      <c r="W220" s="63"/>
      <c r="X220" s="63"/>
      <c r="Y220" s="63"/>
      <c r="Z220" s="63"/>
      <c r="AA220" s="63"/>
      <c r="AB220" s="63"/>
      <c r="AC220" s="63"/>
      <c r="AD220" s="63"/>
      <c r="AE220" s="63"/>
      <c r="AF220" s="63"/>
      <c r="AG220" s="63"/>
    </row>
    <row r="221" spans="1:33" s="55" customFormat="1" ht="15" x14ac:dyDescent="0.25">
      <c r="A221" s="64" t="s">
        <v>302</v>
      </c>
      <c r="B221" s="71" t="s">
        <v>303</v>
      </c>
      <c r="C221" s="66" t="s">
        <v>8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 t="s">
        <v>725</v>
      </c>
      <c r="R221" s="7">
        <f t="shared" si="119"/>
        <v>0</v>
      </c>
      <c r="S221" s="7">
        <f t="shared" si="120"/>
        <v>0</v>
      </c>
      <c r="U221" s="63"/>
      <c r="V221" s="63"/>
      <c r="W221" s="63"/>
      <c r="X221" s="63"/>
      <c r="Y221" s="63"/>
      <c r="Z221" s="63"/>
      <c r="AA221" s="63"/>
      <c r="AB221" s="63"/>
      <c r="AC221" s="63"/>
      <c r="AD221" s="63"/>
      <c r="AE221" s="63"/>
      <c r="AF221" s="63"/>
      <c r="AG221" s="63"/>
    </row>
    <row r="222" spans="1:33" s="55" customFormat="1" ht="15" x14ac:dyDescent="0.25">
      <c r="A222" s="64" t="s">
        <v>304</v>
      </c>
      <c r="B222" s="71" t="s">
        <v>305</v>
      </c>
      <c r="C222" s="66" t="s">
        <v>8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 t="s">
        <v>725</v>
      </c>
      <c r="R222" s="7">
        <f t="shared" si="119"/>
        <v>0</v>
      </c>
      <c r="S222" s="7">
        <f t="shared" si="120"/>
        <v>0</v>
      </c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</row>
    <row r="223" spans="1:33" s="55" customFormat="1" ht="15" x14ac:dyDescent="0.25">
      <c r="A223" s="64" t="s">
        <v>306</v>
      </c>
      <c r="B223" s="71" t="s">
        <v>307</v>
      </c>
      <c r="C223" s="66" t="s">
        <v>8</v>
      </c>
      <c r="D223" s="7">
        <v>1043.0681464456</v>
      </c>
      <c r="E223" s="7">
        <v>1559.8156575799999</v>
      </c>
      <c r="F223" s="7">
        <v>1062.2984597815562</v>
      </c>
      <c r="G223" s="7">
        <v>2408.5176005900003</v>
      </c>
      <c r="H223" s="7">
        <v>47.276317670085824</v>
      </c>
      <c r="I223" s="7">
        <v>47.276317670085803</v>
      </c>
      <c r="J223" s="7">
        <v>49.498304600579928</v>
      </c>
      <c r="K223" s="7">
        <v>49.498304600579928</v>
      </c>
      <c r="L223" s="7">
        <v>51.824724916807192</v>
      </c>
      <c r="M223" s="7">
        <v>51.824724916807192</v>
      </c>
      <c r="N223" s="7">
        <v>54.256530043228778</v>
      </c>
      <c r="O223" s="7">
        <v>54.256530043228778</v>
      </c>
      <c r="P223" s="7">
        <v>54.256530043228778</v>
      </c>
      <c r="Q223" s="7" t="s">
        <v>725</v>
      </c>
      <c r="R223" s="7">
        <f t="shared" si="119"/>
        <v>202.85587723070171</v>
      </c>
      <c r="S223" s="7">
        <f t="shared" si="120"/>
        <v>257.1124072739305</v>
      </c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</row>
    <row r="224" spans="1:33" s="55" customFormat="1" ht="15" x14ac:dyDescent="0.25">
      <c r="A224" s="64" t="s">
        <v>308</v>
      </c>
      <c r="B224" s="72" t="s">
        <v>309</v>
      </c>
      <c r="C224" s="66" t="s">
        <v>8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 t="s">
        <v>725</v>
      </c>
      <c r="R224" s="7">
        <f t="shared" si="119"/>
        <v>0</v>
      </c>
      <c r="S224" s="7">
        <f t="shared" si="120"/>
        <v>0</v>
      </c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</row>
    <row r="225" spans="1:33" s="55" customFormat="1" ht="15" x14ac:dyDescent="0.25">
      <c r="A225" s="64" t="s">
        <v>310</v>
      </c>
      <c r="B225" s="72" t="s">
        <v>311</v>
      </c>
      <c r="C225" s="66" t="s">
        <v>8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 t="s">
        <v>725</v>
      </c>
      <c r="R225" s="7">
        <f t="shared" si="119"/>
        <v>0</v>
      </c>
      <c r="S225" s="7">
        <f t="shared" si="120"/>
        <v>0</v>
      </c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</row>
    <row r="226" spans="1:33" s="55" customFormat="1" ht="15" x14ac:dyDescent="0.25">
      <c r="A226" s="64" t="s">
        <v>312</v>
      </c>
      <c r="B226" s="72" t="s">
        <v>97</v>
      </c>
      <c r="C226" s="66" t="s">
        <v>8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 t="s">
        <v>725</v>
      </c>
      <c r="R226" s="7">
        <f t="shared" si="119"/>
        <v>0</v>
      </c>
      <c r="S226" s="7">
        <f t="shared" si="120"/>
        <v>0</v>
      </c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</row>
    <row r="227" spans="1:33" s="55" customFormat="1" ht="30" x14ac:dyDescent="0.25">
      <c r="A227" s="64" t="s">
        <v>313</v>
      </c>
      <c r="B227" s="72" t="s">
        <v>314</v>
      </c>
      <c r="C227" s="66" t="s">
        <v>8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 t="s">
        <v>725</v>
      </c>
      <c r="R227" s="7">
        <f t="shared" si="119"/>
        <v>0</v>
      </c>
      <c r="S227" s="7">
        <f t="shared" si="120"/>
        <v>0</v>
      </c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</row>
    <row r="228" spans="1:33" s="55" customFormat="1" ht="15" x14ac:dyDescent="0.25">
      <c r="A228" s="64" t="s">
        <v>315</v>
      </c>
      <c r="B228" s="85" t="s">
        <v>316</v>
      </c>
      <c r="C228" s="66" t="s">
        <v>8</v>
      </c>
      <c r="D228" s="7">
        <v>9554.8609929399972</v>
      </c>
      <c r="E228" s="7">
        <v>18889.75756296</v>
      </c>
      <c r="F228" s="7">
        <v>9844.8173943244801</v>
      </c>
      <c r="G228" s="7">
        <v>10548.847444669998</v>
      </c>
      <c r="H228" s="7">
        <v>8534.1644618674673</v>
      </c>
      <c r="I228" s="7">
        <v>8617.5574717346553</v>
      </c>
      <c r="J228" s="7">
        <v>6847.4131787103097</v>
      </c>
      <c r="K228" s="7">
        <v>2372.0293677681066</v>
      </c>
      <c r="L228" s="7">
        <v>5569.2638494012135</v>
      </c>
      <c r="M228" s="7">
        <v>1455.279667597119</v>
      </c>
      <c r="N228" s="7">
        <v>6075.3954662521128</v>
      </c>
      <c r="O228" s="7">
        <v>86.627499999999074</v>
      </c>
      <c r="P228" s="19">
        <v>86.528499999999994</v>
      </c>
      <c r="Q228" s="19" t="s">
        <v>725</v>
      </c>
      <c r="R228" s="7">
        <f t="shared" si="119"/>
        <v>27026.236956231103</v>
      </c>
      <c r="S228" s="7">
        <f t="shared" si="120"/>
        <v>12618.022507099879</v>
      </c>
      <c r="U228" s="63"/>
      <c r="V228" s="63"/>
      <c r="W228" s="63"/>
      <c r="X228" s="63"/>
      <c r="Y228" s="63"/>
      <c r="Z228" s="63"/>
      <c r="AA228" s="63"/>
      <c r="AB228" s="63"/>
      <c r="AC228" s="63"/>
      <c r="AD228" s="63"/>
      <c r="AE228" s="63"/>
      <c r="AF228" s="63"/>
      <c r="AG228" s="63"/>
    </row>
    <row r="229" spans="1:33" s="55" customFormat="1" ht="15" x14ac:dyDescent="0.25">
      <c r="A229" s="64" t="s">
        <v>317</v>
      </c>
      <c r="B229" s="72" t="s">
        <v>318</v>
      </c>
      <c r="C229" s="66" t="s">
        <v>8</v>
      </c>
      <c r="D229" s="7">
        <v>3.6167743799999998</v>
      </c>
      <c r="E229" s="7">
        <v>46.279322959999995</v>
      </c>
      <c r="F229" s="7">
        <v>65.68480000000001</v>
      </c>
      <c r="G229" s="7">
        <v>186.25302365000002</v>
      </c>
      <c r="H229" s="7">
        <v>5.9083000000000006</v>
      </c>
      <c r="I229" s="7">
        <v>77.168099999999995</v>
      </c>
      <c r="J229" s="7">
        <v>8.9635999999999996</v>
      </c>
      <c r="K229" s="7">
        <v>58.871699999999997</v>
      </c>
      <c r="L229" s="7">
        <v>33.073399999999999</v>
      </c>
      <c r="M229" s="7">
        <v>71.122199999999992</v>
      </c>
      <c r="N229" s="7">
        <v>85.237399999999994</v>
      </c>
      <c r="O229" s="7">
        <v>86.627499999999998</v>
      </c>
      <c r="P229" s="7">
        <v>86.528499999999994</v>
      </c>
      <c r="Q229" s="7" t="s">
        <v>725</v>
      </c>
      <c r="R229" s="7">
        <f t="shared" si="119"/>
        <v>133.18270000000001</v>
      </c>
      <c r="S229" s="7">
        <f t="shared" si="120"/>
        <v>380.31799999999998</v>
      </c>
      <c r="U229" s="63"/>
      <c r="V229" s="63"/>
      <c r="W229" s="63"/>
      <c r="X229" s="63"/>
      <c r="Y229" s="63"/>
      <c r="Z229" s="63"/>
      <c r="AA229" s="63"/>
      <c r="AB229" s="63"/>
      <c r="AC229" s="63"/>
      <c r="AD229" s="63"/>
      <c r="AE229" s="63"/>
      <c r="AF229" s="63"/>
      <c r="AG229" s="63"/>
    </row>
    <row r="230" spans="1:33" s="55" customFormat="1" ht="15" x14ac:dyDescent="0.25">
      <c r="A230" s="64" t="s">
        <v>319</v>
      </c>
      <c r="B230" s="72" t="s">
        <v>320</v>
      </c>
      <c r="C230" s="66" t="s">
        <v>8</v>
      </c>
      <c r="D230" s="7">
        <v>0</v>
      </c>
      <c r="E230" s="7">
        <v>0</v>
      </c>
      <c r="F230" s="7">
        <v>0</v>
      </c>
      <c r="G230" s="7">
        <f>G231+G232+G233</f>
        <v>0</v>
      </c>
      <c r="H230" s="7">
        <v>0</v>
      </c>
      <c r="I230" s="7">
        <f>I231+I232+I233</f>
        <v>0</v>
      </c>
      <c r="J230" s="7">
        <v>0</v>
      </c>
      <c r="K230" s="7">
        <f>K231+K232+K233</f>
        <v>0</v>
      </c>
      <c r="L230" s="7">
        <v>0</v>
      </c>
      <c r="M230" s="7">
        <f>M231+M232+M233</f>
        <v>0</v>
      </c>
      <c r="N230" s="7">
        <v>0</v>
      </c>
      <c r="O230" s="7">
        <f>O231+O232+O233</f>
        <v>0</v>
      </c>
      <c r="P230" s="7">
        <f>P231+P232+P233</f>
        <v>0</v>
      </c>
      <c r="Q230" s="7" t="s">
        <v>725</v>
      </c>
      <c r="R230" s="7">
        <f t="shared" si="119"/>
        <v>0</v>
      </c>
      <c r="S230" s="7">
        <f t="shared" si="120"/>
        <v>0</v>
      </c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</row>
    <row r="231" spans="1:33" s="55" customFormat="1" ht="15" x14ac:dyDescent="0.25">
      <c r="A231" s="64" t="s">
        <v>321</v>
      </c>
      <c r="B231" s="71" t="s">
        <v>322</v>
      </c>
      <c r="C231" s="66" t="s">
        <v>8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 t="s">
        <v>725</v>
      </c>
      <c r="R231" s="7">
        <f t="shared" si="119"/>
        <v>0</v>
      </c>
      <c r="S231" s="7">
        <f t="shared" si="120"/>
        <v>0</v>
      </c>
      <c r="U231" s="63"/>
      <c r="V231" s="63"/>
      <c r="W231" s="63"/>
      <c r="X231" s="63"/>
      <c r="Y231" s="63"/>
      <c r="Z231" s="63"/>
      <c r="AA231" s="63"/>
      <c r="AB231" s="63"/>
      <c r="AC231" s="63"/>
      <c r="AD231" s="63"/>
      <c r="AE231" s="63"/>
      <c r="AF231" s="63"/>
      <c r="AG231" s="63"/>
    </row>
    <row r="232" spans="1:33" s="55" customFormat="1" ht="15" x14ac:dyDescent="0.25">
      <c r="A232" s="64" t="s">
        <v>323</v>
      </c>
      <c r="B232" s="71" t="s">
        <v>324</v>
      </c>
      <c r="C232" s="66" t="s">
        <v>8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 t="s">
        <v>725</v>
      </c>
      <c r="R232" s="7">
        <f t="shared" si="119"/>
        <v>0</v>
      </c>
      <c r="S232" s="7">
        <f t="shared" si="120"/>
        <v>0</v>
      </c>
      <c r="U232" s="63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  <c r="AF232" s="63"/>
      <c r="AG232" s="63"/>
    </row>
    <row r="233" spans="1:33" s="55" customFormat="1" ht="15" x14ac:dyDescent="0.25">
      <c r="A233" s="64" t="s">
        <v>325</v>
      </c>
      <c r="B233" s="71" t="s">
        <v>326</v>
      </c>
      <c r="C233" s="66" t="s">
        <v>8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 t="s">
        <v>725</v>
      </c>
      <c r="R233" s="7">
        <f t="shared" si="119"/>
        <v>0</v>
      </c>
      <c r="S233" s="7">
        <f t="shared" si="120"/>
        <v>0</v>
      </c>
      <c r="U233" s="63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  <c r="AF233" s="63"/>
      <c r="AG233" s="63"/>
    </row>
    <row r="234" spans="1:33" s="55" customFormat="1" ht="15" x14ac:dyDescent="0.25">
      <c r="A234" s="64" t="s">
        <v>327</v>
      </c>
      <c r="B234" s="72" t="s">
        <v>701</v>
      </c>
      <c r="C234" s="66" t="s">
        <v>8</v>
      </c>
      <c r="D234" s="7">
        <v>4288.4721019099998</v>
      </c>
      <c r="E234" s="7">
        <v>7959.4698487699989</v>
      </c>
      <c r="F234" s="7">
        <v>5408.6515648774784</v>
      </c>
      <c r="G234" s="7">
        <v>5192.1352476899992</v>
      </c>
      <c r="H234" s="7">
        <v>3799.3956880058131</v>
      </c>
      <c r="I234" s="7">
        <v>3313.685294477868</v>
      </c>
      <c r="J234" s="7">
        <v>1721.822545991999</v>
      </c>
      <c r="K234" s="7">
        <v>2313.1576677681064</v>
      </c>
      <c r="L234" s="7">
        <v>0</v>
      </c>
      <c r="M234" s="7">
        <v>1384.157467597119</v>
      </c>
      <c r="N234" s="7">
        <v>0</v>
      </c>
      <c r="O234" s="7">
        <v>0</v>
      </c>
      <c r="P234" s="7">
        <v>0</v>
      </c>
      <c r="Q234" s="7" t="s">
        <v>725</v>
      </c>
      <c r="R234" s="7">
        <f t="shared" si="119"/>
        <v>5521.2182339978117</v>
      </c>
      <c r="S234" s="7">
        <f t="shared" si="120"/>
        <v>7011.0004298430931</v>
      </c>
      <c r="U234" s="63"/>
      <c r="V234" s="63"/>
      <c r="W234" s="63"/>
      <c r="X234" s="63"/>
      <c r="Y234" s="63"/>
      <c r="Z234" s="63"/>
      <c r="AA234" s="63"/>
      <c r="AB234" s="63"/>
      <c r="AC234" s="63"/>
      <c r="AD234" s="63"/>
      <c r="AE234" s="63"/>
      <c r="AF234" s="63"/>
      <c r="AG234" s="63"/>
    </row>
    <row r="235" spans="1:33" s="55" customFormat="1" ht="16.5" customHeight="1" x14ac:dyDescent="0.25">
      <c r="A235" s="64" t="s">
        <v>328</v>
      </c>
      <c r="B235" s="72" t="s">
        <v>329</v>
      </c>
      <c r="C235" s="66" t="s">
        <v>8</v>
      </c>
      <c r="D235" s="7">
        <v>0</v>
      </c>
      <c r="E235" s="7">
        <v>6288.1164281699994</v>
      </c>
      <c r="F235" s="7">
        <v>4370.4810294470008</v>
      </c>
      <c r="G235" s="7">
        <f>G236+G237</f>
        <v>4565.3696269900001</v>
      </c>
      <c r="H235" s="7">
        <v>4728.860473861655</v>
      </c>
      <c r="I235" s="7">
        <f>I236+I237</f>
        <v>5134.8384826667898</v>
      </c>
      <c r="J235" s="7">
        <v>5116.6270327183111</v>
      </c>
      <c r="K235" s="7">
        <f>K236+K237</f>
        <v>0</v>
      </c>
      <c r="L235" s="7">
        <v>5536.1904494012133</v>
      </c>
      <c r="M235" s="7">
        <f>M236+M237</f>
        <v>0</v>
      </c>
      <c r="N235" s="7">
        <v>5990.1580662521128</v>
      </c>
      <c r="O235" s="7">
        <f>O236+O237</f>
        <v>0</v>
      </c>
      <c r="P235" s="7">
        <f>P236+P237</f>
        <v>0</v>
      </c>
      <c r="Q235" s="7" t="s">
        <v>725</v>
      </c>
      <c r="R235" s="7">
        <f t="shared" si="119"/>
        <v>21371.836022233292</v>
      </c>
      <c r="S235" s="7">
        <f t="shared" si="120"/>
        <v>5134.8384826667898</v>
      </c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</row>
    <row r="236" spans="1:33" s="55" customFormat="1" ht="15" x14ac:dyDescent="0.25">
      <c r="A236" s="64" t="s">
        <v>330</v>
      </c>
      <c r="B236" s="71" t="s">
        <v>331</v>
      </c>
      <c r="C236" s="66" t="s">
        <v>8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 t="s">
        <v>725</v>
      </c>
      <c r="R236" s="7">
        <f t="shared" si="119"/>
        <v>0</v>
      </c>
      <c r="S236" s="7">
        <f t="shared" si="120"/>
        <v>0</v>
      </c>
      <c r="U236" s="63"/>
      <c r="V236" s="63"/>
      <c r="W236" s="63"/>
      <c r="X236" s="63"/>
      <c r="Y236" s="63"/>
      <c r="Z236" s="63"/>
      <c r="AA236" s="63"/>
      <c r="AB236" s="63"/>
      <c r="AC236" s="63"/>
      <c r="AD236" s="63"/>
      <c r="AE236" s="63"/>
      <c r="AF236" s="63"/>
      <c r="AG236" s="63"/>
    </row>
    <row r="237" spans="1:33" s="55" customFormat="1" ht="15" x14ac:dyDescent="0.25">
      <c r="A237" s="64" t="s">
        <v>332</v>
      </c>
      <c r="B237" s="71" t="s">
        <v>702</v>
      </c>
      <c r="C237" s="66" t="s">
        <v>8</v>
      </c>
      <c r="D237" s="7">
        <v>0</v>
      </c>
      <c r="E237" s="7">
        <v>6288.1164281699994</v>
      </c>
      <c r="F237" s="7">
        <v>4370.4810294470008</v>
      </c>
      <c r="G237" s="7">
        <v>4565.3696269900001</v>
      </c>
      <c r="H237" s="7">
        <v>4728.860473861655</v>
      </c>
      <c r="I237" s="7">
        <v>5134.8384826667898</v>
      </c>
      <c r="J237" s="7">
        <v>5116.6270327183111</v>
      </c>
      <c r="K237" s="7">
        <v>0</v>
      </c>
      <c r="L237" s="7">
        <v>5536.1904494012133</v>
      </c>
      <c r="M237" s="7">
        <v>0</v>
      </c>
      <c r="N237" s="7">
        <v>5990.1580662521128</v>
      </c>
      <c r="O237" s="7">
        <v>0</v>
      </c>
      <c r="P237" s="7">
        <v>0</v>
      </c>
      <c r="Q237" s="7" t="s">
        <v>725</v>
      </c>
      <c r="R237" s="7">
        <f t="shared" ref="R237:R300" si="122">H237+J237+L237+N237</f>
        <v>21371.836022233292</v>
      </c>
      <c r="S237" s="7">
        <f t="shared" ref="S237:S300" si="123">I237+K237+M237+O237+P237</f>
        <v>5134.8384826667898</v>
      </c>
      <c r="U237" s="63"/>
      <c r="V237" s="63"/>
      <c r="W237" s="63"/>
      <c r="X237" s="63"/>
      <c r="Y237" s="63"/>
      <c r="Z237" s="63"/>
      <c r="AA237" s="63"/>
      <c r="AB237" s="63"/>
      <c r="AC237" s="63"/>
      <c r="AD237" s="63"/>
      <c r="AE237" s="63"/>
      <c r="AF237" s="63"/>
      <c r="AG237" s="63"/>
    </row>
    <row r="238" spans="1:33" s="55" customFormat="1" ht="15" x14ac:dyDescent="0.25">
      <c r="A238" s="64" t="s">
        <v>333</v>
      </c>
      <c r="B238" s="72" t="s">
        <v>334</v>
      </c>
      <c r="C238" s="66" t="s">
        <v>8</v>
      </c>
      <c r="D238" s="7">
        <v>5262.7721166500005</v>
      </c>
      <c r="E238" s="7">
        <v>4595.8919630600003</v>
      </c>
      <c r="F238" s="7">
        <v>0</v>
      </c>
      <c r="G238" s="7">
        <v>605.08954633999997</v>
      </c>
      <c r="H238" s="7">
        <v>0</v>
      </c>
      <c r="I238" s="7">
        <v>91.865594589999986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 t="s">
        <v>725</v>
      </c>
      <c r="R238" s="7">
        <f t="shared" si="122"/>
        <v>0</v>
      </c>
      <c r="S238" s="7">
        <f t="shared" si="123"/>
        <v>91.865594589999986</v>
      </c>
      <c r="U238" s="63"/>
      <c r="V238" s="63"/>
      <c r="W238" s="63"/>
      <c r="X238" s="63"/>
      <c r="Y238" s="63"/>
      <c r="Z238" s="63"/>
      <c r="AA238" s="63"/>
      <c r="AB238" s="63"/>
      <c r="AC238" s="63"/>
      <c r="AD238" s="63"/>
      <c r="AE238" s="63"/>
      <c r="AF238" s="63"/>
      <c r="AG238" s="63"/>
    </row>
    <row r="239" spans="1:33" s="55" customFormat="1" ht="15" x14ac:dyDescent="0.25">
      <c r="A239" s="64" t="s">
        <v>335</v>
      </c>
      <c r="B239" s="72" t="s">
        <v>336</v>
      </c>
      <c r="C239" s="66" t="s">
        <v>8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 t="s">
        <v>725</v>
      </c>
      <c r="R239" s="7">
        <f t="shared" si="122"/>
        <v>0</v>
      </c>
      <c r="S239" s="7">
        <f t="shared" si="123"/>
        <v>0</v>
      </c>
      <c r="U239" s="63"/>
      <c r="V239" s="63"/>
      <c r="W239" s="63"/>
      <c r="X239" s="63"/>
      <c r="Y239" s="63"/>
      <c r="Z239" s="63"/>
      <c r="AA239" s="63"/>
      <c r="AB239" s="63"/>
      <c r="AC239" s="63"/>
      <c r="AD239" s="63"/>
      <c r="AE239" s="63"/>
      <c r="AF239" s="63"/>
      <c r="AG239" s="63"/>
    </row>
    <row r="240" spans="1:33" s="55" customFormat="1" ht="15" x14ac:dyDescent="0.25">
      <c r="A240" s="64" t="s">
        <v>337</v>
      </c>
      <c r="B240" s="72" t="s">
        <v>338</v>
      </c>
      <c r="C240" s="66" t="s">
        <v>8</v>
      </c>
      <c r="D240" s="7">
        <v>-2.7284841053187847E-12</v>
      </c>
      <c r="E240" s="7">
        <v>1.8189894035458565E-12</v>
      </c>
      <c r="F240" s="7">
        <v>0</v>
      </c>
      <c r="G240" s="7">
        <f>G228-G229-G230-G234-G235-G238-G239</f>
        <v>-1.5916157281026244E-12</v>
      </c>
      <c r="H240" s="7">
        <v>0</v>
      </c>
      <c r="I240" s="7">
        <f>I228-I229-I230-I234-I235-I238-I239</f>
        <v>-2.7142732506035827E-12</v>
      </c>
      <c r="J240" s="7">
        <v>-9.0949470177292824E-13</v>
      </c>
      <c r="K240" s="7">
        <f>K228-K229-K230-K234-K235-K238-K239</f>
        <v>0</v>
      </c>
      <c r="L240" s="7">
        <v>0</v>
      </c>
      <c r="M240" s="7">
        <f>M228-M229-M230-M234-M235-M238-M239</f>
        <v>0</v>
      </c>
      <c r="N240" s="7">
        <v>0</v>
      </c>
      <c r="O240" s="7">
        <f>O228-O229-O230-O234-O235-O238-O239</f>
        <v>-9.2370555648813024E-13</v>
      </c>
      <c r="P240" s="7">
        <f>P228-P229-P230-P234-P235-P238-P239</f>
        <v>0</v>
      </c>
      <c r="Q240" s="7" t="s">
        <v>725</v>
      </c>
      <c r="R240" s="7">
        <f t="shared" si="122"/>
        <v>-9.0949470177292824E-13</v>
      </c>
      <c r="S240" s="7">
        <f t="shared" si="123"/>
        <v>-3.637978807091713E-12</v>
      </c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</row>
    <row r="241" spans="1:33" s="55" customFormat="1" ht="15" x14ac:dyDescent="0.25">
      <c r="A241" s="64" t="s">
        <v>339</v>
      </c>
      <c r="B241" s="85" t="s">
        <v>340</v>
      </c>
      <c r="C241" s="66" t="s">
        <v>8</v>
      </c>
      <c r="D241" s="7">
        <v>5236.2467999999999</v>
      </c>
      <c r="E241" s="7">
        <v>12544.572896019999</v>
      </c>
      <c r="F241" s="7">
        <v>3933.4329265023007</v>
      </c>
      <c r="G241" s="7">
        <v>4657.98879012</v>
      </c>
      <c r="H241" s="7">
        <v>4255.97442647549</v>
      </c>
      <c r="I241" s="7">
        <v>4768.3097753301108</v>
      </c>
      <c r="J241" s="7">
        <v>4604.9643294464795</v>
      </c>
      <c r="K241" s="7">
        <v>0</v>
      </c>
      <c r="L241" s="7">
        <v>4982.5714044610913</v>
      </c>
      <c r="M241" s="7">
        <v>0</v>
      </c>
      <c r="N241" s="7">
        <v>5391.1422596269022</v>
      </c>
      <c r="O241" s="7">
        <v>0</v>
      </c>
      <c r="P241" s="19">
        <v>0</v>
      </c>
      <c r="Q241" s="19" t="s">
        <v>725</v>
      </c>
      <c r="R241" s="7">
        <f t="shared" si="122"/>
        <v>19234.652420009959</v>
      </c>
      <c r="S241" s="7">
        <f t="shared" si="123"/>
        <v>4768.3097753301108</v>
      </c>
      <c r="U241" s="63"/>
      <c r="V241" s="63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  <c r="AG241" s="63"/>
    </row>
    <row r="242" spans="1:33" s="55" customFormat="1" ht="15" x14ac:dyDescent="0.25">
      <c r="A242" s="64" t="s">
        <v>341</v>
      </c>
      <c r="B242" s="72" t="s">
        <v>703</v>
      </c>
      <c r="C242" s="66" t="s">
        <v>8</v>
      </c>
      <c r="D242" s="7">
        <v>5236.2467999999999</v>
      </c>
      <c r="E242" s="7">
        <v>6885.2765169599998</v>
      </c>
      <c r="F242" s="7">
        <v>0</v>
      </c>
      <c r="G242" s="7">
        <v>550</v>
      </c>
      <c r="H242" s="7">
        <v>0</v>
      </c>
      <c r="I242" s="7">
        <v>146.95514093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 t="s">
        <v>725</v>
      </c>
      <c r="R242" s="7">
        <f t="shared" si="122"/>
        <v>0</v>
      </c>
      <c r="S242" s="7">
        <f t="shared" si="123"/>
        <v>146.95514093</v>
      </c>
      <c r="U242" s="63"/>
      <c r="V242" s="63"/>
      <c r="W242" s="63"/>
      <c r="X242" s="63"/>
      <c r="Y242" s="63"/>
      <c r="Z242" s="63"/>
      <c r="AA242" s="63"/>
      <c r="AB242" s="63"/>
      <c r="AC242" s="63"/>
      <c r="AD242" s="63"/>
      <c r="AE242" s="63"/>
      <c r="AF242" s="63"/>
      <c r="AG242" s="63"/>
    </row>
    <row r="243" spans="1:33" s="55" customFormat="1" ht="15" x14ac:dyDescent="0.25">
      <c r="A243" s="64" t="s">
        <v>654</v>
      </c>
      <c r="B243" s="71" t="s">
        <v>322</v>
      </c>
      <c r="C243" s="66" t="s">
        <v>8</v>
      </c>
      <c r="D243" s="7">
        <v>4972.5779999999995</v>
      </c>
      <c r="E243" s="7">
        <v>2803.6970284700001</v>
      </c>
      <c r="F243" s="7">
        <v>0</v>
      </c>
      <c r="G243" s="7">
        <v>550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 t="s">
        <v>725</v>
      </c>
      <c r="R243" s="7">
        <f t="shared" si="122"/>
        <v>0</v>
      </c>
      <c r="S243" s="7">
        <f t="shared" si="123"/>
        <v>0</v>
      </c>
      <c r="U243" s="63"/>
      <c r="V243" s="63"/>
      <c r="W243" s="63"/>
      <c r="X243" s="63"/>
      <c r="Y243" s="63"/>
      <c r="Z243" s="63"/>
      <c r="AA243" s="63"/>
      <c r="AB243" s="63"/>
      <c r="AC243" s="63"/>
      <c r="AD243" s="63"/>
      <c r="AE243" s="63"/>
      <c r="AF243" s="63"/>
      <c r="AG243" s="63"/>
    </row>
    <row r="244" spans="1:33" s="55" customFormat="1" ht="15" x14ac:dyDescent="0.25">
      <c r="A244" s="64" t="s">
        <v>655</v>
      </c>
      <c r="B244" s="71" t="s">
        <v>324</v>
      </c>
      <c r="C244" s="66" t="s">
        <v>8</v>
      </c>
      <c r="D244" s="7">
        <v>263.66879999999998</v>
      </c>
      <c r="E244" s="7">
        <v>4081.5794884899997</v>
      </c>
      <c r="F244" s="7">
        <v>0</v>
      </c>
      <c r="G244" s="7">
        <v>0</v>
      </c>
      <c r="H244" s="7">
        <v>0</v>
      </c>
      <c r="I244" s="7">
        <f>I242-I245</f>
        <v>146.95514093</v>
      </c>
      <c r="J244" s="7">
        <v>0</v>
      </c>
      <c r="K244" s="7">
        <f>K242-K245</f>
        <v>0</v>
      </c>
      <c r="L244" s="7">
        <v>0</v>
      </c>
      <c r="M244" s="7">
        <f>M242-M245</f>
        <v>0</v>
      </c>
      <c r="N244" s="7">
        <v>0</v>
      </c>
      <c r="O244" s="7">
        <f>O242-O245</f>
        <v>0</v>
      </c>
      <c r="P244" s="7">
        <v>0</v>
      </c>
      <c r="Q244" s="7" t="s">
        <v>725</v>
      </c>
      <c r="R244" s="7">
        <f t="shared" si="122"/>
        <v>0</v>
      </c>
      <c r="S244" s="7">
        <f t="shared" si="123"/>
        <v>146.95514093</v>
      </c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</row>
    <row r="245" spans="1:33" s="55" customFormat="1" ht="15" x14ac:dyDescent="0.25">
      <c r="A245" s="64" t="s">
        <v>656</v>
      </c>
      <c r="B245" s="71" t="s">
        <v>326</v>
      </c>
      <c r="C245" s="66" t="s">
        <v>8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 t="s">
        <v>725</v>
      </c>
      <c r="R245" s="7">
        <f t="shared" si="122"/>
        <v>0</v>
      </c>
      <c r="S245" s="7">
        <f t="shared" si="123"/>
        <v>0</v>
      </c>
      <c r="U245" s="63"/>
      <c r="V245" s="63"/>
      <c r="W245" s="63"/>
      <c r="X245" s="63"/>
      <c r="Y245" s="63"/>
      <c r="Z245" s="63"/>
      <c r="AA245" s="63"/>
      <c r="AB245" s="63"/>
      <c r="AC245" s="63"/>
      <c r="AD245" s="63"/>
      <c r="AE245" s="63"/>
      <c r="AF245" s="63"/>
      <c r="AG245" s="63"/>
    </row>
    <row r="246" spans="1:33" s="55" customFormat="1" ht="15" x14ac:dyDescent="0.25">
      <c r="A246" s="64" t="s">
        <v>342</v>
      </c>
      <c r="B246" s="72" t="s">
        <v>205</v>
      </c>
      <c r="C246" s="66" t="s">
        <v>8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 t="s">
        <v>725</v>
      </c>
      <c r="R246" s="7">
        <f t="shared" si="122"/>
        <v>0</v>
      </c>
      <c r="S246" s="7">
        <f t="shared" si="123"/>
        <v>0</v>
      </c>
      <c r="U246" s="63"/>
      <c r="V246" s="63"/>
      <c r="W246" s="63"/>
      <c r="X246" s="63"/>
      <c r="Y246" s="63"/>
      <c r="Z246" s="63"/>
      <c r="AA246" s="63"/>
      <c r="AB246" s="63"/>
      <c r="AC246" s="63"/>
      <c r="AD246" s="63"/>
      <c r="AE246" s="63"/>
      <c r="AF246" s="63"/>
      <c r="AG246" s="63"/>
    </row>
    <row r="247" spans="1:33" s="55" customFormat="1" ht="15" x14ac:dyDescent="0.25">
      <c r="A247" s="64" t="s">
        <v>343</v>
      </c>
      <c r="B247" s="72" t="s">
        <v>344</v>
      </c>
      <c r="C247" s="66" t="s">
        <v>8</v>
      </c>
      <c r="D247" s="7">
        <v>0</v>
      </c>
      <c r="E247" s="7">
        <v>5659.2963790599997</v>
      </c>
      <c r="F247" s="7">
        <v>3933.4329265023007</v>
      </c>
      <c r="G247" s="7">
        <f>G241-G242-G246</f>
        <v>4107.98879012</v>
      </c>
      <c r="H247" s="7">
        <v>4255.97442647549</v>
      </c>
      <c r="I247" s="7">
        <f>I241-I242-I246</f>
        <v>4621.3546344001106</v>
      </c>
      <c r="J247" s="7">
        <v>4604.9643294464795</v>
      </c>
      <c r="K247" s="7">
        <f>K241-K242-K246</f>
        <v>0</v>
      </c>
      <c r="L247" s="7">
        <v>4982.5714044610913</v>
      </c>
      <c r="M247" s="7">
        <f>M241-M242-M246</f>
        <v>0</v>
      </c>
      <c r="N247" s="7">
        <v>5391.1422596269022</v>
      </c>
      <c r="O247" s="7">
        <f>O241-O242-O246</f>
        <v>0</v>
      </c>
      <c r="P247" s="7">
        <f>P241-P242-P246</f>
        <v>0</v>
      </c>
      <c r="Q247" s="7" t="s">
        <v>725</v>
      </c>
      <c r="R247" s="7">
        <f t="shared" si="122"/>
        <v>19234.652420009959</v>
      </c>
      <c r="S247" s="7">
        <f t="shared" si="123"/>
        <v>4621.3546344001106</v>
      </c>
      <c r="U247" s="63"/>
      <c r="V247" s="63"/>
      <c r="W247" s="63"/>
      <c r="X247" s="63"/>
      <c r="Y247" s="63"/>
      <c r="Z247" s="63"/>
      <c r="AA247" s="63"/>
      <c r="AB247" s="63"/>
      <c r="AC247" s="63"/>
      <c r="AD247" s="63"/>
      <c r="AE247" s="63"/>
      <c r="AF247" s="63"/>
      <c r="AG247" s="63"/>
    </row>
    <row r="248" spans="1:33" s="55" customFormat="1" ht="15" x14ac:dyDescent="0.25">
      <c r="A248" s="64" t="s">
        <v>345</v>
      </c>
      <c r="B248" s="85" t="s">
        <v>704</v>
      </c>
      <c r="C248" s="66" t="s">
        <v>8</v>
      </c>
      <c r="D248" s="7">
        <f t="shared" ref="D248:O248" si="124">D173-D191</f>
        <v>-1910.9471356700033</v>
      </c>
      <c r="E248" s="7">
        <f t="shared" si="124"/>
        <v>-599.15505870000379</v>
      </c>
      <c r="F248" s="7">
        <f t="shared" ref="F248" si="125">F173-F191</f>
        <v>-4108.9885762410267</v>
      </c>
      <c r="G248" s="7">
        <f t="shared" si="124"/>
        <v>-2619.792321971996</v>
      </c>
      <c r="H248" s="7">
        <f t="shared" si="124"/>
        <v>-152.84967779406179</v>
      </c>
      <c r="I248" s="7">
        <f t="shared" si="124"/>
        <v>1569.7653651768996</v>
      </c>
      <c r="J248" s="7">
        <f t="shared" si="124"/>
        <v>299.87513358186516</v>
      </c>
      <c r="K248" s="7">
        <f t="shared" si="124"/>
        <v>1770.9665146213174</v>
      </c>
      <c r="L248" s="7">
        <f t="shared" si="124"/>
        <v>896.44951663214124</v>
      </c>
      <c r="M248" s="7">
        <f t="shared" si="124"/>
        <v>333.96695649761205</v>
      </c>
      <c r="N248" s="7">
        <f t="shared" si="124"/>
        <v>1046.4829322683927</v>
      </c>
      <c r="O248" s="7">
        <f t="shared" si="124"/>
        <v>124.97044991153052</v>
      </c>
      <c r="P248" s="7">
        <f t="shared" ref="P248" si="126">P173-P191</f>
        <v>-159.98888097627241</v>
      </c>
      <c r="Q248" s="7" t="s">
        <v>725</v>
      </c>
      <c r="R248" s="7">
        <f t="shared" si="122"/>
        <v>2089.9579046883373</v>
      </c>
      <c r="S248" s="7">
        <f t="shared" si="123"/>
        <v>3639.6804052310872</v>
      </c>
      <c r="U248" s="63"/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  <c r="AG248" s="63"/>
    </row>
    <row r="249" spans="1:33" s="55" customFormat="1" ht="30" x14ac:dyDescent="0.25">
      <c r="A249" s="64" t="s">
        <v>346</v>
      </c>
      <c r="B249" s="85" t="s">
        <v>705</v>
      </c>
      <c r="C249" s="66" t="s">
        <v>8</v>
      </c>
      <c r="D249" s="7">
        <f t="shared" ref="D249:O249" si="127">D209-D216</f>
        <v>-2284.7526999138004</v>
      </c>
      <c r="E249" s="7">
        <f t="shared" si="127"/>
        <v>-2455.9926644700004</v>
      </c>
      <c r="F249" s="7">
        <f t="shared" ref="F249" si="128">F209-F216</f>
        <v>-2780.4378965879105</v>
      </c>
      <c r="G249" s="7">
        <f t="shared" si="127"/>
        <v>-3974.7591458355</v>
      </c>
      <c r="H249" s="7">
        <f t="shared" si="127"/>
        <v>-4140.6820760571245</v>
      </c>
      <c r="I249" s="7">
        <f t="shared" si="127"/>
        <v>-6923.6404631962941</v>
      </c>
      <c r="J249" s="7">
        <f t="shared" si="127"/>
        <v>-1961.8583460349118</v>
      </c>
      <c r="K249" s="7">
        <f t="shared" si="127"/>
        <v>-4220.4098526814951</v>
      </c>
      <c r="L249" s="7">
        <f t="shared" si="127"/>
        <v>-151.81998708015772</v>
      </c>
      <c r="M249" s="7">
        <f t="shared" si="127"/>
        <v>-1594.4475823135458</v>
      </c>
      <c r="N249" s="7">
        <f t="shared" si="127"/>
        <v>-166.38776898579087</v>
      </c>
      <c r="O249" s="7">
        <f t="shared" si="127"/>
        <v>-226.46845304395103</v>
      </c>
      <c r="P249" s="7">
        <f t="shared" ref="P249" si="129">P209-P216</f>
        <v>-238.327110099967</v>
      </c>
      <c r="Q249" s="7" t="s">
        <v>725</v>
      </c>
      <c r="R249" s="7">
        <f t="shared" si="122"/>
        <v>-6420.7481781579845</v>
      </c>
      <c r="S249" s="7">
        <f t="shared" si="123"/>
        <v>-13203.293461335254</v>
      </c>
      <c r="U249" s="63"/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  <c r="AG249" s="63"/>
    </row>
    <row r="250" spans="1:33" s="55" customFormat="1" ht="15" x14ac:dyDescent="0.25">
      <c r="A250" s="64" t="s">
        <v>347</v>
      </c>
      <c r="B250" s="72" t="s">
        <v>348</v>
      </c>
      <c r="C250" s="66" t="s">
        <v>8</v>
      </c>
      <c r="D250" s="7">
        <f t="shared" ref="D250" si="130">D249-D251</f>
        <v>-2284.7526999138004</v>
      </c>
      <c r="E250" s="7">
        <f t="shared" ref="E250:O250" si="131">E249-E251</f>
        <v>-2455.9926644700004</v>
      </c>
      <c r="F250" s="7">
        <f t="shared" ref="F250" si="132">F249-F251</f>
        <v>-2780.4378965879105</v>
      </c>
      <c r="G250" s="7">
        <f t="shared" si="131"/>
        <v>-3974.7591458355</v>
      </c>
      <c r="H250" s="7">
        <f t="shared" si="131"/>
        <v>-4140.6820760571245</v>
      </c>
      <c r="I250" s="7">
        <f t="shared" si="131"/>
        <v>-6923.6404631962941</v>
      </c>
      <c r="J250" s="7">
        <f t="shared" si="131"/>
        <v>-1961.8583460349118</v>
      </c>
      <c r="K250" s="7">
        <f t="shared" si="131"/>
        <v>-4220.4098526814951</v>
      </c>
      <c r="L250" s="7">
        <f t="shared" si="131"/>
        <v>-151.81998708015772</v>
      </c>
      <c r="M250" s="7">
        <f t="shared" si="131"/>
        <v>-1594.4475823135458</v>
      </c>
      <c r="N250" s="7">
        <f t="shared" si="131"/>
        <v>-166.38776898579087</v>
      </c>
      <c r="O250" s="7">
        <f t="shared" si="131"/>
        <v>-226.46845304395103</v>
      </c>
      <c r="P250" s="7">
        <f t="shared" ref="P250" si="133">P249-P251</f>
        <v>-238.327110099967</v>
      </c>
      <c r="Q250" s="7" t="s">
        <v>725</v>
      </c>
      <c r="R250" s="7">
        <f t="shared" si="122"/>
        <v>-6420.7481781579845</v>
      </c>
      <c r="S250" s="7">
        <f t="shared" si="123"/>
        <v>-13203.293461335254</v>
      </c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</row>
    <row r="251" spans="1:33" s="55" customFormat="1" ht="15" x14ac:dyDescent="0.25">
      <c r="A251" s="64" t="s">
        <v>349</v>
      </c>
      <c r="B251" s="72" t="s">
        <v>350</v>
      </c>
      <c r="C251" s="66" t="s">
        <v>8</v>
      </c>
      <c r="D251" s="7">
        <f t="shared" ref="D251" si="134">D215-D225</f>
        <v>0</v>
      </c>
      <c r="E251" s="7">
        <f t="shared" ref="E251:O251" si="135">E215-E225</f>
        <v>0</v>
      </c>
      <c r="F251" s="7">
        <f t="shared" ref="F251" si="136">F215-F225</f>
        <v>0</v>
      </c>
      <c r="G251" s="7">
        <f t="shared" si="135"/>
        <v>0</v>
      </c>
      <c r="H251" s="7">
        <f t="shared" si="135"/>
        <v>0</v>
      </c>
      <c r="I251" s="7">
        <f t="shared" si="135"/>
        <v>0</v>
      </c>
      <c r="J251" s="7">
        <f t="shared" si="135"/>
        <v>0</v>
      </c>
      <c r="K251" s="7">
        <f t="shared" si="135"/>
        <v>0</v>
      </c>
      <c r="L251" s="7">
        <f t="shared" si="135"/>
        <v>0</v>
      </c>
      <c r="M251" s="7">
        <f t="shared" si="135"/>
        <v>0</v>
      </c>
      <c r="N251" s="7">
        <f t="shared" si="135"/>
        <v>0</v>
      </c>
      <c r="O251" s="7">
        <f t="shared" si="135"/>
        <v>0</v>
      </c>
      <c r="P251" s="7">
        <f>P215-P225</f>
        <v>0</v>
      </c>
      <c r="Q251" s="7" t="s">
        <v>725</v>
      </c>
      <c r="R251" s="7">
        <f t="shared" si="122"/>
        <v>0</v>
      </c>
      <c r="S251" s="7">
        <f t="shared" si="123"/>
        <v>0</v>
      </c>
      <c r="U251" s="63"/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  <c r="AG251" s="63"/>
    </row>
    <row r="252" spans="1:33" s="55" customFormat="1" ht="30" x14ac:dyDescent="0.25">
      <c r="A252" s="64" t="s">
        <v>351</v>
      </c>
      <c r="B252" s="85" t="s">
        <v>706</v>
      </c>
      <c r="C252" s="66" t="s">
        <v>8</v>
      </c>
      <c r="D252" s="7">
        <f t="shared" ref="D252:O252" si="137">D228-D241</f>
        <v>4318.6141929399973</v>
      </c>
      <c r="E252" s="7">
        <f t="shared" si="137"/>
        <v>6345.1846669400002</v>
      </c>
      <c r="F252" s="7">
        <f t="shared" ref="F252" si="138">F228-F241</f>
        <v>5911.3844678221794</v>
      </c>
      <c r="G252" s="7">
        <f t="shared" si="137"/>
        <v>5890.8586545499984</v>
      </c>
      <c r="H252" s="7">
        <f t="shared" si="137"/>
        <v>4278.1900353919773</v>
      </c>
      <c r="I252" s="7">
        <f t="shared" si="137"/>
        <v>3849.2476964045445</v>
      </c>
      <c r="J252" s="7">
        <f t="shared" si="137"/>
        <v>2242.4488492638302</v>
      </c>
      <c r="K252" s="7">
        <f t="shared" si="137"/>
        <v>2372.0293677681066</v>
      </c>
      <c r="L252" s="7">
        <f t="shared" si="137"/>
        <v>586.69244494012219</v>
      </c>
      <c r="M252" s="7">
        <f t="shared" si="137"/>
        <v>1455.279667597119</v>
      </c>
      <c r="N252" s="7">
        <f t="shared" si="137"/>
        <v>684.25320662521062</v>
      </c>
      <c r="O252" s="7">
        <f t="shared" si="137"/>
        <v>86.627499999999074</v>
      </c>
      <c r="P252" s="7">
        <f t="shared" ref="P252" si="139">P228-P241</f>
        <v>86.528499999999994</v>
      </c>
      <c r="Q252" s="7" t="s">
        <v>725</v>
      </c>
      <c r="R252" s="7">
        <f t="shared" si="122"/>
        <v>7791.5845362211403</v>
      </c>
      <c r="S252" s="7">
        <f t="shared" si="123"/>
        <v>7849.7127317697687</v>
      </c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</row>
    <row r="253" spans="1:33" s="55" customFormat="1" ht="15" x14ac:dyDescent="0.25">
      <c r="A253" s="64" t="s">
        <v>352</v>
      </c>
      <c r="B253" s="72" t="s">
        <v>353</v>
      </c>
      <c r="C253" s="66" t="s">
        <v>8</v>
      </c>
      <c r="D253" s="7">
        <f t="shared" ref="D253:F253" si="140">D238-D242</f>
        <v>26.525316650000605</v>
      </c>
      <c r="E253" s="7">
        <f t="shared" si="140"/>
        <v>-2289.3845538999994</v>
      </c>
      <c r="F253" s="7">
        <f t="shared" si="140"/>
        <v>0</v>
      </c>
      <c r="G253" s="7">
        <f t="shared" ref="G253:H253" si="141">G238-G242</f>
        <v>55.08954633999997</v>
      </c>
      <c r="H253" s="7">
        <f t="shared" si="141"/>
        <v>0</v>
      </c>
      <c r="I253" s="7">
        <f t="shared" ref="I253" si="142">I238-I242</f>
        <v>-55.089546340000012</v>
      </c>
      <c r="J253" s="7">
        <f t="shared" ref="J253:K253" si="143">J238-J242</f>
        <v>0</v>
      </c>
      <c r="K253" s="7">
        <f t="shared" si="143"/>
        <v>0</v>
      </c>
      <c r="L253" s="7">
        <f t="shared" ref="L253:N253" si="144">L238-L242</f>
        <v>0</v>
      </c>
      <c r="M253" s="7">
        <f t="shared" ref="M253" si="145">M238-M242</f>
        <v>0</v>
      </c>
      <c r="N253" s="7">
        <f t="shared" si="144"/>
        <v>0</v>
      </c>
      <c r="O253" s="7">
        <f t="shared" ref="O253" si="146">O238-O242</f>
        <v>0</v>
      </c>
      <c r="P253" s="7">
        <f t="shared" ref="P253" si="147">P238-P242</f>
        <v>0</v>
      </c>
      <c r="Q253" s="7" t="s">
        <v>725</v>
      </c>
      <c r="R253" s="7">
        <f t="shared" si="122"/>
        <v>0</v>
      </c>
      <c r="S253" s="7">
        <f t="shared" si="123"/>
        <v>-55.089546340000012</v>
      </c>
      <c r="U253" s="63"/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  <c r="AG253" s="63"/>
    </row>
    <row r="254" spans="1:33" s="55" customFormat="1" ht="15" x14ac:dyDescent="0.25">
      <c r="A254" s="64" t="s">
        <v>354</v>
      </c>
      <c r="B254" s="72" t="s">
        <v>355</v>
      </c>
      <c r="C254" s="66" t="s">
        <v>8</v>
      </c>
      <c r="D254" s="7">
        <f t="shared" ref="D254:O254" si="148">D252-D253</f>
        <v>4292.0888762899967</v>
      </c>
      <c r="E254" s="7">
        <f t="shared" si="148"/>
        <v>8634.5692208399996</v>
      </c>
      <c r="F254" s="7">
        <f t="shared" ref="F254" si="149">F252-F253</f>
        <v>5911.3844678221794</v>
      </c>
      <c r="G254" s="7">
        <f t="shared" si="148"/>
        <v>5835.7691082099982</v>
      </c>
      <c r="H254" s="7">
        <f t="shared" si="148"/>
        <v>4278.1900353919773</v>
      </c>
      <c r="I254" s="7">
        <f t="shared" si="148"/>
        <v>3904.3372427445447</v>
      </c>
      <c r="J254" s="7">
        <f t="shared" si="148"/>
        <v>2242.4488492638302</v>
      </c>
      <c r="K254" s="7">
        <f t="shared" si="148"/>
        <v>2372.0293677681066</v>
      </c>
      <c r="L254" s="7">
        <f t="shared" si="148"/>
        <v>586.69244494012219</v>
      </c>
      <c r="M254" s="7">
        <f t="shared" si="148"/>
        <v>1455.279667597119</v>
      </c>
      <c r="N254" s="7">
        <f t="shared" si="148"/>
        <v>684.25320662521062</v>
      </c>
      <c r="O254" s="7">
        <f t="shared" si="148"/>
        <v>86.627499999999074</v>
      </c>
      <c r="P254" s="7">
        <f t="shared" ref="P254" si="150">P252-P253</f>
        <v>86.528499999999994</v>
      </c>
      <c r="Q254" s="7" t="s">
        <v>725</v>
      </c>
      <c r="R254" s="7">
        <f t="shared" si="122"/>
        <v>7791.5845362211403</v>
      </c>
      <c r="S254" s="7">
        <f t="shared" si="123"/>
        <v>7904.8022781097698</v>
      </c>
      <c r="U254" s="63"/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  <c r="AG254" s="63"/>
    </row>
    <row r="255" spans="1:33" s="55" customFormat="1" ht="15" x14ac:dyDescent="0.25">
      <c r="A255" s="64" t="s">
        <v>356</v>
      </c>
      <c r="B255" s="85" t="s">
        <v>357</v>
      </c>
      <c r="C255" s="66" t="s">
        <v>8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 t="s">
        <v>725</v>
      </c>
      <c r="R255" s="7">
        <f t="shared" si="122"/>
        <v>0</v>
      </c>
      <c r="S255" s="7">
        <f t="shared" si="123"/>
        <v>0</v>
      </c>
      <c r="U255" s="63"/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  <c r="AG255" s="63"/>
    </row>
    <row r="256" spans="1:33" s="55" customFormat="1" ht="15" x14ac:dyDescent="0.25">
      <c r="A256" s="64" t="s">
        <v>358</v>
      </c>
      <c r="B256" s="85" t="s">
        <v>707</v>
      </c>
      <c r="C256" s="66" t="s">
        <v>8</v>
      </c>
      <c r="D256" s="7">
        <f t="shared" ref="D256:O256" si="151">D248+D249+D252+D255</f>
        <v>122.91435735619325</v>
      </c>
      <c r="E256" s="7">
        <f t="shared" si="151"/>
        <v>3290.036943769996</v>
      </c>
      <c r="F256" s="7">
        <f t="shared" ref="F256" si="152">F248+F249+F252+F255</f>
        <v>-978.04200500675779</v>
      </c>
      <c r="G256" s="7">
        <f t="shared" si="151"/>
        <v>-703.69281325749762</v>
      </c>
      <c r="H256" s="7">
        <f t="shared" si="151"/>
        <v>-15.341718459209005</v>
      </c>
      <c r="I256" s="7">
        <f t="shared" si="151"/>
        <v>-1504.62740161485</v>
      </c>
      <c r="J256" s="7">
        <f t="shared" si="151"/>
        <v>580.46563681078351</v>
      </c>
      <c r="K256" s="7">
        <f t="shared" si="151"/>
        <v>-77.413970292071099</v>
      </c>
      <c r="L256" s="7">
        <f t="shared" si="151"/>
        <v>1331.3219744921057</v>
      </c>
      <c r="M256" s="7">
        <f t="shared" si="151"/>
        <v>194.79904178118522</v>
      </c>
      <c r="N256" s="7">
        <f t="shared" si="151"/>
        <v>1564.3483699078124</v>
      </c>
      <c r="O256" s="7">
        <f t="shared" si="151"/>
        <v>-14.870503132421433</v>
      </c>
      <c r="P256" s="7">
        <f t="shared" ref="P256" si="153">P248+P249+P252+P255</f>
        <v>-311.78749107623941</v>
      </c>
      <c r="Q256" s="7" t="s">
        <v>725</v>
      </c>
      <c r="R256" s="7">
        <f t="shared" si="122"/>
        <v>3460.7942627514926</v>
      </c>
      <c r="S256" s="7">
        <f t="shared" si="123"/>
        <v>-1713.9003243343966</v>
      </c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</row>
    <row r="257" spans="1:33" s="55" customFormat="1" ht="15" x14ac:dyDescent="0.25">
      <c r="A257" s="64" t="s">
        <v>359</v>
      </c>
      <c r="B257" s="85" t="s">
        <v>360</v>
      </c>
      <c r="C257" s="66" t="s">
        <v>8</v>
      </c>
      <c r="D257" s="7">
        <v>148.2779873408023</v>
      </c>
      <c r="E257" s="7">
        <f>D258</f>
        <v>271.19234469699552</v>
      </c>
      <c r="F257" s="7">
        <v>3561.2292884669914</v>
      </c>
      <c r="G257" s="7">
        <f>E258</f>
        <v>3561.2292884669914</v>
      </c>
      <c r="H257" s="7">
        <v>2583.1872834602336</v>
      </c>
      <c r="I257" s="7">
        <f>G258</f>
        <v>2857.5364752094938</v>
      </c>
      <c r="J257" s="7">
        <f t="shared" ref="J257:N257" si="154">H258</f>
        <v>2567.8455650010246</v>
      </c>
      <c r="K257" s="7">
        <f>I258</f>
        <v>1352.9090735946438</v>
      </c>
      <c r="L257" s="7">
        <f t="shared" si="154"/>
        <v>3148.3112018118081</v>
      </c>
      <c r="M257" s="7">
        <f t="shared" si="154"/>
        <v>1275.4951033025727</v>
      </c>
      <c r="N257" s="7">
        <f t="shared" si="154"/>
        <v>4479.6331763039143</v>
      </c>
      <c r="O257" s="7">
        <f>M258</f>
        <v>1470.2941450837579</v>
      </c>
      <c r="P257" s="7">
        <f>O258</f>
        <v>1455.4236419513365</v>
      </c>
      <c r="Q257" s="7" t="s">
        <v>725</v>
      </c>
      <c r="R257" s="7">
        <f t="shared" si="122"/>
        <v>12778.977226576981</v>
      </c>
      <c r="S257" s="7">
        <f t="shared" si="123"/>
        <v>8411.6584391418055</v>
      </c>
      <c r="U257" s="63"/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  <c r="AG257" s="63"/>
    </row>
    <row r="258" spans="1:33" s="55" customFormat="1" thickBot="1" x14ac:dyDescent="0.3">
      <c r="A258" s="76" t="s">
        <v>361</v>
      </c>
      <c r="B258" s="87" t="s">
        <v>362</v>
      </c>
      <c r="C258" s="78" t="s">
        <v>8</v>
      </c>
      <c r="D258" s="12">
        <f>D257+D256</f>
        <v>271.19234469699552</v>
      </c>
      <c r="E258" s="12">
        <f t="shared" ref="E258:O258" si="155">E257+E256</f>
        <v>3561.2292884669914</v>
      </c>
      <c r="F258" s="12">
        <f t="shared" ref="F258" si="156">F257+F256</f>
        <v>2583.1872834602336</v>
      </c>
      <c r="G258" s="24">
        <f t="shared" si="155"/>
        <v>2857.5364752094938</v>
      </c>
      <c r="H258" s="12">
        <f t="shared" si="155"/>
        <v>2567.8455650010246</v>
      </c>
      <c r="I258" s="12">
        <f t="shared" si="155"/>
        <v>1352.9090735946438</v>
      </c>
      <c r="J258" s="12">
        <f t="shared" si="155"/>
        <v>3148.3112018118081</v>
      </c>
      <c r="K258" s="12">
        <f t="shared" si="155"/>
        <v>1275.4951033025727</v>
      </c>
      <c r="L258" s="12">
        <f t="shared" si="155"/>
        <v>4479.6331763039143</v>
      </c>
      <c r="M258" s="12">
        <f t="shared" si="155"/>
        <v>1470.2941450837579</v>
      </c>
      <c r="N258" s="12">
        <f t="shared" si="155"/>
        <v>6043.9815462117267</v>
      </c>
      <c r="O258" s="12">
        <f t="shared" si="155"/>
        <v>1455.4236419513365</v>
      </c>
      <c r="P258" s="12">
        <f>P257+P256</f>
        <v>1143.6361508750972</v>
      </c>
      <c r="Q258" s="12" t="s">
        <v>725</v>
      </c>
      <c r="R258" s="7">
        <f t="shared" si="122"/>
        <v>16239.771489328472</v>
      </c>
      <c r="S258" s="7">
        <f t="shared" si="123"/>
        <v>6697.7581148074078</v>
      </c>
      <c r="U258" s="63"/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  <c r="AG258" s="63"/>
    </row>
    <row r="259" spans="1:33" s="55" customFormat="1" ht="15" x14ac:dyDescent="0.25">
      <c r="A259" s="59" t="s">
        <v>363</v>
      </c>
      <c r="B259" s="60" t="s">
        <v>97</v>
      </c>
      <c r="C259" s="61" t="s">
        <v>209</v>
      </c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 t="s">
        <v>725</v>
      </c>
      <c r="R259" s="7">
        <f t="shared" si="122"/>
        <v>0</v>
      </c>
      <c r="S259" s="7">
        <f t="shared" si="123"/>
        <v>0</v>
      </c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</row>
    <row r="260" spans="1:33" s="55" customFormat="1" ht="15" x14ac:dyDescent="0.25">
      <c r="A260" s="64" t="s">
        <v>364</v>
      </c>
      <c r="B260" s="72" t="s">
        <v>365</v>
      </c>
      <c r="C260" s="66" t="s">
        <v>8</v>
      </c>
      <c r="D260" s="7">
        <v>6796.864558870001</v>
      </c>
      <c r="E260" s="7">
        <v>6752.101270690001</v>
      </c>
      <c r="F260" s="7">
        <v>7294.0926517358403</v>
      </c>
      <c r="G260" s="7">
        <v>7855.5985980200021</v>
      </c>
      <c r="H260" s="7">
        <v>8127.5688924759779</v>
      </c>
      <c r="I260" s="7">
        <v>7802.7211835787721</v>
      </c>
      <c r="J260" s="7">
        <v>9081.4662258779754</v>
      </c>
      <c r="K260" s="7">
        <v>7459.8773518881271</v>
      </c>
      <c r="L260" s="7">
        <v>9923.9391929270969</v>
      </c>
      <c r="M260" s="7">
        <v>8287.4390605288208</v>
      </c>
      <c r="N260" s="7">
        <v>10750.798305615574</v>
      </c>
      <c r="O260" s="7">
        <v>9085.5708663845999</v>
      </c>
      <c r="P260" s="7">
        <v>10036.342932149404</v>
      </c>
      <c r="Q260" s="7" t="s">
        <v>725</v>
      </c>
      <c r="R260" s="7">
        <f t="shared" si="122"/>
        <v>37883.772616896626</v>
      </c>
      <c r="S260" s="7">
        <f t="shared" si="123"/>
        <v>42671.951394529722</v>
      </c>
      <c r="U260" s="63"/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  <c r="AG260" s="63"/>
    </row>
    <row r="261" spans="1:33" s="55" customFormat="1" ht="31.5" customHeight="1" outlineLevel="1" x14ac:dyDescent="0.25">
      <c r="A261" s="64" t="s">
        <v>366</v>
      </c>
      <c r="B261" s="71" t="s">
        <v>367</v>
      </c>
      <c r="C261" s="66" t="s">
        <v>8</v>
      </c>
      <c r="D261" s="7" t="s">
        <v>209</v>
      </c>
      <c r="E261" s="7" t="s">
        <v>209</v>
      </c>
      <c r="F261" s="7" t="s">
        <v>209</v>
      </c>
      <c r="G261" s="7" t="s">
        <v>209</v>
      </c>
      <c r="H261" s="7" t="s">
        <v>209</v>
      </c>
      <c r="I261" s="7" t="s">
        <v>209</v>
      </c>
      <c r="J261" s="7" t="s">
        <v>209</v>
      </c>
      <c r="K261" s="7" t="s">
        <v>209</v>
      </c>
      <c r="L261" s="7" t="s">
        <v>209</v>
      </c>
      <c r="M261" s="7" t="s">
        <v>209</v>
      </c>
      <c r="N261" s="7" t="s">
        <v>209</v>
      </c>
      <c r="O261" s="7" t="s">
        <v>209</v>
      </c>
      <c r="P261" s="7" t="s">
        <v>209</v>
      </c>
      <c r="Q261" s="7" t="s">
        <v>725</v>
      </c>
      <c r="R261" s="7" t="s">
        <v>209</v>
      </c>
      <c r="S261" s="8" t="s">
        <v>209</v>
      </c>
      <c r="U261" s="63"/>
      <c r="V261" s="63"/>
      <c r="W261" s="63"/>
      <c r="X261" s="63"/>
      <c r="Y261" s="63"/>
      <c r="Z261" s="63"/>
      <c r="AA261" s="63"/>
      <c r="AB261" s="63"/>
      <c r="AC261" s="63"/>
      <c r="AD261" s="63"/>
      <c r="AE261" s="63"/>
      <c r="AF261" s="63"/>
      <c r="AG261" s="63"/>
    </row>
    <row r="262" spans="1:33" s="55" customFormat="1" ht="15.75" customHeight="1" outlineLevel="1" x14ac:dyDescent="0.25">
      <c r="A262" s="64" t="s">
        <v>368</v>
      </c>
      <c r="B262" s="73" t="s">
        <v>369</v>
      </c>
      <c r="C262" s="66" t="s">
        <v>8</v>
      </c>
      <c r="D262" s="7" t="s">
        <v>209</v>
      </c>
      <c r="E262" s="7" t="s">
        <v>209</v>
      </c>
      <c r="F262" s="7" t="s">
        <v>209</v>
      </c>
      <c r="G262" s="7" t="s">
        <v>209</v>
      </c>
      <c r="H262" s="7" t="s">
        <v>209</v>
      </c>
      <c r="I262" s="7" t="s">
        <v>209</v>
      </c>
      <c r="J262" s="7" t="s">
        <v>209</v>
      </c>
      <c r="K262" s="7" t="s">
        <v>209</v>
      </c>
      <c r="L262" s="7" t="s">
        <v>209</v>
      </c>
      <c r="M262" s="7" t="s">
        <v>209</v>
      </c>
      <c r="N262" s="7" t="s">
        <v>209</v>
      </c>
      <c r="O262" s="7" t="s">
        <v>209</v>
      </c>
      <c r="P262" s="7" t="s">
        <v>209</v>
      </c>
      <c r="Q262" s="7" t="s">
        <v>725</v>
      </c>
      <c r="R262" s="7" t="s">
        <v>209</v>
      </c>
      <c r="S262" s="8" t="s">
        <v>209</v>
      </c>
      <c r="U262" s="63"/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  <c r="AG262" s="63"/>
    </row>
    <row r="263" spans="1:33" s="55" customFormat="1" ht="31.5" customHeight="1" outlineLevel="1" x14ac:dyDescent="0.25">
      <c r="A263" s="64" t="s">
        <v>370</v>
      </c>
      <c r="B263" s="73" t="s">
        <v>12</v>
      </c>
      <c r="C263" s="66" t="s">
        <v>8</v>
      </c>
      <c r="D263" s="7" t="s">
        <v>209</v>
      </c>
      <c r="E263" s="7" t="s">
        <v>209</v>
      </c>
      <c r="F263" s="7" t="s">
        <v>209</v>
      </c>
      <c r="G263" s="7" t="s">
        <v>209</v>
      </c>
      <c r="H263" s="7" t="s">
        <v>209</v>
      </c>
      <c r="I263" s="7" t="s">
        <v>209</v>
      </c>
      <c r="J263" s="7" t="s">
        <v>209</v>
      </c>
      <c r="K263" s="7" t="s">
        <v>209</v>
      </c>
      <c r="L263" s="7" t="s">
        <v>209</v>
      </c>
      <c r="M263" s="7" t="s">
        <v>209</v>
      </c>
      <c r="N263" s="7" t="s">
        <v>209</v>
      </c>
      <c r="O263" s="7" t="s">
        <v>209</v>
      </c>
      <c r="P263" s="7" t="s">
        <v>209</v>
      </c>
      <c r="Q263" s="7" t="s">
        <v>725</v>
      </c>
      <c r="R263" s="7" t="s">
        <v>209</v>
      </c>
      <c r="S263" s="8" t="s">
        <v>209</v>
      </c>
      <c r="U263" s="63"/>
      <c r="V263" s="63"/>
      <c r="W263" s="63"/>
      <c r="X263" s="63"/>
      <c r="Y263" s="63"/>
      <c r="Z263" s="63"/>
      <c r="AA263" s="63"/>
      <c r="AB263" s="63"/>
      <c r="AC263" s="63"/>
      <c r="AD263" s="63"/>
      <c r="AE263" s="63"/>
      <c r="AF263" s="63"/>
      <c r="AG263" s="63"/>
    </row>
    <row r="264" spans="1:33" s="55" customFormat="1" ht="15.75" customHeight="1" outlineLevel="1" x14ac:dyDescent="0.25">
      <c r="A264" s="64" t="s">
        <v>371</v>
      </c>
      <c r="B264" s="74" t="s">
        <v>369</v>
      </c>
      <c r="C264" s="66" t="s">
        <v>8</v>
      </c>
      <c r="D264" s="7" t="s">
        <v>209</v>
      </c>
      <c r="E264" s="7" t="s">
        <v>209</v>
      </c>
      <c r="F264" s="7" t="s">
        <v>209</v>
      </c>
      <c r="G264" s="7" t="s">
        <v>209</v>
      </c>
      <c r="H264" s="7" t="s">
        <v>209</v>
      </c>
      <c r="I264" s="7" t="s">
        <v>209</v>
      </c>
      <c r="J264" s="7" t="s">
        <v>209</v>
      </c>
      <c r="K264" s="7" t="s">
        <v>209</v>
      </c>
      <c r="L264" s="7" t="s">
        <v>209</v>
      </c>
      <c r="M264" s="7" t="s">
        <v>209</v>
      </c>
      <c r="N264" s="7" t="s">
        <v>209</v>
      </c>
      <c r="O264" s="7" t="s">
        <v>209</v>
      </c>
      <c r="P264" s="7" t="s">
        <v>209</v>
      </c>
      <c r="Q264" s="7" t="s">
        <v>725</v>
      </c>
      <c r="R264" s="7" t="s">
        <v>209</v>
      </c>
      <c r="S264" s="8" t="s">
        <v>209</v>
      </c>
      <c r="U264" s="63"/>
      <c r="V264" s="63"/>
      <c r="W264" s="63"/>
      <c r="X264" s="63"/>
      <c r="Y264" s="63"/>
      <c r="Z264" s="63"/>
      <c r="AA264" s="63"/>
      <c r="AB264" s="63"/>
      <c r="AC264" s="63"/>
      <c r="AD264" s="63"/>
      <c r="AE264" s="63"/>
      <c r="AF264" s="63"/>
      <c r="AG264" s="63"/>
    </row>
    <row r="265" spans="1:33" s="55" customFormat="1" ht="31.5" customHeight="1" outlineLevel="1" x14ac:dyDescent="0.25">
      <c r="A265" s="64" t="s">
        <v>372</v>
      </c>
      <c r="B265" s="73" t="s">
        <v>14</v>
      </c>
      <c r="C265" s="66" t="s">
        <v>8</v>
      </c>
      <c r="D265" s="7" t="s">
        <v>209</v>
      </c>
      <c r="E265" s="7" t="s">
        <v>209</v>
      </c>
      <c r="F265" s="7" t="s">
        <v>209</v>
      </c>
      <c r="G265" s="7" t="s">
        <v>209</v>
      </c>
      <c r="H265" s="7" t="s">
        <v>209</v>
      </c>
      <c r="I265" s="7" t="s">
        <v>209</v>
      </c>
      <c r="J265" s="7" t="s">
        <v>209</v>
      </c>
      <c r="K265" s="7" t="s">
        <v>209</v>
      </c>
      <c r="L265" s="7" t="s">
        <v>209</v>
      </c>
      <c r="M265" s="7" t="s">
        <v>209</v>
      </c>
      <c r="N265" s="7" t="s">
        <v>209</v>
      </c>
      <c r="O265" s="7" t="s">
        <v>209</v>
      </c>
      <c r="P265" s="7" t="s">
        <v>209</v>
      </c>
      <c r="Q265" s="7" t="s">
        <v>725</v>
      </c>
      <c r="R265" s="7" t="s">
        <v>209</v>
      </c>
      <c r="S265" s="8" t="s">
        <v>209</v>
      </c>
      <c r="U265" s="63"/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  <c r="AG265" s="63"/>
    </row>
    <row r="266" spans="1:33" s="55" customFormat="1" ht="15.75" customHeight="1" outlineLevel="1" x14ac:dyDescent="0.25">
      <c r="A266" s="64" t="s">
        <v>373</v>
      </c>
      <c r="B266" s="74" t="s">
        <v>369</v>
      </c>
      <c r="C266" s="66" t="s">
        <v>8</v>
      </c>
      <c r="D266" s="7" t="s">
        <v>209</v>
      </c>
      <c r="E266" s="7" t="s">
        <v>209</v>
      </c>
      <c r="F266" s="7" t="s">
        <v>209</v>
      </c>
      <c r="G266" s="7" t="s">
        <v>209</v>
      </c>
      <c r="H266" s="7" t="s">
        <v>209</v>
      </c>
      <c r="I266" s="7" t="s">
        <v>209</v>
      </c>
      <c r="J266" s="7" t="s">
        <v>209</v>
      </c>
      <c r="K266" s="7" t="s">
        <v>209</v>
      </c>
      <c r="L266" s="7" t="s">
        <v>209</v>
      </c>
      <c r="M266" s="7" t="s">
        <v>209</v>
      </c>
      <c r="N266" s="7" t="s">
        <v>209</v>
      </c>
      <c r="O266" s="7" t="s">
        <v>209</v>
      </c>
      <c r="P266" s="7" t="s">
        <v>209</v>
      </c>
      <c r="Q266" s="7" t="s">
        <v>725</v>
      </c>
      <c r="R266" s="7" t="s">
        <v>209</v>
      </c>
      <c r="S266" s="8" t="s">
        <v>209</v>
      </c>
      <c r="U266" s="63"/>
      <c r="V266" s="63"/>
      <c r="W266" s="63"/>
      <c r="X266" s="63"/>
      <c r="Y266" s="63"/>
      <c r="Z266" s="63"/>
      <c r="AA266" s="63"/>
      <c r="AB266" s="63"/>
      <c r="AC266" s="63"/>
      <c r="AD266" s="63"/>
      <c r="AE266" s="63"/>
      <c r="AF266" s="63"/>
      <c r="AG266" s="63"/>
    </row>
    <row r="267" spans="1:33" s="55" customFormat="1" ht="31.5" customHeight="1" outlineLevel="1" x14ac:dyDescent="0.25">
      <c r="A267" s="64" t="s">
        <v>374</v>
      </c>
      <c r="B267" s="73" t="s">
        <v>16</v>
      </c>
      <c r="C267" s="66" t="s">
        <v>8</v>
      </c>
      <c r="D267" s="7" t="s">
        <v>209</v>
      </c>
      <c r="E267" s="7" t="s">
        <v>209</v>
      </c>
      <c r="F267" s="7" t="s">
        <v>209</v>
      </c>
      <c r="G267" s="7" t="s">
        <v>209</v>
      </c>
      <c r="H267" s="7" t="s">
        <v>209</v>
      </c>
      <c r="I267" s="7" t="s">
        <v>209</v>
      </c>
      <c r="J267" s="7" t="s">
        <v>209</v>
      </c>
      <c r="K267" s="7" t="s">
        <v>209</v>
      </c>
      <c r="L267" s="7" t="s">
        <v>209</v>
      </c>
      <c r="M267" s="7" t="s">
        <v>209</v>
      </c>
      <c r="N267" s="7" t="s">
        <v>209</v>
      </c>
      <c r="O267" s="7" t="s">
        <v>209</v>
      </c>
      <c r="P267" s="7" t="s">
        <v>209</v>
      </c>
      <c r="Q267" s="7" t="s">
        <v>725</v>
      </c>
      <c r="R267" s="7" t="s">
        <v>209</v>
      </c>
      <c r="S267" s="8" t="s">
        <v>209</v>
      </c>
      <c r="U267" s="63"/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  <c r="AG267" s="63"/>
    </row>
    <row r="268" spans="1:33" s="55" customFormat="1" ht="18.75" customHeight="1" outlineLevel="1" x14ac:dyDescent="0.25">
      <c r="A268" s="64" t="s">
        <v>375</v>
      </c>
      <c r="B268" s="74" t="s">
        <v>369</v>
      </c>
      <c r="C268" s="66" t="s">
        <v>8</v>
      </c>
      <c r="D268" s="7" t="s">
        <v>209</v>
      </c>
      <c r="E268" s="7" t="s">
        <v>209</v>
      </c>
      <c r="F268" s="7" t="s">
        <v>209</v>
      </c>
      <c r="G268" s="7" t="s">
        <v>209</v>
      </c>
      <c r="H268" s="7" t="s">
        <v>209</v>
      </c>
      <c r="I268" s="7" t="s">
        <v>209</v>
      </c>
      <c r="J268" s="7" t="s">
        <v>209</v>
      </c>
      <c r="K268" s="7" t="s">
        <v>209</v>
      </c>
      <c r="L268" s="7" t="s">
        <v>209</v>
      </c>
      <c r="M268" s="7" t="s">
        <v>209</v>
      </c>
      <c r="N268" s="7" t="s">
        <v>209</v>
      </c>
      <c r="O268" s="7" t="s">
        <v>209</v>
      </c>
      <c r="P268" s="7" t="s">
        <v>209</v>
      </c>
      <c r="Q268" s="7" t="s">
        <v>725</v>
      </c>
      <c r="R268" s="7" t="s">
        <v>209</v>
      </c>
      <c r="S268" s="8" t="s">
        <v>209</v>
      </c>
      <c r="U268" s="63"/>
      <c r="V268" s="63"/>
      <c r="W268" s="63"/>
      <c r="X268" s="63"/>
      <c r="Y268" s="63"/>
      <c r="Z268" s="63"/>
      <c r="AA268" s="63"/>
      <c r="AB268" s="63"/>
      <c r="AC268" s="63"/>
      <c r="AD268" s="63"/>
      <c r="AE268" s="63"/>
      <c r="AF268" s="63"/>
      <c r="AG268" s="63"/>
    </row>
    <row r="269" spans="1:33" s="55" customFormat="1" ht="21.75" customHeight="1" outlineLevel="1" x14ac:dyDescent="0.25">
      <c r="A269" s="64" t="s">
        <v>376</v>
      </c>
      <c r="B269" s="71" t="s">
        <v>377</v>
      </c>
      <c r="C269" s="66" t="s">
        <v>8</v>
      </c>
      <c r="D269" s="7" t="s">
        <v>209</v>
      </c>
      <c r="E269" s="7" t="s">
        <v>209</v>
      </c>
      <c r="F269" s="7" t="s">
        <v>209</v>
      </c>
      <c r="G269" s="7" t="s">
        <v>209</v>
      </c>
      <c r="H269" s="7" t="s">
        <v>209</v>
      </c>
      <c r="I269" s="7" t="s">
        <v>209</v>
      </c>
      <c r="J269" s="7" t="s">
        <v>209</v>
      </c>
      <c r="K269" s="7" t="s">
        <v>209</v>
      </c>
      <c r="L269" s="7" t="s">
        <v>209</v>
      </c>
      <c r="M269" s="7" t="s">
        <v>209</v>
      </c>
      <c r="N269" s="7" t="s">
        <v>209</v>
      </c>
      <c r="O269" s="7" t="s">
        <v>209</v>
      </c>
      <c r="P269" s="7" t="s">
        <v>209</v>
      </c>
      <c r="Q269" s="7" t="s">
        <v>725</v>
      </c>
      <c r="R269" s="7" t="s">
        <v>209</v>
      </c>
      <c r="S269" s="8" t="s">
        <v>209</v>
      </c>
      <c r="U269" s="63"/>
      <c r="V269" s="63"/>
      <c r="W269" s="63"/>
      <c r="X269" s="63"/>
      <c r="Y269" s="63"/>
      <c r="Z269" s="63"/>
      <c r="AA269" s="63"/>
      <c r="AB269" s="63"/>
      <c r="AC269" s="63"/>
      <c r="AD269" s="63"/>
      <c r="AE269" s="63"/>
      <c r="AF269" s="63"/>
      <c r="AG269" s="63"/>
    </row>
    <row r="270" spans="1:33" s="55" customFormat="1" ht="22.5" customHeight="1" outlineLevel="1" x14ac:dyDescent="0.25">
      <c r="A270" s="64" t="s">
        <v>378</v>
      </c>
      <c r="B270" s="73" t="s">
        <v>369</v>
      </c>
      <c r="C270" s="66" t="s">
        <v>8</v>
      </c>
      <c r="D270" s="7" t="s">
        <v>209</v>
      </c>
      <c r="E270" s="7" t="s">
        <v>209</v>
      </c>
      <c r="F270" s="7" t="s">
        <v>209</v>
      </c>
      <c r="G270" s="7" t="s">
        <v>209</v>
      </c>
      <c r="H270" s="7" t="s">
        <v>209</v>
      </c>
      <c r="I270" s="7" t="s">
        <v>209</v>
      </c>
      <c r="J270" s="7" t="s">
        <v>209</v>
      </c>
      <c r="K270" s="7" t="s">
        <v>209</v>
      </c>
      <c r="L270" s="7" t="s">
        <v>209</v>
      </c>
      <c r="M270" s="7" t="s">
        <v>209</v>
      </c>
      <c r="N270" s="7" t="s">
        <v>209</v>
      </c>
      <c r="O270" s="7" t="s">
        <v>209</v>
      </c>
      <c r="P270" s="7" t="s">
        <v>209</v>
      </c>
      <c r="Q270" s="7" t="s">
        <v>725</v>
      </c>
      <c r="R270" s="7" t="s">
        <v>209</v>
      </c>
      <c r="S270" s="8" t="s">
        <v>209</v>
      </c>
      <c r="U270" s="63"/>
      <c r="V270" s="63"/>
      <c r="W270" s="63"/>
      <c r="X270" s="63"/>
      <c r="Y270" s="63"/>
      <c r="Z270" s="63"/>
      <c r="AA270" s="63"/>
      <c r="AB270" s="63"/>
      <c r="AC270" s="63"/>
      <c r="AD270" s="63"/>
      <c r="AE270" s="63"/>
      <c r="AF270" s="63"/>
      <c r="AG270" s="63"/>
    </row>
    <row r="271" spans="1:33" s="55" customFormat="1" ht="15" x14ac:dyDescent="0.25">
      <c r="A271" s="64" t="s">
        <v>379</v>
      </c>
      <c r="B271" s="69" t="s">
        <v>380</v>
      </c>
      <c r="C271" s="66" t="s">
        <v>8</v>
      </c>
      <c r="D271" s="7">
        <v>4.6453144999999996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 t="s">
        <v>725</v>
      </c>
      <c r="R271" s="7">
        <f t="shared" si="122"/>
        <v>0</v>
      </c>
      <c r="S271" s="7">
        <f t="shared" si="123"/>
        <v>0</v>
      </c>
      <c r="U271" s="63"/>
      <c r="V271" s="63"/>
      <c r="W271" s="63"/>
      <c r="X271" s="63"/>
      <c r="Y271" s="63"/>
      <c r="Z271" s="63"/>
      <c r="AA271" s="63"/>
      <c r="AB271" s="63"/>
      <c r="AC271" s="63"/>
      <c r="AD271" s="63"/>
      <c r="AE271" s="63"/>
      <c r="AF271" s="63"/>
      <c r="AG271" s="63"/>
    </row>
    <row r="272" spans="1:33" s="55" customFormat="1" ht="15" x14ac:dyDescent="0.25">
      <c r="A272" s="64" t="s">
        <v>381</v>
      </c>
      <c r="B272" s="73" t="s">
        <v>369</v>
      </c>
      <c r="C272" s="66" t="s">
        <v>8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 t="s">
        <v>725</v>
      </c>
      <c r="R272" s="7">
        <f t="shared" si="122"/>
        <v>0</v>
      </c>
      <c r="S272" s="7">
        <f t="shared" si="123"/>
        <v>0</v>
      </c>
      <c r="U272" s="63"/>
      <c r="V272" s="63"/>
      <c r="W272" s="63"/>
      <c r="X272" s="63"/>
      <c r="Y272" s="63"/>
      <c r="Z272" s="63"/>
      <c r="AA272" s="63"/>
      <c r="AB272" s="63"/>
      <c r="AC272" s="63"/>
      <c r="AD272" s="63"/>
      <c r="AE272" s="63"/>
      <c r="AF272" s="63"/>
      <c r="AG272" s="63"/>
    </row>
    <row r="273" spans="1:33" s="55" customFormat="1" ht="15.75" customHeight="1" outlineLevel="1" x14ac:dyDescent="0.25">
      <c r="A273" s="64" t="s">
        <v>382</v>
      </c>
      <c r="B273" s="69" t="s">
        <v>383</v>
      </c>
      <c r="C273" s="66" t="s">
        <v>8</v>
      </c>
      <c r="D273" s="7" t="s">
        <v>209</v>
      </c>
      <c r="E273" s="7" t="s">
        <v>209</v>
      </c>
      <c r="F273" s="7" t="s">
        <v>209</v>
      </c>
      <c r="G273" s="7" t="s">
        <v>209</v>
      </c>
      <c r="H273" s="7" t="s">
        <v>209</v>
      </c>
      <c r="I273" s="7" t="s">
        <v>209</v>
      </c>
      <c r="J273" s="7" t="s">
        <v>209</v>
      </c>
      <c r="K273" s="7" t="s">
        <v>209</v>
      </c>
      <c r="L273" s="7" t="s">
        <v>209</v>
      </c>
      <c r="M273" s="7" t="s">
        <v>209</v>
      </c>
      <c r="N273" s="7" t="s">
        <v>209</v>
      </c>
      <c r="O273" s="7" t="s">
        <v>209</v>
      </c>
      <c r="P273" s="7" t="s">
        <v>209</v>
      </c>
      <c r="Q273" s="7" t="s">
        <v>725</v>
      </c>
      <c r="R273" s="7" t="s">
        <v>209</v>
      </c>
      <c r="S273" s="8" t="s">
        <v>209</v>
      </c>
      <c r="U273" s="63"/>
      <c r="V273" s="63"/>
      <c r="W273" s="63"/>
      <c r="X273" s="63"/>
      <c r="Y273" s="63"/>
      <c r="Z273" s="63"/>
      <c r="AA273" s="63"/>
      <c r="AB273" s="63"/>
      <c r="AC273" s="63"/>
      <c r="AD273" s="63"/>
      <c r="AE273" s="63"/>
      <c r="AF273" s="63"/>
      <c r="AG273" s="63"/>
    </row>
    <row r="274" spans="1:33" s="55" customFormat="1" ht="15.75" customHeight="1" outlineLevel="1" x14ac:dyDescent="0.25">
      <c r="A274" s="64" t="s">
        <v>384</v>
      </c>
      <c r="B274" s="73" t="s">
        <v>369</v>
      </c>
      <c r="C274" s="66" t="s">
        <v>8</v>
      </c>
      <c r="D274" s="7" t="s">
        <v>209</v>
      </c>
      <c r="E274" s="7" t="s">
        <v>209</v>
      </c>
      <c r="F274" s="7" t="s">
        <v>209</v>
      </c>
      <c r="G274" s="7" t="s">
        <v>209</v>
      </c>
      <c r="H274" s="7" t="s">
        <v>209</v>
      </c>
      <c r="I274" s="7" t="s">
        <v>209</v>
      </c>
      <c r="J274" s="7" t="s">
        <v>209</v>
      </c>
      <c r="K274" s="7" t="s">
        <v>209</v>
      </c>
      <c r="L274" s="7" t="s">
        <v>209</v>
      </c>
      <c r="M274" s="7" t="s">
        <v>209</v>
      </c>
      <c r="N274" s="7" t="s">
        <v>209</v>
      </c>
      <c r="O274" s="7" t="s">
        <v>209</v>
      </c>
      <c r="P274" s="7" t="s">
        <v>209</v>
      </c>
      <c r="Q274" s="7" t="s">
        <v>725</v>
      </c>
      <c r="R274" s="7" t="s">
        <v>209</v>
      </c>
      <c r="S274" s="8" t="s">
        <v>209</v>
      </c>
      <c r="U274" s="63"/>
      <c r="V274" s="63"/>
      <c r="W274" s="63"/>
      <c r="X274" s="63"/>
      <c r="Y274" s="63"/>
      <c r="Z274" s="63"/>
      <c r="AA274" s="63"/>
      <c r="AB274" s="63"/>
      <c r="AC274" s="63"/>
      <c r="AD274" s="63"/>
      <c r="AE274" s="63"/>
      <c r="AF274" s="63"/>
      <c r="AG274" s="63"/>
    </row>
    <row r="275" spans="1:33" s="55" customFormat="1" ht="15" x14ac:dyDescent="0.25">
      <c r="A275" s="64" t="s">
        <v>385</v>
      </c>
      <c r="B275" s="69" t="s">
        <v>386</v>
      </c>
      <c r="C275" s="66" t="s">
        <v>8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994.93974165600071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 t="s">
        <v>725</v>
      </c>
      <c r="R275" s="7">
        <f t="shared" si="122"/>
        <v>0</v>
      </c>
      <c r="S275" s="7">
        <f t="shared" si="123"/>
        <v>994.93974165600071</v>
      </c>
      <c r="U275" s="63"/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  <c r="AG275" s="63"/>
    </row>
    <row r="276" spans="1:33" s="55" customFormat="1" ht="15" x14ac:dyDescent="0.25">
      <c r="A276" s="64" t="s">
        <v>387</v>
      </c>
      <c r="B276" s="73" t="s">
        <v>369</v>
      </c>
      <c r="C276" s="66" t="s">
        <v>8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 t="s">
        <v>725</v>
      </c>
      <c r="R276" s="7">
        <f t="shared" si="122"/>
        <v>0</v>
      </c>
      <c r="S276" s="7">
        <f t="shared" si="123"/>
        <v>0</v>
      </c>
      <c r="U276" s="63"/>
      <c r="V276" s="63"/>
      <c r="W276" s="63"/>
      <c r="X276" s="63"/>
      <c r="Y276" s="63"/>
      <c r="Z276" s="63"/>
      <c r="AA276" s="63"/>
      <c r="AB276" s="63"/>
      <c r="AC276" s="63"/>
      <c r="AD276" s="63"/>
      <c r="AE276" s="63"/>
      <c r="AF276" s="63"/>
      <c r="AG276" s="63"/>
    </row>
    <row r="277" spans="1:33" s="55" customFormat="1" ht="15.75" customHeight="1" x14ac:dyDescent="0.25">
      <c r="A277" s="64" t="s">
        <v>388</v>
      </c>
      <c r="B277" s="69" t="s">
        <v>389</v>
      </c>
      <c r="C277" s="66" t="s">
        <v>8</v>
      </c>
      <c r="D277" s="7">
        <v>5131.5521992100012</v>
      </c>
      <c r="E277" s="7">
        <v>5689.9355581499976</v>
      </c>
      <c r="F277" s="7">
        <v>6501.9269391958387</v>
      </c>
      <c r="G277" s="7">
        <v>6225.8996759700021</v>
      </c>
      <c r="H277" s="7">
        <v>7335.4031799359764</v>
      </c>
      <c r="I277" s="7">
        <v>5177.3850122491958</v>
      </c>
      <c r="J277" s="7">
        <v>8289.3005133379738</v>
      </c>
      <c r="K277" s="7">
        <v>5929.4641327267591</v>
      </c>
      <c r="L277" s="7">
        <v>9131.773480387099</v>
      </c>
      <c r="M277" s="7">
        <v>6792.9084045361687</v>
      </c>
      <c r="N277" s="7">
        <v>9958.6325930755738</v>
      </c>
      <c r="O277" s="7">
        <v>7746.9512124544272</v>
      </c>
      <c r="P277" s="7">
        <v>8801.1047236041959</v>
      </c>
      <c r="Q277" s="7" t="s">
        <v>725</v>
      </c>
      <c r="R277" s="7">
        <f t="shared" si="122"/>
        <v>34715.109766736627</v>
      </c>
      <c r="S277" s="7">
        <f t="shared" si="123"/>
        <v>34447.813485570747</v>
      </c>
      <c r="U277" s="63"/>
      <c r="V277" s="63"/>
      <c r="W277" s="63"/>
      <c r="X277" s="63"/>
      <c r="Y277" s="63"/>
      <c r="Z277" s="63"/>
      <c r="AA277" s="63"/>
      <c r="AB277" s="63"/>
      <c r="AC277" s="63"/>
      <c r="AD277" s="63"/>
      <c r="AE277" s="63"/>
      <c r="AF277" s="63"/>
      <c r="AG277" s="63"/>
    </row>
    <row r="278" spans="1:33" s="55" customFormat="1" ht="15" x14ac:dyDescent="0.25">
      <c r="A278" s="64" t="s">
        <v>390</v>
      </c>
      <c r="B278" s="73" t="s">
        <v>369</v>
      </c>
      <c r="C278" s="66" t="s">
        <v>8</v>
      </c>
      <c r="D278" s="7">
        <v>4493.9762725000001</v>
      </c>
      <c r="E278" s="7">
        <v>4950.3873737900012</v>
      </c>
      <c r="F278" s="7">
        <v>5762.3787548358432</v>
      </c>
      <c r="G278" s="7">
        <v>5450.8255392200026</v>
      </c>
      <c r="H278" s="7">
        <v>6595.8549955759772</v>
      </c>
      <c r="I278" s="7">
        <v>4318.8026951085621</v>
      </c>
      <c r="J278" s="7">
        <v>7549.7523289779747</v>
      </c>
      <c r="K278" s="7">
        <v>4947.1089901004443</v>
      </c>
      <c r="L278" s="7">
        <v>8392.2252960270998</v>
      </c>
      <c r="M278" s="7">
        <v>5704.4096187035657</v>
      </c>
      <c r="N278" s="7">
        <v>9219.0844087155747</v>
      </c>
      <c r="O278" s="7">
        <v>6548.2270424411408</v>
      </c>
      <c r="P278" s="7">
        <v>7484.5299979158217</v>
      </c>
      <c r="Q278" s="7" t="s">
        <v>725</v>
      </c>
      <c r="R278" s="7">
        <f t="shared" si="122"/>
        <v>31756.917029296626</v>
      </c>
      <c r="S278" s="7">
        <f t="shared" si="123"/>
        <v>29003.078344269536</v>
      </c>
      <c r="U278" s="63"/>
      <c r="V278" s="63"/>
      <c r="W278" s="63"/>
      <c r="X278" s="63"/>
      <c r="Y278" s="63"/>
      <c r="Z278" s="63"/>
      <c r="AA278" s="63"/>
      <c r="AB278" s="63"/>
      <c r="AC278" s="63"/>
      <c r="AD278" s="63"/>
      <c r="AE278" s="63"/>
      <c r="AF278" s="63"/>
      <c r="AG278" s="63"/>
    </row>
    <row r="279" spans="1:33" s="55" customFormat="1" ht="15.75" customHeight="1" outlineLevel="1" x14ac:dyDescent="0.25">
      <c r="A279" s="64" t="s">
        <v>388</v>
      </c>
      <c r="B279" s="69" t="s">
        <v>391</v>
      </c>
      <c r="C279" s="66" t="s">
        <v>8</v>
      </c>
      <c r="D279" s="7" t="s">
        <v>209</v>
      </c>
      <c r="E279" s="7" t="s">
        <v>209</v>
      </c>
      <c r="F279" s="7" t="s">
        <v>209</v>
      </c>
      <c r="G279" s="7" t="s">
        <v>209</v>
      </c>
      <c r="H279" s="7" t="s">
        <v>209</v>
      </c>
      <c r="I279" s="7" t="s">
        <v>209</v>
      </c>
      <c r="J279" s="7" t="s">
        <v>209</v>
      </c>
      <c r="K279" s="7" t="s">
        <v>209</v>
      </c>
      <c r="L279" s="7" t="s">
        <v>209</v>
      </c>
      <c r="M279" s="7" t="s">
        <v>209</v>
      </c>
      <c r="N279" s="7" t="s">
        <v>209</v>
      </c>
      <c r="O279" s="7" t="s">
        <v>209</v>
      </c>
      <c r="P279" s="7" t="s">
        <v>209</v>
      </c>
      <c r="Q279" s="7" t="s">
        <v>725</v>
      </c>
      <c r="R279" s="7" t="s">
        <v>209</v>
      </c>
      <c r="S279" s="8" t="s">
        <v>209</v>
      </c>
      <c r="U279" s="63"/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  <c r="AG279" s="63"/>
    </row>
    <row r="280" spans="1:33" s="55" customFormat="1" ht="15.75" customHeight="1" outlineLevel="1" x14ac:dyDescent="0.25">
      <c r="A280" s="64" t="s">
        <v>392</v>
      </c>
      <c r="B280" s="73" t="s">
        <v>369</v>
      </c>
      <c r="C280" s="66" t="s">
        <v>8</v>
      </c>
      <c r="D280" s="7" t="s">
        <v>209</v>
      </c>
      <c r="E280" s="7" t="s">
        <v>209</v>
      </c>
      <c r="F280" s="7" t="s">
        <v>209</v>
      </c>
      <c r="G280" s="7" t="s">
        <v>209</v>
      </c>
      <c r="H280" s="7" t="s">
        <v>209</v>
      </c>
      <c r="I280" s="7" t="s">
        <v>209</v>
      </c>
      <c r="J280" s="7" t="s">
        <v>209</v>
      </c>
      <c r="K280" s="7" t="s">
        <v>209</v>
      </c>
      <c r="L280" s="7" t="s">
        <v>209</v>
      </c>
      <c r="M280" s="7" t="s">
        <v>209</v>
      </c>
      <c r="N280" s="7" t="s">
        <v>209</v>
      </c>
      <c r="O280" s="7" t="s">
        <v>209</v>
      </c>
      <c r="P280" s="7" t="s">
        <v>209</v>
      </c>
      <c r="Q280" s="7" t="s">
        <v>725</v>
      </c>
      <c r="R280" s="7" t="s">
        <v>209</v>
      </c>
      <c r="S280" s="8" t="s">
        <v>209</v>
      </c>
      <c r="U280" s="63"/>
      <c r="V280" s="63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  <c r="AG280" s="63"/>
    </row>
    <row r="281" spans="1:33" s="55" customFormat="1" ht="31.5" customHeight="1" outlineLevel="1" x14ac:dyDescent="0.25">
      <c r="A281" s="64" t="s">
        <v>393</v>
      </c>
      <c r="B281" s="71" t="s">
        <v>394</v>
      </c>
      <c r="C281" s="66" t="s">
        <v>8</v>
      </c>
      <c r="D281" s="7" t="s">
        <v>209</v>
      </c>
      <c r="E281" s="7" t="s">
        <v>209</v>
      </c>
      <c r="F281" s="7" t="s">
        <v>209</v>
      </c>
      <c r="G281" s="7" t="s">
        <v>209</v>
      </c>
      <c r="H281" s="7" t="s">
        <v>209</v>
      </c>
      <c r="I281" s="7" t="s">
        <v>209</v>
      </c>
      <c r="J281" s="7" t="s">
        <v>209</v>
      </c>
      <c r="K281" s="7" t="s">
        <v>209</v>
      </c>
      <c r="L281" s="7" t="s">
        <v>209</v>
      </c>
      <c r="M281" s="7" t="s">
        <v>209</v>
      </c>
      <c r="N281" s="7" t="s">
        <v>209</v>
      </c>
      <c r="O281" s="7" t="s">
        <v>209</v>
      </c>
      <c r="P281" s="7" t="s">
        <v>209</v>
      </c>
      <c r="Q281" s="7" t="s">
        <v>725</v>
      </c>
      <c r="R281" s="7" t="s">
        <v>209</v>
      </c>
      <c r="S281" s="8" t="s">
        <v>209</v>
      </c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</row>
    <row r="282" spans="1:33" s="55" customFormat="1" ht="15.75" customHeight="1" outlineLevel="1" x14ac:dyDescent="0.25">
      <c r="A282" s="64" t="s">
        <v>395</v>
      </c>
      <c r="B282" s="73" t="s">
        <v>369</v>
      </c>
      <c r="C282" s="66" t="s">
        <v>8</v>
      </c>
      <c r="D282" s="7" t="s">
        <v>209</v>
      </c>
      <c r="E282" s="7" t="s">
        <v>209</v>
      </c>
      <c r="F282" s="7" t="s">
        <v>209</v>
      </c>
      <c r="G282" s="7" t="s">
        <v>209</v>
      </c>
      <c r="H282" s="7" t="s">
        <v>209</v>
      </c>
      <c r="I282" s="7" t="s">
        <v>209</v>
      </c>
      <c r="J282" s="7" t="s">
        <v>209</v>
      </c>
      <c r="K282" s="7" t="s">
        <v>209</v>
      </c>
      <c r="L282" s="7" t="s">
        <v>209</v>
      </c>
      <c r="M282" s="7" t="s">
        <v>209</v>
      </c>
      <c r="N282" s="7" t="s">
        <v>209</v>
      </c>
      <c r="O282" s="7" t="s">
        <v>209</v>
      </c>
      <c r="P282" s="7" t="s">
        <v>209</v>
      </c>
      <c r="Q282" s="7" t="s">
        <v>725</v>
      </c>
      <c r="R282" s="7" t="s">
        <v>209</v>
      </c>
      <c r="S282" s="8" t="s">
        <v>209</v>
      </c>
      <c r="U282" s="63"/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  <c r="AG282" s="63"/>
    </row>
    <row r="283" spans="1:33" s="55" customFormat="1" ht="15.75" customHeight="1" outlineLevel="1" x14ac:dyDescent="0.25">
      <c r="A283" s="64" t="s">
        <v>396</v>
      </c>
      <c r="B283" s="73" t="s">
        <v>32</v>
      </c>
      <c r="C283" s="66" t="s">
        <v>8</v>
      </c>
      <c r="D283" s="7" t="s">
        <v>209</v>
      </c>
      <c r="E283" s="7" t="s">
        <v>209</v>
      </c>
      <c r="F283" s="7" t="s">
        <v>209</v>
      </c>
      <c r="G283" s="7" t="s">
        <v>209</v>
      </c>
      <c r="H283" s="7" t="s">
        <v>209</v>
      </c>
      <c r="I283" s="7" t="s">
        <v>209</v>
      </c>
      <c r="J283" s="7" t="s">
        <v>209</v>
      </c>
      <c r="K283" s="7" t="s">
        <v>209</v>
      </c>
      <c r="L283" s="7" t="s">
        <v>209</v>
      </c>
      <c r="M283" s="7" t="s">
        <v>209</v>
      </c>
      <c r="N283" s="7" t="s">
        <v>209</v>
      </c>
      <c r="O283" s="7" t="s">
        <v>209</v>
      </c>
      <c r="P283" s="7" t="s">
        <v>209</v>
      </c>
      <c r="Q283" s="7" t="s">
        <v>725</v>
      </c>
      <c r="R283" s="7" t="s">
        <v>209</v>
      </c>
      <c r="S283" s="8" t="s">
        <v>209</v>
      </c>
      <c r="U283" s="63"/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  <c r="AG283" s="63"/>
    </row>
    <row r="284" spans="1:33" s="55" customFormat="1" ht="15.75" customHeight="1" outlineLevel="1" x14ac:dyDescent="0.25">
      <c r="A284" s="64" t="s">
        <v>397</v>
      </c>
      <c r="B284" s="74" t="s">
        <v>369</v>
      </c>
      <c r="C284" s="66" t="s">
        <v>8</v>
      </c>
      <c r="D284" s="7" t="s">
        <v>209</v>
      </c>
      <c r="E284" s="7" t="s">
        <v>209</v>
      </c>
      <c r="F284" s="7" t="s">
        <v>209</v>
      </c>
      <c r="G284" s="7" t="s">
        <v>209</v>
      </c>
      <c r="H284" s="7" t="s">
        <v>209</v>
      </c>
      <c r="I284" s="7" t="s">
        <v>209</v>
      </c>
      <c r="J284" s="7" t="s">
        <v>209</v>
      </c>
      <c r="K284" s="7" t="s">
        <v>209</v>
      </c>
      <c r="L284" s="7" t="s">
        <v>209</v>
      </c>
      <c r="M284" s="7" t="s">
        <v>209</v>
      </c>
      <c r="N284" s="7" t="s">
        <v>209</v>
      </c>
      <c r="O284" s="7" t="s">
        <v>209</v>
      </c>
      <c r="P284" s="7" t="s">
        <v>209</v>
      </c>
      <c r="Q284" s="7" t="s">
        <v>725</v>
      </c>
      <c r="R284" s="7" t="s">
        <v>209</v>
      </c>
      <c r="S284" s="8" t="s">
        <v>209</v>
      </c>
      <c r="U284" s="63"/>
      <c r="V284" s="63"/>
      <c r="W284" s="63"/>
      <c r="X284" s="63"/>
      <c r="Y284" s="63"/>
      <c r="Z284" s="63"/>
      <c r="AA284" s="63"/>
      <c r="AB284" s="63"/>
      <c r="AC284" s="63"/>
      <c r="AD284" s="63"/>
      <c r="AE284" s="63"/>
      <c r="AF284" s="63"/>
      <c r="AG284" s="63"/>
    </row>
    <row r="285" spans="1:33" s="55" customFormat="1" ht="15.75" customHeight="1" outlineLevel="1" x14ac:dyDescent="0.25">
      <c r="A285" s="64" t="s">
        <v>398</v>
      </c>
      <c r="B285" s="73" t="s">
        <v>34</v>
      </c>
      <c r="C285" s="66" t="s">
        <v>8</v>
      </c>
      <c r="D285" s="7" t="s">
        <v>209</v>
      </c>
      <c r="E285" s="7" t="s">
        <v>209</v>
      </c>
      <c r="F285" s="7" t="s">
        <v>209</v>
      </c>
      <c r="G285" s="7" t="s">
        <v>209</v>
      </c>
      <c r="H285" s="7" t="s">
        <v>209</v>
      </c>
      <c r="I285" s="7" t="s">
        <v>209</v>
      </c>
      <c r="J285" s="7" t="s">
        <v>209</v>
      </c>
      <c r="K285" s="7" t="s">
        <v>209</v>
      </c>
      <c r="L285" s="7" t="s">
        <v>209</v>
      </c>
      <c r="M285" s="7" t="s">
        <v>209</v>
      </c>
      <c r="N285" s="7" t="s">
        <v>209</v>
      </c>
      <c r="O285" s="7" t="s">
        <v>209</v>
      </c>
      <c r="P285" s="7" t="s">
        <v>209</v>
      </c>
      <c r="Q285" s="7" t="s">
        <v>725</v>
      </c>
      <c r="R285" s="7" t="s">
        <v>209</v>
      </c>
      <c r="S285" s="8" t="s">
        <v>209</v>
      </c>
      <c r="U285" s="63"/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  <c r="AG285" s="63"/>
    </row>
    <row r="286" spans="1:33" s="55" customFormat="1" ht="15.75" customHeight="1" outlineLevel="1" x14ac:dyDescent="0.25">
      <c r="A286" s="64" t="s">
        <v>399</v>
      </c>
      <c r="B286" s="74" t="s">
        <v>369</v>
      </c>
      <c r="C286" s="66" t="s">
        <v>8</v>
      </c>
      <c r="D286" s="7" t="s">
        <v>209</v>
      </c>
      <c r="E286" s="7" t="s">
        <v>209</v>
      </c>
      <c r="F286" s="7" t="s">
        <v>209</v>
      </c>
      <c r="G286" s="7" t="s">
        <v>209</v>
      </c>
      <c r="H286" s="7" t="s">
        <v>209</v>
      </c>
      <c r="I286" s="7" t="s">
        <v>209</v>
      </c>
      <c r="J286" s="7" t="s">
        <v>209</v>
      </c>
      <c r="K286" s="7" t="s">
        <v>209</v>
      </c>
      <c r="L286" s="7" t="s">
        <v>209</v>
      </c>
      <c r="M286" s="7" t="s">
        <v>209</v>
      </c>
      <c r="N286" s="7" t="s">
        <v>209</v>
      </c>
      <c r="O286" s="7" t="s">
        <v>209</v>
      </c>
      <c r="P286" s="7" t="s">
        <v>209</v>
      </c>
      <c r="Q286" s="7" t="s">
        <v>725</v>
      </c>
      <c r="R286" s="7" t="s">
        <v>209</v>
      </c>
      <c r="S286" s="8" t="s">
        <v>209</v>
      </c>
      <c r="U286" s="63"/>
      <c r="V286" s="63"/>
      <c r="W286" s="63"/>
      <c r="X286" s="63"/>
      <c r="Y286" s="63"/>
      <c r="Z286" s="63"/>
      <c r="AA286" s="63"/>
      <c r="AB286" s="63"/>
      <c r="AC286" s="63"/>
      <c r="AD286" s="63"/>
      <c r="AE286" s="63"/>
      <c r="AF286" s="63"/>
      <c r="AG286" s="63"/>
    </row>
    <row r="287" spans="1:33" s="55" customFormat="1" ht="15" x14ac:dyDescent="0.25">
      <c r="A287" s="64" t="s">
        <v>400</v>
      </c>
      <c r="B287" s="71" t="s">
        <v>401</v>
      </c>
      <c r="C287" s="66" t="s">
        <v>8</v>
      </c>
      <c r="D287" s="7">
        <v>1660.6670451600003</v>
      </c>
      <c r="E287" s="7">
        <v>1062.1657125400034</v>
      </c>
      <c r="F287" s="7">
        <v>792.16571254000155</v>
      </c>
      <c r="G287" s="7">
        <f>G260-G271-G275-G277</f>
        <v>1629.69892205</v>
      </c>
      <c r="H287" s="7">
        <v>792.16571254000155</v>
      </c>
      <c r="I287" s="7">
        <f>I260-I271-I275-I277</f>
        <v>1630.3964296735758</v>
      </c>
      <c r="J287" s="7">
        <v>792.16571254000155</v>
      </c>
      <c r="K287" s="7">
        <f>K260-K271-K275-K277</f>
        <v>1530.413219161368</v>
      </c>
      <c r="L287" s="7">
        <v>792.16571253999791</v>
      </c>
      <c r="M287" s="7">
        <f>M260-M271-M275-M277</f>
        <v>1494.5306559926521</v>
      </c>
      <c r="N287" s="7">
        <v>792.16571253999973</v>
      </c>
      <c r="O287" s="7">
        <f>O260-O271-O275-O277</f>
        <v>1338.6196539301727</v>
      </c>
      <c r="P287" s="7">
        <f>P260-P271-P275-P277</f>
        <v>1235.2382085452082</v>
      </c>
      <c r="Q287" s="7" t="s">
        <v>725</v>
      </c>
      <c r="R287" s="7">
        <f t="shared" si="122"/>
        <v>3168.6628501600007</v>
      </c>
      <c r="S287" s="7">
        <f t="shared" si="123"/>
        <v>7229.1981673029768</v>
      </c>
      <c r="U287" s="63"/>
      <c r="V287" s="63"/>
      <c r="W287" s="63"/>
      <c r="X287" s="63"/>
      <c r="Y287" s="63"/>
      <c r="Z287" s="63"/>
      <c r="AA287" s="63"/>
      <c r="AB287" s="63"/>
      <c r="AC287" s="63"/>
      <c r="AD287" s="63"/>
      <c r="AE287" s="63"/>
      <c r="AF287" s="63"/>
      <c r="AG287" s="63"/>
    </row>
    <row r="288" spans="1:33" s="55" customFormat="1" ht="15" x14ac:dyDescent="0.25">
      <c r="A288" s="64" t="s">
        <v>402</v>
      </c>
      <c r="B288" s="73" t="s">
        <v>369</v>
      </c>
      <c r="C288" s="66" t="s">
        <v>8</v>
      </c>
      <c r="D288" s="88">
        <v>770.52063216999886</v>
      </c>
      <c r="E288" s="89">
        <v>568.27700252999966</v>
      </c>
      <c r="F288" s="89">
        <v>423.82233893877378</v>
      </c>
      <c r="G288" s="7">
        <v>705.3422880600001</v>
      </c>
      <c r="H288" s="7">
        <v>423.82233893877378</v>
      </c>
      <c r="I288" s="7">
        <f>G288/G260*I260</f>
        <v>700.59450518600306</v>
      </c>
      <c r="J288" s="7">
        <v>423.82233893877378</v>
      </c>
      <c r="K288" s="7">
        <f>G288/G287*K287</f>
        <v>662.37091224352616</v>
      </c>
      <c r="L288" s="7">
        <v>423.82233893877185</v>
      </c>
      <c r="M288" s="7">
        <f>K288/K287*M287</f>
        <v>646.84074966905337</v>
      </c>
      <c r="N288" s="7">
        <v>423.82233893877282</v>
      </c>
      <c r="O288" s="7">
        <f>M288/M287*O287</f>
        <v>579.36164574343718</v>
      </c>
      <c r="P288" s="7">
        <f>O288/O287*P287</f>
        <v>534.61761097469866</v>
      </c>
      <c r="Q288" s="7" t="s">
        <v>725</v>
      </c>
      <c r="R288" s="7">
        <f t="shared" si="122"/>
        <v>1695.2893557550922</v>
      </c>
      <c r="S288" s="7">
        <f t="shared" si="123"/>
        <v>3123.7854238167183</v>
      </c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</row>
    <row r="289" spans="1:33" s="55" customFormat="1" ht="15" x14ac:dyDescent="0.25">
      <c r="A289" s="64" t="s">
        <v>403</v>
      </c>
      <c r="B289" s="72" t="s">
        <v>404</v>
      </c>
      <c r="C289" s="66" t="s">
        <v>8</v>
      </c>
      <c r="D289" s="7">
        <v>7957.3960753899992</v>
      </c>
      <c r="E289" s="7">
        <v>8302.2877033299883</v>
      </c>
      <c r="F289" s="7">
        <v>4413.8380083717329</v>
      </c>
      <c r="G289" s="7">
        <v>6149.9213344500258</v>
      </c>
      <c r="H289" s="7">
        <v>4421.8033173903459</v>
      </c>
      <c r="I289" s="7">
        <v>5055.0410007533228</v>
      </c>
      <c r="J289" s="7">
        <v>4598.8420888380424</v>
      </c>
      <c r="K289" s="7">
        <v>5369.471169654008</v>
      </c>
      <c r="L289" s="7">
        <v>4806.285107179644</v>
      </c>
      <c r="M289" s="7">
        <v>7598.6332499454356</v>
      </c>
      <c r="N289" s="7">
        <v>4711.2902450924812</v>
      </c>
      <c r="O289" s="7">
        <v>10226.312565675909</v>
      </c>
      <c r="P289" s="7">
        <v>13335.733842520489</v>
      </c>
      <c r="Q289" s="7" t="s">
        <v>725</v>
      </c>
      <c r="R289" s="7">
        <f t="shared" si="122"/>
        <v>18538.220758500513</v>
      </c>
      <c r="S289" s="7">
        <f t="shared" si="123"/>
        <v>41585.191828549163</v>
      </c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</row>
    <row r="290" spans="1:33" s="55" customFormat="1" ht="15" x14ac:dyDescent="0.25">
      <c r="A290" s="64" t="s">
        <v>405</v>
      </c>
      <c r="B290" s="71" t="s">
        <v>406</v>
      </c>
      <c r="C290" s="66" t="s">
        <v>8</v>
      </c>
      <c r="D290" s="7">
        <v>0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 t="s">
        <v>725</v>
      </c>
      <c r="R290" s="7">
        <f t="shared" si="122"/>
        <v>0</v>
      </c>
      <c r="S290" s="7">
        <f t="shared" si="123"/>
        <v>0</v>
      </c>
      <c r="U290" s="63"/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  <c r="AG290" s="63"/>
    </row>
    <row r="291" spans="1:33" s="55" customFormat="1" ht="15" x14ac:dyDescent="0.25">
      <c r="A291" s="64" t="s">
        <v>407</v>
      </c>
      <c r="B291" s="73" t="s">
        <v>369</v>
      </c>
      <c r="C291" s="66" t="s">
        <v>8</v>
      </c>
      <c r="D291" s="7">
        <v>0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 t="s">
        <v>725</v>
      </c>
      <c r="R291" s="7">
        <f t="shared" si="122"/>
        <v>0</v>
      </c>
      <c r="S291" s="7">
        <f t="shared" si="123"/>
        <v>0</v>
      </c>
      <c r="U291" s="63"/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  <c r="AG291" s="63"/>
    </row>
    <row r="292" spans="1:33" s="55" customFormat="1" ht="15" x14ac:dyDescent="0.25">
      <c r="A292" s="64" t="s">
        <v>408</v>
      </c>
      <c r="B292" s="71" t="s">
        <v>409</v>
      </c>
      <c r="C292" s="66" t="s">
        <v>8</v>
      </c>
      <c r="D292" s="7">
        <v>3641.2006226799995</v>
      </c>
      <c r="E292" s="7">
        <v>1513.6038175600004</v>
      </c>
      <c r="F292" s="7">
        <v>949.09398044747013</v>
      </c>
      <c r="G292" s="7">
        <v>1733.12593204</v>
      </c>
      <c r="H292" s="7">
        <v>1226.0966966048409</v>
      </c>
      <c r="I292" s="7">
        <v>1827.783742347779</v>
      </c>
      <c r="J292" s="7">
        <v>1462.4277444443335</v>
      </c>
      <c r="K292" s="7">
        <v>3267.7047454119102</v>
      </c>
      <c r="L292" s="7">
        <v>1650.2316008070545</v>
      </c>
      <c r="M292" s="7">
        <v>4817.1155269741157</v>
      </c>
      <c r="N292" s="7">
        <v>1571.8204046030776</v>
      </c>
      <c r="O292" s="7">
        <v>6452.213392939706</v>
      </c>
      <c r="P292" s="7">
        <v>8180.8270853622835</v>
      </c>
      <c r="Q292" s="7" t="s">
        <v>725</v>
      </c>
      <c r="R292" s="7">
        <f t="shared" si="122"/>
        <v>5910.5764464593067</v>
      </c>
      <c r="S292" s="7">
        <f t="shared" si="123"/>
        <v>24545.644493035794</v>
      </c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  <c r="AG292" s="63"/>
    </row>
    <row r="293" spans="1:33" s="55" customFormat="1" ht="15" x14ac:dyDescent="0.25">
      <c r="A293" s="64" t="s">
        <v>410</v>
      </c>
      <c r="B293" s="73" t="s">
        <v>249</v>
      </c>
      <c r="C293" s="66" t="s">
        <v>8</v>
      </c>
      <c r="D293" s="7">
        <v>3337.7197850299995</v>
      </c>
      <c r="E293" s="7">
        <v>1210.0708176800003</v>
      </c>
      <c r="F293" s="7">
        <v>645.56098056747021</v>
      </c>
      <c r="G293" s="7">
        <v>1430.2848942399999</v>
      </c>
      <c r="H293" s="7">
        <v>922.56369672484095</v>
      </c>
      <c r="I293" s="7">
        <v>1514.5664055871985</v>
      </c>
      <c r="J293" s="7">
        <v>1158.8947445643335</v>
      </c>
      <c r="K293" s="7">
        <v>2953.6754311379468</v>
      </c>
      <c r="L293" s="7">
        <v>1346.6986009270545</v>
      </c>
      <c r="M293" s="7">
        <v>4502.2646010007711</v>
      </c>
      <c r="N293" s="7">
        <v>1268.2874047230775</v>
      </c>
      <c r="O293" s="7">
        <v>6136.4994460373318</v>
      </c>
      <c r="P293" s="7">
        <v>7864.2066212760556</v>
      </c>
      <c r="Q293" s="7" t="s">
        <v>725</v>
      </c>
      <c r="R293" s="7">
        <f t="shared" si="122"/>
        <v>4696.4444469393065</v>
      </c>
      <c r="S293" s="7">
        <f t="shared" si="123"/>
        <v>22971.212505039301</v>
      </c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</row>
    <row r="294" spans="1:33" s="55" customFormat="1" ht="15" x14ac:dyDescent="0.25">
      <c r="A294" s="64" t="s">
        <v>411</v>
      </c>
      <c r="B294" s="74" t="s">
        <v>369</v>
      </c>
      <c r="C294" s="66" t="s">
        <v>8</v>
      </c>
      <c r="D294" s="7">
        <v>2786.4582512099978</v>
      </c>
      <c r="E294" s="7">
        <v>592.58719271000007</v>
      </c>
      <c r="F294" s="7">
        <v>316.13948837394128</v>
      </c>
      <c r="G294" s="7">
        <v>772.66428728000005</v>
      </c>
      <c r="H294" s="7">
        <v>451.79126969319776</v>
      </c>
      <c r="I294" s="7">
        <v>818.19459677163979</v>
      </c>
      <c r="J294" s="7">
        <v>567.52561362020958</v>
      </c>
      <c r="K294" s="7">
        <v>1595.6258302436484</v>
      </c>
      <c r="L294" s="7">
        <v>659.49556975506391</v>
      </c>
      <c r="M294" s="7">
        <v>2432.2001043901864</v>
      </c>
      <c r="N294" s="7">
        <v>621.09660173050372</v>
      </c>
      <c r="O294" s="7">
        <v>3315.0416325874589</v>
      </c>
      <c r="P294" s="7">
        <v>4248.3785073320578</v>
      </c>
      <c r="Q294" s="7" t="s">
        <v>725</v>
      </c>
      <c r="R294" s="7">
        <f t="shared" si="122"/>
        <v>2299.9090547989749</v>
      </c>
      <c r="S294" s="7">
        <f t="shared" si="123"/>
        <v>12409.440671324992</v>
      </c>
      <c r="U294" s="63"/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  <c r="AG294" s="63"/>
    </row>
    <row r="295" spans="1:33" s="55" customFormat="1" ht="15" x14ac:dyDescent="0.25">
      <c r="A295" s="64" t="s">
        <v>412</v>
      </c>
      <c r="B295" s="73" t="s">
        <v>413</v>
      </c>
      <c r="C295" s="66" t="s">
        <v>8</v>
      </c>
      <c r="D295" s="7">
        <v>303.48083765000007</v>
      </c>
      <c r="E295" s="7">
        <v>303.53299987999998</v>
      </c>
      <c r="F295" s="7">
        <v>303.53299987999998</v>
      </c>
      <c r="G295" s="7">
        <v>302.84103780000004</v>
      </c>
      <c r="H295" s="7">
        <v>303.53299987999998</v>
      </c>
      <c r="I295" s="7">
        <v>313.21733676058062</v>
      </c>
      <c r="J295" s="7">
        <v>303.53299987999998</v>
      </c>
      <c r="K295" s="7">
        <v>314.02931427396328</v>
      </c>
      <c r="L295" s="7">
        <v>303.53299987999998</v>
      </c>
      <c r="M295" s="7">
        <v>314.85092597334426</v>
      </c>
      <c r="N295" s="7">
        <v>303.53299987999998</v>
      </c>
      <c r="O295" s="7">
        <v>315.71394690237429</v>
      </c>
      <c r="P295" s="7">
        <v>316.62046408622768</v>
      </c>
      <c r="Q295" s="7" t="s">
        <v>725</v>
      </c>
      <c r="R295" s="7">
        <f t="shared" si="122"/>
        <v>1214.1319995199999</v>
      </c>
      <c r="S295" s="7">
        <f t="shared" si="123"/>
        <v>1574.4319879964901</v>
      </c>
      <c r="U295" s="63"/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  <c r="AG295" s="63"/>
    </row>
    <row r="296" spans="1:33" s="55" customFormat="1" ht="15" x14ac:dyDescent="0.25">
      <c r="A296" s="64" t="s">
        <v>414</v>
      </c>
      <c r="B296" s="74" t="s">
        <v>369</v>
      </c>
      <c r="C296" s="66" t="s">
        <v>8</v>
      </c>
      <c r="D296" s="7">
        <v>298.23209302000004</v>
      </c>
      <c r="E296" s="7">
        <v>297.77812398000003</v>
      </c>
      <c r="F296" s="7">
        <v>297.77812398000003</v>
      </c>
      <c r="G296" s="7">
        <v>297.77812398000003</v>
      </c>
      <c r="H296" s="7">
        <v>297.77812398000003</v>
      </c>
      <c r="I296" s="7">
        <v>297.77812398000003</v>
      </c>
      <c r="J296" s="7">
        <v>297.77812398000003</v>
      </c>
      <c r="K296" s="7">
        <v>297.77812398000003</v>
      </c>
      <c r="L296" s="7">
        <v>297.77812398000003</v>
      </c>
      <c r="M296" s="7">
        <v>297.77812398000003</v>
      </c>
      <c r="N296" s="7">
        <v>297.77812398000003</v>
      </c>
      <c r="O296" s="7">
        <v>297.77812398000003</v>
      </c>
      <c r="P296" s="7">
        <v>297.77812398000003</v>
      </c>
      <c r="Q296" s="7" t="s">
        <v>725</v>
      </c>
      <c r="R296" s="7">
        <f t="shared" si="122"/>
        <v>1191.1124959200001</v>
      </c>
      <c r="S296" s="7">
        <f t="shared" si="123"/>
        <v>1488.8906199000003</v>
      </c>
      <c r="U296" s="63"/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  <c r="AG296" s="63"/>
    </row>
    <row r="297" spans="1:33" s="55" customFormat="1" ht="30" x14ac:dyDescent="0.25">
      <c r="A297" s="64" t="s">
        <v>415</v>
      </c>
      <c r="B297" s="71" t="s">
        <v>416</v>
      </c>
      <c r="C297" s="66" t="s">
        <v>8</v>
      </c>
      <c r="D297" s="7">
        <v>747.39342096999997</v>
      </c>
      <c r="E297" s="7">
        <v>442.21701419000004</v>
      </c>
      <c r="F297" s="7">
        <v>-2.7047999901697038E-5</v>
      </c>
      <c r="G297" s="7">
        <v>37.676007820000002</v>
      </c>
      <c r="H297" s="7">
        <v>-2.5540817953879013E-4</v>
      </c>
      <c r="I297" s="7">
        <v>37.676007820000116</v>
      </c>
      <c r="J297" s="7">
        <v>-1.3125525787472726E-4</v>
      </c>
      <c r="K297" s="7">
        <v>37.676007820000116</v>
      </c>
      <c r="L297" s="7">
        <v>-1.7774217925034462E-4</v>
      </c>
      <c r="M297" s="7">
        <v>37.676007820000059</v>
      </c>
      <c r="N297" s="7">
        <v>-8.3427388221025462E-5</v>
      </c>
      <c r="O297" s="7">
        <v>37.676007820000059</v>
      </c>
      <c r="P297" s="7">
        <v>37.676007820000173</v>
      </c>
      <c r="Q297" s="7" t="s">
        <v>725</v>
      </c>
      <c r="R297" s="7">
        <f t="shared" si="122"/>
        <v>-6.4783300488488753E-4</v>
      </c>
      <c r="S297" s="7">
        <f t="shared" si="123"/>
        <v>188.38003910000052</v>
      </c>
      <c r="U297" s="63"/>
      <c r="V297" s="63"/>
      <c r="W297" s="63"/>
      <c r="X297" s="63"/>
      <c r="Y297" s="63"/>
      <c r="Z297" s="63"/>
      <c r="AA297" s="63"/>
      <c r="AB297" s="63"/>
      <c r="AC297" s="63"/>
      <c r="AD297" s="63"/>
      <c r="AE297" s="63"/>
      <c r="AF297" s="63"/>
      <c r="AG297" s="63"/>
    </row>
    <row r="298" spans="1:33" s="55" customFormat="1" ht="15" x14ac:dyDescent="0.25">
      <c r="A298" s="64" t="s">
        <v>417</v>
      </c>
      <c r="B298" s="73" t="s">
        <v>369</v>
      </c>
      <c r="C298" s="66" t="s">
        <v>8</v>
      </c>
      <c r="D298" s="7">
        <v>708.45723443999987</v>
      </c>
      <c r="E298" s="7">
        <v>405.47237859000001</v>
      </c>
      <c r="F298" s="7">
        <v>-2.4800531196954539E-5</v>
      </c>
      <c r="G298" s="7">
        <v>0</v>
      </c>
      <c r="H298" s="7">
        <v>-2.4800531196954539E-5</v>
      </c>
      <c r="I298" s="7">
        <v>2.750724461319975E-6</v>
      </c>
      <c r="J298" s="7">
        <v>-2.4800531196954539E-5</v>
      </c>
      <c r="K298" s="7">
        <v>2.7507244880055143E-6</v>
      </c>
      <c r="L298" s="7">
        <v>-2.4800531196954539E-5</v>
      </c>
      <c r="M298" s="7">
        <v>2.7507245413765923E-6</v>
      </c>
      <c r="N298" s="7">
        <v>-2.4800531196954539E-5</v>
      </c>
      <c r="O298" s="7">
        <v>2.7507245413765923E-6</v>
      </c>
      <c r="P298" s="7">
        <v>2.7507245413765923E-6</v>
      </c>
      <c r="Q298" s="7" t="s">
        <v>725</v>
      </c>
      <c r="R298" s="7">
        <f t="shared" si="122"/>
        <v>-9.9202124787818157E-5</v>
      </c>
      <c r="S298" s="7">
        <f t="shared" si="123"/>
        <v>1.3753622573455264E-5</v>
      </c>
      <c r="U298" s="63"/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  <c r="AG298" s="63"/>
    </row>
    <row r="299" spans="1:33" s="55" customFormat="1" ht="15" x14ac:dyDescent="0.25">
      <c r="A299" s="64" t="s">
        <v>418</v>
      </c>
      <c r="B299" s="71" t="s">
        <v>419</v>
      </c>
      <c r="C299" s="66" t="s">
        <v>8</v>
      </c>
      <c r="D299" s="7">
        <v>5.2137573799999997</v>
      </c>
      <c r="E299" s="7">
        <v>0</v>
      </c>
      <c r="F299" s="7">
        <v>0</v>
      </c>
      <c r="G299" s="7">
        <v>4.9976149100000002</v>
      </c>
      <c r="H299" s="7">
        <v>0</v>
      </c>
      <c r="I299" s="7">
        <v>5.1247533640612239</v>
      </c>
      <c r="J299" s="7">
        <v>0</v>
      </c>
      <c r="K299" s="7">
        <v>5.199476707926733</v>
      </c>
      <c r="L299" s="7">
        <v>0</v>
      </c>
      <c r="M299" s="7">
        <v>5.2615398496417471</v>
      </c>
      <c r="N299" s="7">
        <v>0</v>
      </c>
      <c r="O299" s="7">
        <v>5.3173920159125121</v>
      </c>
      <c r="P299" s="7">
        <v>5.3714530039658417</v>
      </c>
      <c r="Q299" s="7" t="s">
        <v>725</v>
      </c>
      <c r="R299" s="7">
        <f t="shared" si="122"/>
        <v>0</v>
      </c>
      <c r="S299" s="7">
        <f t="shared" si="123"/>
        <v>26.274614941508055</v>
      </c>
      <c r="U299" s="63"/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  <c r="AG299" s="63"/>
    </row>
    <row r="300" spans="1:33" s="55" customFormat="1" ht="15" x14ac:dyDescent="0.25">
      <c r="A300" s="64" t="s">
        <v>420</v>
      </c>
      <c r="B300" s="73" t="s">
        <v>369</v>
      </c>
      <c r="C300" s="66" t="s">
        <v>8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 t="s">
        <v>725</v>
      </c>
      <c r="R300" s="7">
        <f t="shared" si="122"/>
        <v>0</v>
      </c>
      <c r="S300" s="7">
        <f t="shared" si="123"/>
        <v>0</v>
      </c>
      <c r="U300" s="63"/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  <c r="AG300" s="63"/>
    </row>
    <row r="301" spans="1:33" s="55" customFormat="1" ht="15" x14ac:dyDescent="0.25">
      <c r="A301" s="64" t="s">
        <v>421</v>
      </c>
      <c r="B301" s="71" t="s">
        <v>422</v>
      </c>
      <c r="C301" s="66" t="s">
        <v>8</v>
      </c>
      <c r="D301" s="7">
        <v>44.873308090000002</v>
      </c>
      <c r="E301" s="7">
        <v>56.824595070000001</v>
      </c>
      <c r="F301" s="7">
        <v>56.824595069999987</v>
      </c>
      <c r="G301" s="7">
        <v>56.280132649999999</v>
      </c>
      <c r="H301" s="7">
        <v>56.824595069999987</v>
      </c>
      <c r="I301" s="7">
        <v>56.280132650000041</v>
      </c>
      <c r="J301" s="7">
        <v>56.824595069999987</v>
      </c>
      <c r="K301" s="7">
        <v>56.280132650000041</v>
      </c>
      <c r="L301" s="7">
        <v>56.824595069999987</v>
      </c>
      <c r="M301" s="7">
        <v>56.280132650000041</v>
      </c>
      <c r="N301" s="7">
        <v>56.824595069999987</v>
      </c>
      <c r="O301" s="7">
        <v>56.280132650000041</v>
      </c>
      <c r="P301" s="7">
        <v>56.280132650000041</v>
      </c>
      <c r="Q301" s="7" t="s">
        <v>725</v>
      </c>
      <c r="R301" s="7">
        <f t="shared" ref="R301:R324" si="157">H301+J301+L301+N301</f>
        <v>227.29838027999995</v>
      </c>
      <c r="S301" s="7">
        <f t="shared" ref="S301:S324" si="158">I301+K301+M301+O301+P301</f>
        <v>281.40066325000021</v>
      </c>
      <c r="U301" s="63"/>
      <c r="V301" s="63"/>
      <c r="W301" s="63"/>
      <c r="X301" s="63"/>
      <c r="Y301" s="63"/>
      <c r="Z301" s="63"/>
      <c r="AA301" s="63"/>
      <c r="AB301" s="63"/>
      <c r="AC301" s="63"/>
      <c r="AD301" s="63"/>
      <c r="AE301" s="63"/>
      <c r="AF301" s="63"/>
      <c r="AG301" s="63"/>
    </row>
    <row r="302" spans="1:33" s="55" customFormat="1" ht="15" x14ac:dyDescent="0.25">
      <c r="A302" s="64" t="s">
        <v>423</v>
      </c>
      <c r="B302" s="73" t="s">
        <v>369</v>
      </c>
      <c r="C302" s="66" t="s">
        <v>8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 t="s">
        <v>725</v>
      </c>
      <c r="R302" s="7">
        <f t="shared" si="157"/>
        <v>0</v>
      </c>
      <c r="S302" s="7">
        <f t="shared" si="158"/>
        <v>0</v>
      </c>
      <c r="U302" s="63"/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  <c r="AG302" s="63"/>
    </row>
    <row r="303" spans="1:33" s="55" customFormat="1" ht="15" x14ac:dyDescent="0.25">
      <c r="A303" s="64" t="s">
        <v>424</v>
      </c>
      <c r="B303" s="71" t="s">
        <v>425</v>
      </c>
      <c r="C303" s="66" t="s">
        <v>8</v>
      </c>
      <c r="D303" s="7">
        <v>83.111586849999995</v>
      </c>
      <c r="E303" s="7">
        <v>112.97788647</v>
      </c>
      <c r="F303" s="7">
        <v>112.97788647</v>
      </c>
      <c r="G303" s="7">
        <v>50.653213730000004</v>
      </c>
      <c r="H303" s="7">
        <v>112.97788647</v>
      </c>
      <c r="I303" s="7">
        <v>50.653213730000004</v>
      </c>
      <c r="J303" s="7">
        <v>112.97788647</v>
      </c>
      <c r="K303" s="7">
        <v>50.653213730000004</v>
      </c>
      <c r="L303" s="7">
        <v>112.97788647</v>
      </c>
      <c r="M303" s="7">
        <v>50.653213730000004</v>
      </c>
      <c r="N303" s="7">
        <v>112.97788647</v>
      </c>
      <c r="O303" s="7">
        <v>50.653213730000004</v>
      </c>
      <c r="P303" s="7">
        <v>50.653213730000004</v>
      </c>
      <c r="Q303" s="7" t="s">
        <v>725</v>
      </c>
      <c r="R303" s="7">
        <f t="shared" si="157"/>
        <v>451.91154588000001</v>
      </c>
      <c r="S303" s="7">
        <f t="shared" si="158"/>
        <v>253.26606865000002</v>
      </c>
      <c r="U303" s="63"/>
      <c r="V303" s="63"/>
      <c r="W303" s="63"/>
      <c r="X303" s="63"/>
      <c r="Y303" s="63"/>
      <c r="Z303" s="63"/>
      <c r="AA303" s="63"/>
      <c r="AB303" s="63"/>
      <c r="AC303" s="63"/>
      <c r="AD303" s="63"/>
      <c r="AE303" s="63"/>
      <c r="AF303" s="63"/>
      <c r="AG303" s="63"/>
    </row>
    <row r="304" spans="1:33" s="55" customFormat="1" ht="15" x14ac:dyDescent="0.25">
      <c r="A304" s="64" t="s">
        <v>426</v>
      </c>
      <c r="B304" s="73" t="s">
        <v>369</v>
      </c>
      <c r="C304" s="66" t="s">
        <v>8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 t="s">
        <v>725</v>
      </c>
      <c r="R304" s="7">
        <f t="shared" si="157"/>
        <v>0</v>
      </c>
      <c r="S304" s="7">
        <f t="shared" si="158"/>
        <v>0</v>
      </c>
      <c r="U304" s="63"/>
      <c r="V304" s="63"/>
      <c r="W304" s="63"/>
      <c r="X304" s="63"/>
      <c r="Y304" s="63"/>
      <c r="Z304" s="63"/>
      <c r="AA304" s="63"/>
      <c r="AB304" s="63"/>
      <c r="AC304" s="63"/>
      <c r="AD304" s="63"/>
      <c r="AE304" s="63"/>
      <c r="AF304" s="63"/>
      <c r="AG304" s="63"/>
    </row>
    <row r="305" spans="1:33" s="55" customFormat="1" ht="15" x14ac:dyDescent="0.25">
      <c r="A305" s="64" t="s">
        <v>427</v>
      </c>
      <c r="B305" s="71" t="s">
        <v>428</v>
      </c>
      <c r="C305" s="66" t="s">
        <v>8</v>
      </c>
      <c r="D305" s="7">
        <v>59.451779449999862</v>
      </c>
      <c r="E305" s="7">
        <v>2125.7834303599866</v>
      </c>
      <c r="F305" s="7">
        <v>2366.4525196279865</v>
      </c>
      <c r="G305" s="7">
        <v>2535.170898100027</v>
      </c>
      <c r="H305" s="7">
        <v>2121.0162531068804</v>
      </c>
      <c r="I305" s="7">
        <v>599.59044140488629</v>
      </c>
      <c r="J305" s="7">
        <v>2139.9155764024836</v>
      </c>
      <c r="K305" s="7">
        <v>257.58773285154325</v>
      </c>
      <c r="L305" s="7">
        <v>2160.2751048104665</v>
      </c>
      <c r="M305" s="7">
        <v>267.85731126754325</v>
      </c>
      <c r="N305" s="7">
        <v>2181.3025835550529</v>
      </c>
      <c r="O305" s="7">
        <v>278.61497703602322</v>
      </c>
      <c r="P305" s="7">
        <v>289.87537277755763</v>
      </c>
      <c r="Q305" s="7" t="s">
        <v>725</v>
      </c>
      <c r="R305" s="7">
        <f t="shared" si="157"/>
        <v>8602.5095178748834</v>
      </c>
      <c r="S305" s="7">
        <f t="shared" si="158"/>
        <v>1693.5258353375536</v>
      </c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</row>
    <row r="306" spans="1:33" s="55" customFormat="1" ht="15" x14ac:dyDescent="0.25">
      <c r="A306" s="64" t="s">
        <v>429</v>
      </c>
      <c r="B306" s="73" t="s">
        <v>369</v>
      </c>
      <c r="C306" s="66" t="s">
        <v>8</v>
      </c>
      <c r="D306" s="7">
        <v>49.071007499999936</v>
      </c>
      <c r="E306" s="7">
        <v>2116.2961505399867</v>
      </c>
      <c r="F306" s="7">
        <v>1953.250355386275</v>
      </c>
      <c r="G306" s="7">
        <v>1457.3155387599952</v>
      </c>
      <c r="H306" s="7">
        <v>1750.6692890725533</v>
      </c>
      <c r="I306" s="7">
        <v>344.66807259667002</v>
      </c>
      <c r="J306" s="7">
        <v>1766.2686343531002</v>
      </c>
      <c r="K306" s="7">
        <v>148.07151894960782</v>
      </c>
      <c r="L306" s="7">
        <v>1783.0732208675345</v>
      </c>
      <c r="M306" s="7">
        <v>153.97487489826096</v>
      </c>
      <c r="N306" s="7">
        <v>1800.4291280704381</v>
      </c>
      <c r="O306" s="7">
        <v>160.15880257624968</v>
      </c>
      <c r="P306" s="7">
        <v>166.63171913545418</v>
      </c>
      <c r="Q306" s="7" t="s">
        <v>725</v>
      </c>
      <c r="R306" s="7">
        <f t="shared" si="157"/>
        <v>7100.4402723636267</v>
      </c>
      <c r="S306" s="7">
        <f t="shared" si="158"/>
        <v>973.50498815624269</v>
      </c>
      <c r="U306" s="63"/>
      <c r="V306" s="63"/>
      <c r="W306" s="63"/>
      <c r="X306" s="63"/>
      <c r="Y306" s="63"/>
      <c r="Z306" s="63"/>
      <c r="AA306" s="63"/>
      <c r="AB306" s="63"/>
      <c r="AC306" s="63"/>
      <c r="AD306" s="63"/>
      <c r="AE306" s="63"/>
      <c r="AF306" s="63"/>
      <c r="AG306" s="63"/>
    </row>
    <row r="307" spans="1:33" s="55" customFormat="1" ht="30" x14ac:dyDescent="0.25">
      <c r="A307" s="64" t="s">
        <v>430</v>
      </c>
      <c r="B307" s="71" t="s">
        <v>431</v>
      </c>
      <c r="C307" s="66" t="s">
        <v>8</v>
      </c>
      <c r="D307" s="7">
        <v>843.18401022</v>
      </c>
      <c r="E307" s="23">
        <v>1260.8804130800002</v>
      </c>
      <c r="F307" s="23">
        <v>196.776636125739</v>
      </c>
      <c r="G307" s="7">
        <v>400.60784601100033</v>
      </c>
      <c r="H307" s="7">
        <v>176.64359596826557</v>
      </c>
      <c r="I307" s="7">
        <v>1233.8220809339577</v>
      </c>
      <c r="J307" s="7">
        <v>98.381872127944789</v>
      </c>
      <c r="K307" s="7">
        <v>72.994846876351474</v>
      </c>
      <c r="L307" s="7">
        <v>97.561552185761485</v>
      </c>
      <c r="M307" s="7">
        <v>56.060994212448165</v>
      </c>
      <c r="N307" s="7">
        <v>59.830313243199278</v>
      </c>
      <c r="O307" s="7">
        <v>22.398522140205884</v>
      </c>
      <c r="P307" s="7">
        <v>21.674587940205569</v>
      </c>
      <c r="Q307" s="7" t="s">
        <v>725</v>
      </c>
      <c r="R307" s="7">
        <f t="shared" si="157"/>
        <v>432.4173335251711</v>
      </c>
      <c r="S307" s="7">
        <f t="shared" si="158"/>
        <v>1406.9510321031687</v>
      </c>
      <c r="U307" s="63"/>
      <c r="V307" s="63"/>
      <c r="W307" s="63"/>
      <c r="X307" s="63"/>
      <c r="Y307" s="63"/>
      <c r="Z307" s="63"/>
      <c r="AA307" s="63"/>
      <c r="AB307" s="63"/>
      <c r="AC307" s="63"/>
      <c r="AD307" s="63"/>
      <c r="AE307" s="63"/>
      <c r="AF307" s="63"/>
      <c r="AG307" s="63"/>
    </row>
    <row r="308" spans="1:33" s="55" customFormat="1" ht="15" x14ac:dyDescent="0.25">
      <c r="A308" s="64" t="s">
        <v>432</v>
      </c>
      <c r="B308" s="73" t="s">
        <v>369</v>
      </c>
      <c r="C308" s="66" t="s">
        <v>8</v>
      </c>
      <c r="D308" s="7">
        <v>213.32084735000001</v>
      </c>
      <c r="E308" s="7">
        <v>314.2147028089999</v>
      </c>
      <c r="F308" s="7">
        <v>40.666695299093341</v>
      </c>
      <c r="G308" s="7">
        <v>19.711267190000001</v>
      </c>
      <c r="H308" s="7">
        <v>44.020046980810164</v>
      </c>
      <c r="I308" s="7">
        <v>60.708238603852109</v>
      </c>
      <c r="J308" s="7">
        <v>24.517020331568233</v>
      </c>
      <c r="K308" s="7">
        <v>3.591594484730567</v>
      </c>
      <c r="L308" s="7">
        <v>24.312594452501877</v>
      </c>
      <c r="M308" s="7">
        <v>2.7583913966284785</v>
      </c>
      <c r="N308" s="7">
        <v>14.909870841313284</v>
      </c>
      <c r="O308" s="7">
        <v>1.1020833939298476</v>
      </c>
      <c r="P308" s="7">
        <v>1.066463371540687</v>
      </c>
      <c r="Q308" s="7" t="s">
        <v>725</v>
      </c>
      <c r="R308" s="7">
        <f t="shared" si="157"/>
        <v>107.75953260619355</v>
      </c>
      <c r="S308" s="7">
        <f t="shared" si="158"/>
        <v>69.226771250681693</v>
      </c>
      <c r="U308" s="63"/>
      <c r="V308" s="63"/>
      <c r="W308" s="63"/>
      <c r="X308" s="63"/>
      <c r="Y308" s="63"/>
      <c r="Z308" s="63"/>
      <c r="AA308" s="63"/>
      <c r="AB308" s="63"/>
      <c r="AC308" s="63"/>
      <c r="AD308" s="63"/>
      <c r="AE308" s="63"/>
      <c r="AF308" s="63"/>
      <c r="AG308" s="63"/>
    </row>
    <row r="309" spans="1:33" s="55" customFormat="1" ht="15" x14ac:dyDescent="0.25">
      <c r="A309" s="64" t="s">
        <v>433</v>
      </c>
      <c r="B309" s="71" t="s">
        <v>434</v>
      </c>
      <c r="C309" s="66" t="s">
        <v>8</v>
      </c>
      <c r="D309" s="7">
        <v>2172.9716874999999</v>
      </c>
      <c r="E309" s="7">
        <v>2433.8537213500013</v>
      </c>
      <c r="F309" s="7">
        <v>375.56559242853734</v>
      </c>
      <c r="G309" s="7">
        <v>974.34868486899722</v>
      </c>
      <c r="H309" s="7">
        <v>372.097720328538</v>
      </c>
      <c r="I309" s="7">
        <v>887.04962418263858</v>
      </c>
      <c r="J309" s="7">
        <v>372.16772032853805</v>
      </c>
      <c r="K309" s="7">
        <v>1264.3140092862764</v>
      </c>
      <c r="L309" s="7">
        <v>372.26772032854035</v>
      </c>
      <c r="M309" s="7">
        <v>1950.6675191216868</v>
      </c>
      <c r="N309" s="7">
        <v>372.38772032853956</v>
      </c>
      <c r="O309" s="7">
        <v>2966.0979230240619</v>
      </c>
      <c r="P309" s="7">
        <v>4336.3149849164756</v>
      </c>
      <c r="Q309" s="7" t="s">
        <v>725</v>
      </c>
      <c r="R309" s="7">
        <f t="shared" si="157"/>
        <v>1488.9208813141558</v>
      </c>
      <c r="S309" s="7">
        <f t="shared" si="158"/>
        <v>11404.444060531139</v>
      </c>
      <c r="U309" s="63"/>
      <c r="V309" s="63"/>
      <c r="W309" s="63"/>
      <c r="X309" s="63"/>
      <c r="Y309" s="63"/>
      <c r="Z309" s="63"/>
      <c r="AA309" s="63"/>
      <c r="AB309" s="63"/>
      <c r="AC309" s="63"/>
      <c r="AD309" s="63"/>
      <c r="AE309" s="63"/>
      <c r="AF309" s="63"/>
      <c r="AG309" s="63"/>
    </row>
    <row r="310" spans="1:33" s="55" customFormat="1" ht="15" x14ac:dyDescent="0.25">
      <c r="A310" s="64" t="s">
        <v>435</v>
      </c>
      <c r="B310" s="73" t="s">
        <v>369</v>
      </c>
      <c r="C310" s="66" t="s">
        <v>8</v>
      </c>
      <c r="D310" s="7">
        <v>1129.1309713500002</v>
      </c>
      <c r="E310" s="7">
        <v>1223.845237731</v>
      </c>
      <c r="F310" s="7">
        <v>59.714469422059267</v>
      </c>
      <c r="G310" s="7">
        <v>956.60876029000019</v>
      </c>
      <c r="H310" s="7">
        <v>57.753103296761367</v>
      </c>
      <c r="I310" s="7">
        <v>852.94580498534538</v>
      </c>
      <c r="J310" s="7">
        <v>57.792694038522313</v>
      </c>
      <c r="K310" s="7">
        <v>1215.7057519736884</v>
      </c>
      <c r="L310" s="7">
        <v>57.849252241039153</v>
      </c>
      <c r="M310" s="7">
        <v>1875.6714754139209</v>
      </c>
      <c r="N310" s="7">
        <v>57.917122084057382</v>
      </c>
      <c r="O310" s="7">
        <v>2852.0622878909226</v>
      </c>
      <c r="P310" s="7">
        <v>4169.5995067780659</v>
      </c>
      <c r="Q310" s="7" t="s">
        <v>725</v>
      </c>
      <c r="R310" s="7">
        <f t="shared" si="157"/>
        <v>231.31217166038022</v>
      </c>
      <c r="S310" s="7">
        <f t="shared" si="158"/>
        <v>10965.984827041942</v>
      </c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</row>
    <row r="311" spans="1:33" s="55" customFormat="1" ht="15.75" customHeight="1" x14ac:dyDescent="0.25">
      <c r="A311" s="64" t="s">
        <v>708</v>
      </c>
      <c r="B311" s="71" t="s">
        <v>709</v>
      </c>
      <c r="C311" s="66" t="s">
        <v>8</v>
      </c>
      <c r="D311" s="7">
        <v>359.99590224999992</v>
      </c>
      <c r="E311" s="7">
        <v>356.14682525000001</v>
      </c>
      <c r="F311" s="7">
        <v>356.14682525000001</v>
      </c>
      <c r="G311" s="7">
        <v>357.06100432</v>
      </c>
      <c r="H311" s="7">
        <v>356.14682525000001</v>
      </c>
      <c r="I311" s="7">
        <v>357.06100432</v>
      </c>
      <c r="J311" s="7">
        <v>356.14682525000001</v>
      </c>
      <c r="K311" s="7">
        <v>357.06100432</v>
      </c>
      <c r="L311" s="7">
        <v>356.14682525000001</v>
      </c>
      <c r="M311" s="7">
        <v>357.06100432</v>
      </c>
      <c r="N311" s="7">
        <v>356.14682525000001</v>
      </c>
      <c r="O311" s="7">
        <v>357.06100432</v>
      </c>
      <c r="P311" s="7">
        <v>357.06100432</v>
      </c>
      <c r="Q311" s="7" t="s">
        <v>725</v>
      </c>
      <c r="R311" s="7">
        <f t="shared" si="157"/>
        <v>1424.587301</v>
      </c>
      <c r="S311" s="8">
        <f t="shared" si="158"/>
        <v>1785.3050215999999</v>
      </c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  <c r="AG311" s="63"/>
    </row>
    <row r="312" spans="1:33" s="55" customFormat="1" ht="30" x14ac:dyDescent="0.25">
      <c r="A312" s="64" t="s">
        <v>436</v>
      </c>
      <c r="B312" s="72" t="s">
        <v>437</v>
      </c>
      <c r="C312" s="66" t="s">
        <v>438</v>
      </c>
      <c r="D312" s="15">
        <f t="shared" ref="D312:O312" si="159">D173/(D18*1.2)</f>
        <v>0.93254245041523953</v>
      </c>
      <c r="E312" s="15">
        <f t="shared" si="159"/>
        <v>1.3360136953931336</v>
      </c>
      <c r="F312" s="15">
        <f t="shared" ref="F312" si="160">F173/(F18*1.2)</f>
        <v>0.97026198969188537</v>
      </c>
      <c r="G312" s="15">
        <f>G173/(G18*1.2)</f>
        <v>1.0417541959922156</v>
      </c>
      <c r="H312" s="15">
        <f t="shared" si="159"/>
        <v>0.91281232380273891</v>
      </c>
      <c r="I312" s="15">
        <f t="shared" si="159"/>
        <v>0.86948107847550582</v>
      </c>
      <c r="J312" s="15">
        <f t="shared" si="159"/>
        <v>0.93244342851933748</v>
      </c>
      <c r="K312" s="15">
        <f t="shared" si="159"/>
        <v>1.0379822278262258</v>
      </c>
      <c r="L312" s="15">
        <f t="shared" si="159"/>
        <v>0.94534342258145243</v>
      </c>
      <c r="M312" s="15">
        <f t="shared" si="159"/>
        <v>0.93882903486106084</v>
      </c>
      <c r="N312" s="15">
        <f t="shared" si="159"/>
        <v>0.95039371172392439</v>
      </c>
      <c r="O312" s="15">
        <f t="shared" si="159"/>
        <v>0.93856380068736012</v>
      </c>
      <c r="P312" s="15">
        <f t="shared" ref="P312" si="161">P173/(P18*1.2)</f>
        <v>0.93813541334009853</v>
      </c>
      <c r="Q312" s="15" t="s">
        <v>725</v>
      </c>
      <c r="R312" s="15">
        <f t="shared" si="157"/>
        <v>3.7409928866274531</v>
      </c>
      <c r="S312" s="16">
        <f t="shared" si="158"/>
        <v>4.7229915551902515</v>
      </c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</row>
    <row r="313" spans="1:33" s="55" customFormat="1" ht="15.75" customHeight="1" outlineLevel="1" x14ac:dyDescent="0.25">
      <c r="A313" s="64" t="s">
        <v>439</v>
      </c>
      <c r="B313" s="71" t="s">
        <v>440</v>
      </c>
      <c r="C313" s="66" t="s">
        <v>438</v>
      </c>
      <c r="D313" s="15" t="s">
        <v>209</v>
      </c>
      <c r="E313" s="15" t="s">
        <v>209</v>
      </c>
      <c r="F313" s="15" t="s">
        <v>209</v>
      </c>
      <c r="G313" s="15" t="s">
        <v>209</v>
      </c>
      <c r="H313" s="15" t="s">
        <v>209</v>
      </c>
      <c r="I313" s="15" t="s">
        <v>209</v>
      </c>
      <c r="J313" s="15" t="s">
        <v>209</v>
      </c>
      <c r="K313" s="15" t="s">
        <v>209</v>
      </c>
      <c r="L313" s="15" t="s">
        <v>209</v>
      </c>
      <c r="M313" s="15" t="s">
        <v>209</v>
      </c>
      <c r="N313" s="15" t="s">
        <v>209</v>
      </c>
      <c r="O313" s="15" t="s">
        <v>209</v>
      </c>
      <c r="P313" s="15" t="s">
        <v>209</v>
      </c>
      <c r="Q313" s="15" t="s">
        <v>725</v>
      </c>
      <c r="R313" s="7" t="s">
        <v>209</v>
      </c>
      <c r="S313" s="8" t="s">
        <v>209</v>
      </c>
      <c r="U313" s="63"/>
      <c r="V313" s="63"/>
      <c r="W313" s="63"/>
      <c r="X313" s="63"/>
      <c r="Y313" s="63"/>
      <c r="Z313" s="63"/>
      <c r="AA313" s="63"/>
      <c r="AB313" s="63"/>
      <c r="AC313" s="63"/>
      <c r="AD313" s="63"/>
      <c r="AE313" s="63"/>
      <c r="AF313" s="63"/>
      <c r="AG313" s="63"/>
    </row>
    <row r="314" spans="1:33" s="55" customFormat="1" ht="31.5" customHeight="1" outlineLevel="1" x14ac:dyDescent="0.25">
      <c r="A314" s="64" t="s">
        <v>441</v>
      </c>
      <c r="B314" s="71" t="s">
        <v>442</v>
      </c>
      <c r="C314" s="66" t="s">
        <v>438</v>
      </c>
      <c r="D314" s="15" t="s">
        <v>209</v>
      </c>
      <c r="E314" s="15" t="s">
        <v>209</v>
      </c>
      <c r="F314" s="15" t="s">
        <v>209</v>
      </c>
      <c r="G314" s="15" t="s">
        <v>209</v>
      </c>
      <c r="H314" s="15" t="s">
        <v>209</v>
      </c>
      <c r="I314" s="15" t="s">
        <v>209</v>
      </c>
      <c r="J314" s="15" t="s">
        <v>209</v>
      </c>
      <c r="K314" s="15" t="s">
        <v>209</v>
      </c>
      <c r="L314" s="15" t="s">
        <v>209</v>
      </c>
      <c r="M314" s="15" t="s">
        <v>209</v>
      </c>
      <c r="N314" s="15" t="s">
        <v>209</v>
      </c>
      <c r="O314" s="15" t="s">
        <v>209</v>
      </c>
      <c r="P314" s="15" t="s">
        <v>209</v>
      </c>
      <c r="Q314" s="15" t="s">
        <v>725</v>
      </c>
      <c r="R314" s="7" t="s">
        <v>209</v>
      </c>
      <c r="S314" s="8" t="s">
        <v>209</v>
      </c>
      <c r="U314" s="63"/>
      <c r="V314" s="63"/>
      <c r="W314" s="63"/>
      <c r="X314" s="63"/>
      <c r="Y314" s="63"/>
      <c r="Z314" s="63"/>
      <c r="AA314" s="63"/>
      <c r="AB314" s="63"/>
      <c r="AC314" s="63"/>
      <c r="AD314" s="63"/>
      <c r="AE314" s="63"/>
      <c r="AF314" s="63"/>
      <c r="AG314" s="63"/>
    </row>
    <row r="315" spans="1:33" s="55" customFormat="1" ht="31.5" customHeight="1" outlineLevel="1" x14ac:dyDescent="0.25">
      <c r="A315" s="64" t="s">
        <v>443</v>
      </c>
      <c r="B315" s="71" t="s">
        <v>444</v>
      </c>
      <c r="C315" s="66" t="s">
        <v>438</v>
      </c>
      <c r="D315" s="15" t="s">
        <v>209</v>
      </c>
      <c r="E315" s="15" t="s">
        <v>209</v>
      </c>
      <c r="F315" s="15" t="s">
        <v>209</v>
      </c>
      <c r="G315" s="15" t="s">
        <v>209</v>
      </c>
      <c r="H315" s="15" t="s">
        <v>209</v>
      </c>
      <c r="I315" s="15" t="s">
        <v>209</v>
      </c>
      <c r="J315" s="15" t="s">
        <v>209</v>
      </c>
      <c r="K315" s="15" t="s">
        <v>209</v>
      </c>
      <c r="L315" s="15" t="s">
        <v>209</v>
      </c>
      <c r="M315" s="15" t="s">
        <v>209</v>
      </c>
      <c r="N315" s="15" t="s">
        <v>209</v>
      </c>
      <c r="O315" s="15" t="s">
        <v>209</v>
      </c>
      <c r="P315" s="15" t="s">
        <v>209</v>
      </c>
      <c r="Q315" s="15" t="s">
        <v>725</v>
      </c>
      <c r="R315" s="7" t="s">
        <v>209</v>
      </c>
      <c r="S315" s="8" t="s">
        <v>209</v>
      </c>
      <c r="U315" s="63"/>
      <c r="V315" s="63"/>
      <c r="W315" s="63"/>
      <c r="X315" s="63"/>
      <c r="Y315" s="63"/>
      <c r="Z315" s="63"/>
      <c r="AA315" s="63"/>
      <c r="AB315" s="63"/>
      <c r="AC315" s="63"/>
      <c r="AD315" s="63"/>
      <c r="AE315" s="63"/>
      <c r="AF315" s="63"/>
      <c r="AG315" s="63"/>
    </row>
    <row r="316" spans="1:33" s="55" customFormat="1" ht="31.5" customHeight="1" outlineLevel="1" x14ac:dyDescent="0.25">
      <c r="A316" s="64" t="s">
        <v>445</v>
      </c>
      <c r="B316" s="71" t="s">
        <v>446</v>
      </c>
      <c r="C316" s="66" t="s">
        <v>438</v>
      </c>
      <c r="D316" s="15" t="s">
        <v>209</v>
      </c>
      <c r="E316" s="15" t="s">
        <v>209</v>
      </c>
      <c r="F316" s="15" t="s">
        <v>209</v>
      </c>
      <c r="G316" s="15" t="s">
        <v>209</v>
      </c>
      <c r="H316" s="15" t="s">
        <v>209</v>
      </c>
      <c r="I316" s="15" t="s">
        <v>209</v>
      </c>
      <c r="J316" s="15" t="s">
        <v>209</v>
      </c>
      <c r="K316" s="15" t="s">
        <v>209</v>
      </c>
      <c r="L316" s="15" t="s">
        <v>209</v>
      </c>
      <c r="M316" s="15" t="s">
        <v>209</v>
      </c>
      <c r="N316" s="15" t="s">
        <v>209</v>
      </c>
      <c r="O316" s="15" t="s">
        <v>209</v>
      </c>
      <c r="P316" s="15" t="s">
        <v>209</v>
      </c>
      <c r="Q316" s="15" t="s">
        <v>725</v>
      </c>
      <c r="R316" s="7" t="s">
        <v>209</v>
      </c>
      <c r="S316" s="8" t="s">
        <v>209</v>
      </c>
      <c r="U316" s="63"/>
      <c r="V316" s="63"/>
      <c r="W316" s="63"/>
      <c r="X316" s="63"/>
      <c r="Y316" s="63"/>
      <c r="Z316" s="63"/>
      <c r="AA316" s="63"/>
      <c r="AB316" s="63"/>
      <c r="AC316" s="63"/>
      <c r="AD316" s="63"/>
      <c r="AE316" s="63"/>
      <c r="AF316" s="63"/>
      <c r="AG316" s="63"/>
    </row>
    <row r="317" spans="1:33" s="55" customFormat="1" ht="15.75" customHeight="1" outlineLevel="1" x14ac:dyDescent="0.25">
      <c r="A317" s="64" t="s">
        <v>447</v>
      </c>
      <c r="B317" s="69" t="s">
        <v>448</v>
      </c>
      <c r="C317" s="66" t="s">
        <v>438</v>
      </c>
      <c r="D317" s="15" t="s">
        <v>209</v>
      </c>
      <c r="E317" s="15" t="s">
        <v>209</v>
      </c>
      <c r="F317" s="15" t="s">
        <v>209</v>
      </c>
      <c r="G317" s="15" t="s">
        <v>209</v>
      </c>
      <c r="H317" s="15" t="s">
        <v>209</v>
      </c>
      <c r="I317" s="15" t="s">
        <v>209</v>
      </c>
      <c r="J317" s="15" t="s">
        <v>209</v>
      </c>
      <c r="K317" s="15" t="s">
        <v>209</v>
      </c>
      <c r="L317" s="15" t="s">
        <v>209</v>
      </c>
      <c r="M317" s="15" t="s">
        <v>209</v>
      </c>
      <c r="N317" s="15" t="s">
        <v>209</v>
      </c>
      <c r="O317" s="15" t="s">
        <v>209</v>
      </c>
      <c r="P317" s="15" t="s">
        <v>209</v>
      </c>
      <c r="Q317" s="15" t="s">
        <v>725</v>
      </c>
      <c r="R317" s="7" t="s">
        <v>209</v>
      </c>
      <c r="S317" s="8" t="s">
        <v>209</v>
      </c>
      <c r="U317" s="63"/>
      <c r="V317" s="63"/>
      <c r="W317" s="63"/>
      <c r="X317" s="63"/>
      <c r="Y317" s="63"/>
      <c r="Z317" s="63"/>
      <c r="AA317" s="63"/>
      <c r="AB317" s="63"/>
      <c r="AC317" s="63"/>
      <c r="AD317" s="63"/>
      <c r="AE317" s="63"/>
      <c r="AF317" s="63"/>
      <c r="AG317" s="63"/>
    </row>
    <row r="318" spans="1:33" s="55" customFormat="1" ht="15" x14ac:dyDescent="0.25">
      <c r="A318" s="64" t="s">
        <v>449</v>
      </c>
      <c r="B318" s="69" t="s">
        <v>450</v>
      </c>
      <c r="C318" s="66" t="s">
        <v>438</v>
      </c>
      <c r="D318" s="15">
        <v>1.0045718961600765</v>
      </c>
      <c r="E318" s="15">
        <v>0</v>
      </c>
      <c r="F318" s="15">
        <v>1</v>
      </c>
      <c r="G318" s="15">
        <v>1</v>
      </c>
      <c r="H318" s="15">
        <v>1</v>
      </c>
      <c r="I318" s="15">
        <v>1</v>
      </c>
      <c r="J318" s="15">
        <v>1</v>
      </c>
      <c r="K318" s="15">
        <v>1</v>
      </c>
      <c r="L318" s="15">
        <v>1</v>
      </c>
      <c r="M318" s="15">
        <v>1</v>
      </c>
      <c r="N318" s="15">
        <v>1</v>
      </c>
      <c r="O318" s="15">
        <v>1</v>
      </c>
      <c r="P318" s="15">
        <v>1</v>
      </c>
      <c r="Q318" s="15" t="s">
        <v>725</v>
      </c>
      <c r="R318" s="15">
        <f t="shared" si="157"/>
        <v>4</v>
      </c>
      <c r="S318" s="16">
        <f t="shared" si="158"/>
        <v>5</v>
      </c>
      <c r="U318" s="63"/>
      <c r="V318" s="63"/>
      <c r="W318" s="63"/>
      <c r="X318" s="63"/>
      <c r="Y318" s="63"/>
      <c r="Z318" s="63"/>
      <c r="AA318" s="63"/>
      <c r="AB318" s="63"/>
      <c r="AC318" s="63"/>
      <c r="AD318" s="63"/>
      <c r="AE318" s="63"/>
      <c r="AF318" s="63"/>
      <c r="AG318" s="63"/>
    </row>
    <row r="319" spans="1:33" s="55" customFormat="1" ht="15.75" customHeight="1" outlineLevel="1" x14ac:dyDescent="0.25">
      <c r="A319" s="64" t="s">
        <v>451</v>
      </c>
      <c r="B319" s="69" t="s">
        <v>452</v>
      </c>
      <c r="C319" s="66"/>
      <c r="D319" s="15" t="s">
        <v>209</v>
      </c>
      <c r="E319" s="15" t="s">
        <v>209</v>
      </c>
      <c r="F319" s="15" t="s">
        <v>209</v>
      </c>
      <c r="G319" s="15" t="s">
        <v>209</v>
      </c>
      <c r="H319" s="15" t="s">
        <v>209</v>
      </c>
      <c r="I319" s="15" t="s">
        <v>209</v>
      </c>
      <c r="J319" s="15" t="s">
        <v>209</v>
      </c>
      <c r="K319" s="15" t="s">
        <v>209</v>
      </c>
      <c r="L319" s="15" t="s">
        <v>209</v>
      </c>
      <c r="M319" s="15" t="s">
        <v>209</v>
      </c>
      <c r="N319" s="15" t="s">
        <v>209</v>
      </c>
      <c r="O319" s="15" t="s">
        <v>209</v>
      </c>
      <c r="P319" s="15" t="s">
        <v>209</v>
      </c>
      <c r="Q319" s="15" t="s">
        <v>725</v>
      </c>
      <c r="R319" s="7" t="s">
        <v>209</v>
      </c>
      <c r="S319" s="8" t="s">
        <v>209</v>
      </c>
      <c r="U319" s="63"/>
      <c r="V319" s="63"/>
      <c r="W319" s="63"/>
      <c r="X319" s="63"/>
      <c r="Y319" s="63"/>
      <c r="Z319" s="63"/>
      <c r="AA319" s="63"/>
      <c r="AB319" s="63"/>
      <c r="AC319" s="63"/>
      <c r="AD319" s="63"/>
      <c r="AE319" s="63"/>
      <c r="AF319" s="63"/>
      <c r="AG319" s="63"/>
    </row>
    <row r="320" spans="1:33" s="55" customFormat="1" ht="19.5" customHeight="1" x14ac:dyDescent="0.25">
      <c r="A320" s="64" t="s">
        <v>453</v>
      </c>
      <c r="B320" s="69" t="s">
        <v>454</v>
      </c>
      <c r="C320" s="66" t="s">
        <v>438</v>
      </c>
      <c r="D320" s="15">
        <v>0.90771072224646765</v>
      </c>
      <c r="E320" s="15">
        <v>0.93535732225106183</v>
      </c>
      <c r="F320" s="15">
        <v>0.91994543659132189</v>
      </c>
      <c r="G320" s="15">
        <v>0.93899999999999995</v>
      </c>
      <c r="H320" s="15">
        <v>0.92393121838945791</v>
      </c>
      <c r="I320" s="15">
        <v>0.92846882208385595</v>
      </c>
      <c r="J320" s="15">
        <v>0.92675082385574237</v>
      </c>
      <c r="K320" s="15">
        <v>0.9341257700685448</v>
      </c>
      <c r="L320" s="15">
        <v>0.94003475071049769</v>
      </c>
      <c r="M320" s="15">
        <v>0.93579792122429628</v>
      </c>
      <c r="N320" s="15">
        <v>0.94503218293295632</v>
      </c>
      <c r="O320" s="15">
        <v>0.93563710129605415</v>
      </c>
      <c r="P320" s="15">
        <v>0.93529599966629484</v>
      </c>
      <c r="Q320" s="15" t="s">
        <v>725</v>
      </c>
      <c r="R320" s="15">
        <f t="shared" si="157"/>
        <v>3.735748975888654</v>
      </c>
      <c r="S320" s="16">
        <f t="shared" si="158"/>
        <v>4.669325614339046</v>
      </c>
      <c r="U320" s="63"/>
      <c r="V320" s="63"/>
      <c r="W320" s="63"/>
      <c r="X320" s="63"/>
      <c r="Y320" s="63"/>
      <c r="Z320" s="63"/>
      <c r="AA320" s="63"/>
      <c r="AB320" s="63"/>
      <c r="AC320" s="63"/>
      <c r="AD320" s="63"/>
      <c r="AE320" s="63"/>
      <c r="AF320" s="63"/>
      <c r="AG320" s="63"/>
    </row>
    <row r="321" spans="1:33" s="55" customFormat="1" ht="19.5" customHeight="1" outlineLevel="1" x14ac:dyDescent="0.25">
      <c r="A321" s="64" t="s">
        <v>455</v>
      </c>
      <c r="B321" s="69" t="s">
        <v>456</v>
      </c>
      <c r="C321" s="66" t="s">
        <v>438</v>
      </c>
      <c r="D321" s="20" t="s">
        <v>209</v>
      </c>
      <c r="E321" s="20" t="s">
        <v>209</v>
      </c>
      <c r="F321" s="20"/>
      <c r="G321" s="20" t="s">
        <v>209</v>
      </c>
      <c r="H321" s="20" t="s">
        <v>209</v>
      </c>
      <c r="I321" s="20" t="s">
        <v>209</v>
      </c>
      <c r="J321" s="20" t="s">
        <v>209</v>
      </c>
      <c r="K321" s="20" t="s">
        <v>209</v>
      </c>
      <c r="L321" s="20" t="s">
        <v>209</v>
      </c>
      <c r="M321" s="20" t="s">
        <v>209</v>
      </c>
      <c r="N321" s="20" t="s">
        <v>209</v>
      </c>
      <c r="O321" s="20" t="s">
        <v>209</v>
      </c>
      <c r="P321" s="20" t="s">
        <v>209</v>
      </c>
      <c r="Q321" s="20" t="s">
        <v>725</v>
      </c>
      <c r="R321" s="7" t="s">
        <v>209</v>
      </c>
      <c r="S321" s="8" t="s">
        <v>209</v>
      </c>
      <c r="U321" s="63"/>
      <c r="V321" s="63"/>
      <c r="W321" s="63"/>
      <c r="X321" s="63"/>
      <c r="Y321" s="63"/>
      <c r="Z321" s="63"/>
      <c r="AA321" s="63"/>
      <c r="AB321" s="63"/>
      <c r="AC321" s="63"/>
      <c r="AD321" s="63"/>
      <c r="AE321" s="63"/>
      <c r="AF321" s="63"/>
      <c r="AG321" s="63"/>
    </row>
    <row r="322" spans="1:33" s="55" customFormat="1" ht="36.75" customHeight="1" outlineLevel="1" x14ac:dyDescent="0.25">
      <c r="A322" s="64" t="s">
        <v>457</v>
      </c>
      <c r="B322" s="71" t="s">
        <v>458</v>
      </c>
      <c r="C322" s="66" t="s">
        <v>438</v>
      </c>
      <c r="D322" s="20" t="s">
        <v>209</v>
      </c>
      <c r="E322" s="20" t="s">
        <v>209</v>
      </c>
      <c r="F322" s="20"/>
      <c r="G322" s="20" t="s">
        <v>209</v>
      </c>
      <c r="H322" s="20" t="s">
        <v>209</v>
      </c>
      <c r="I322" s="20" t="s">
        <v>209</v>
      </c>
      <c r="J322" s="20" t="s">
        <v>209</v>
      </c>
      <c r="K322" s="20" t="s">
        <v>209</v>
      </c>
      <c r="L322" s="20" t="s">
        <v>209</v>
      </c>
      <c r="M322" s="20" t="s">
        <v>209</v>
      </c>
      <c r="N322" s="20" t="s">
        <v>209</v>
      </c>
      <c r="O322" s="20" t="s">
        <v>209</v>
      </c>
      <c r="P322" s="20" t="s">
        <v>209</v>
      </c>
      <c r="Q322" s="20" t="s">
        <v>725</v>
      </c>
      <c r="R322" s="7" t="s">
        <v>209</v>
      </c>
      <c r="S322" s="8" t="s">
        <v>209</v>
      </c>
      <c r="U322" s="63"/>
      <c r="V322" s="63"/>
      <c r="W322" s="63"/>
      <c r="X322" s="63"/>
      <c r="Y322" s="63"/>
      <c r="Z322" s="63"/>
      <c r="AA322" s="63"/>
      <c r="AB322" s="63"/>
      <c r="AC322" s="63"/>
      <c r="AD322" s="63"/>
      <c r="AE322" s="63"/>
      <c r="AF322" s="63"/>
      <c r="AG322" s="63"/>
    </row>
    <row r="323" spans="1:33" s="55" customFormat="1" ht="19.5" customHeight="1" outlineLevel="1" x14ac:dyDescent="0.25">
      <c r="A323" s="64" t="s">
        <v>459</v>
      </c>
      <c r="B323" s="90" t="s">
        <v>32</v>
      </c>
      <c r="C323" s="66" t="s">
        <v>438</v>
      </c>
      <c r="D323" s="15" t="s">
        <v>209</v>
      </c>
      <c r="E323" s="15" t="s">
        <v>209</v>
      </c>
      <c r="F323" s="15"/>
      <c r="G323" s="15" t="s">
        <v>209</v>
      </c>
      <c r="H323" s="15" t="s">
        <v>209</v>
      </c>
      <c r="I323" s="15" t="s">
        <v>209</v>
      </c>
      <c r="J323" s="15" t="s">
        <v>209</v>
      </c>
      <c r="K323" s="15" t="s">
        <v>209</v>
      </c>
      <c r="L323" s="15" t="s">
        <v>209</v>
      </c>
      <c r="M323" s="15" t="s">
        <v>209</v>
      </c>
      <c r="N323" s="15" t="s">
        <v>209</v>
      </c>
      <c r="O323" s="15" t="s">
        <v>209</v>
      </c>
      <c r="P323" s="15" t="s">
        <v>209</v>
      </c>
      <c r="Q323" s="15" t="s">
        <v>725</v>
      </c>
      <c r="R323" s="7" t="s">
        <v>209</v>
      </c>
      <c r="S323" s="8" t="s">
        <v>209</v>
      </c>
      <c r="U323" s="63"/>
      <c r="V323" s="63"/>
      <c r="W323" s="63"/>
      <c r="X323" s="63"/>
      <c r="Y323" s="63"/>
      <c r="Z323" s="63"/>
      <c r="AA323" s="63"/>
      <c r="AB323" s="63"/>
      <c r="AC323" s="63"/>
      <c r="AD323" s="63"/>
      <c r="AE323" s="63"/>
      <c r="AF323" s="63"/>
      <c r="AG323" s="63"/>
    </row>
    <row r="324" spans="1:33" s="55" customFormat="1" ht="19.5" customHeight="1" outlineLevel="1" thickBot="1" x14ac:dyDescent="0.3">
      <c r="A324" s="80" t="s">
        <v>460</v>
      </c>
      <c r="B324" s="91" t="s">
        <v>34</v>
      </c>
      <c r="C324" s="82" t="s">
        <v>438</v>
      </c>
      <c r="D324" s="21" t="s">
        <v>209</v>
      </c>
      <c r="E324" s="21" t="s">
        <v>209</v>
      </c>
      <c r="F324" s="21"/>
      <c r="G324" s="21" t="s">
        <v>209</v>
      </c>
      <c r="H324" s="21" t="s">
        <v>209</v>
      </c>
      <c r="I324" s="21" t="s">
        <v>209</v>
      </c>
      <c r="J324" s="21" t="s">
        <v>209</v>
      </c>
      <c r="K324" s="21" t="s">
        <v>209</v>
      </c>
      <c r="L324" s="21" t="s">
        <v>209</v>
      </c>
      <c r="M324" s="21" t="s">
        <v>209</v>
      </c>
      <c r="N324" s="21" t="s">
        <v>209</v>
      </c>
      <c r="O324" s="21" t="s">
        <v>209</v>
      </c>
      <c r="P324" s="21" t="s">
        <v>209</v>
      </c>
      <c r="Q324" s="21" t="s">
        <v>725</v>
      </c>
      <c r="R324" s="21" t="s">
        <v>209</v>
      </c>
      <c r="S324" s="22" t="s">
        <v>209</v>
      </c>
      <c r="U324" s="63"/>
      <c r="V324" s="63"/>
      <c r="W324" s="63"/>
      <c r="X324" s="63"/>
      <c r="Y324" s="63"/>
      <c r="Z324" s="63"/>
      <c r="AA324" s="63"/>
      <c r="AB324" s="63"/>
      <c r="AC324" s="63"/>
      <c r="AD324" s="63"/>
      <c r="AE324" s="63"/>
      <c r="AF324" s="63"/>
      <c r="AG324" s="63"/>
    </row>
    <row r="325" spans="1:33" s="55" customFormat="1" ht="15.6" customHeight="1" thickBot="1" x14ac:dyDescent="0.3">
      <c r="A325" s="92" t="s">
        <v>729</v>
      </c>
      <c r="B325" s="93"/>
      <c r="C325" s="93"/>
      <c r="D325" s="93"/>
      <c r="E325" s="93"/>
      <c r="F325" s="93"/>
      <c r="G325" s="93"/>
      <c r="H325" s="93"/>
      <c r="I325" s="93"/>
      <c r="J325" s="93"/>
      <c r="K325" s="93"/>
      <c r="L325" s="93"/>
      <c r="M325" s="93"/>
      <c r="N325" s="93"/>
      <c r="O325" s="93"/>
      <c r="P325" s="93"/>
      <c r="Q325" s="93"/>
      <c r="R325" s="93"/>
      <c r="S325" s="94"/>
      <c r="U325" s="63"/>
      <c r="V325" s="63"/>
      <c r="W325" s="63"/>
      <c r="X325" s="63"/>
      <c r="Y325" s="63"/>
      <c r="Z325" s="63"/>
      <c r="AA325" s="63"/>
      <c r="AB325" s="63"/>
      <c r="AC325" s="63"/>
      <c r="AD325" s="63"/>
      <c r="AE325" s="63"/>
      <c r="AF325" s="63"/>
      <c r="AG325" s="63"/>
    </row>
    <row r="326" spans="1:33" s="45" customFormat="1" ht="31.5" customHeight="1" outlineLevel="1" x14ac:dyDescent="0.25">
      <c r="A326" s="59" t="s">
        <v>461</v>
      </c>
      <c r="B326" s="60" t="s">
        <v>462</v>
      </c>
      <c r="C326" s="61" t="s">
        <v>209</v>
      </c>
      <c r="D326" s="10" t="s">
        <v>463</v>
      </c>
      <c r="E326" s="7" t="s">
        <v>463</v>
      </c>
      <c r="F326" s="7"/>
      <c r="G326" s="7" t="s">
        <v>463</v>
      </c>
      <c r="H326" s="7" t="s">
        <v>463</v>
      </c>
      <c r="I326" s="7" t="s">
        <v>463</v>
      </c>
      <c r="J326" s="7" t="s">
        <v>463</v>
      </c>
      <c r="K326" s="7" t="s">
        <v>463</v>
      </c>
      <c r="L326" s="7" t="s">
        <v>463</v>
      </c>
      <c r="M326" s="7" t="s">
        <v>463</v>
      </c>
      <c r="N326" s="7" t="s">
        <v>463</v>
      </c>
      <c r="O326" s="7" t="s">
        <v>463</v>
      </c>
      <c r="P326" s="7" t="s">
        <v>463</v>
      </c>
      <c r="Q326" s="7" t="s">
        <v>463</v>
      </c>
      <c r="R326" s="7" t="s">
        <v>463</v>
      </c>
      <c r="S326" s="8" t="s">
        <v>463</v>
      </c>
      <c r="U326" s="63"/>
      <c r="V326" s="63"/>
      <c r="W326" s="63"/>
      <c r="X326" s="63"/>
      <c r="Y326" s="63"/>
      <c r="Z326" s="63"/>
      <c r="AA326" s="63"/>
      <c r="AB326" s="63"/>
      <c r="AC326" s="63"/>
      <c r="AD326" s="63"/>
      <c r="AE326" s="63"/>
      <c r="AF326" s="63"/>
      <c r="AG326" s="63"/>
    </row>
    <row r="327" spans="1:33" s="45" customFormat="1" ht="15.75" customHeight="1" outlineLevel="1" x14ac:dyDescent="0.25">
      <c r="A327" s="64" t="s">
        <v>464</v>
      </c>
      <c r="B327" s="72" t="s">
        <v>465</v>
      </c>
      <c r="C327" s="66" t="s">
        <v>466</v>
      </c>
      <c r="D327" s="7" t="s">
        <v>209</v>
      </c>
      <c r="E327" s="7" t="s">
        <v>209</v>
      </c>
      <c r="F327" s="7"/>
      <c r="G327" s="7" t="s">
        <v>209</v>
      </c>
      <c r="H327" s="7" t="s">
        <v>209</v>
      </c>
      <c r="I327" s="7" t="s">
        <v>209</v>
      </c>
      <c r="J327" s="7" t="s">
        <v>209</v>
      </c>
      <c r="K327" s="7" t="s">
        <v>209</v>
      </c>
      <c r="L327" s="7" t="s">
        <v>209</v>
      </c>
      <c r="M327" s="7" t="s">
        <v>209</v>
      </c>
      <c r="N327" s="7" t="s">
        <v>209</v>
      </c>
      <c r="O327" s="7" t="s">
        <v>209</v>
      </c>
      <c r="P327" s="7" t="s">
        <v>209</v>
      </c>
      <c r="Q327" s="7" t="s">
        <v>209</v>
      </c>
      <c r="R327" s="7" t="s">
        <v>209</v>
      </c>
      <c r="S327" s="8" t="s">
        <v>209</v>
      </c>
      <c r="U327" s="63"/>
      <c r="V327" s="63"/>
      <c r="W327" s="63"/>
      <c r="X327" s="63"/>
      <c r="Y327" s="63"/>
      <c r="Z327" s="63"/>
      <c r="AA327" s="63"/>
      <c r="AB327" s="63"/>
      <c r="AC327" s="63"/>
      <c r="AD327" s="63"/>
      <c r="AE327" s="63"/>
      <c r="AF327" s="63"/>
      <c r="AG327" s="63"/>
    </row>
    <row r="328" spans="1:33" s="45" customFormat="1" ht="15.75" customHeight="1" outlineLevel="1" x14ac:dyDescent="0.25">
      <c r="A328" s="64" t="s">
        <v>467</v>
      </c>
      <c r="B328" s="72" t="s">
        <v>468</v>
      </c>
      <c r="C328" s="66" t="s">
        <v>469</v>
      </c>
      <c r="D328" s="7" t="s">
        <v>209</v>
      </c>
      <c r="E328" s="7" t="s">
        <v>209</v>
      </c>
      <c r="F328" s="7"/>
      <c r="G328" s="7" t="s">
        <v>209</v>
      </c>
      <c r="H328" s="7" t="s">
        <v>209</v>
      </c>
      <c r="I328" s="7" t="s">
        <v>209</v>
      </c>
      <c r="J328" s="7" t="s">
        <v>209</v>
      </c>
      <c r="K328" s="7" t="s">
        <v>209</v>
      </c>
      <c r="L328" s="7" t="s">
        <v>209</v>
      </c>
      <c r="M328" s="7" t="s">
        <v>209</v>
      </c>
      <c r="N328" s="7" t="s">
        <v>209</v>
      </c>
      <c r="O328" s="7" t="s">
        <v>209</v>
      </c>
      <c r="P328" s="7" t="s">
        <v>209</v>
      </c>
      <c r="Q328" s="7" t="s">
        <v>209</v>
      </c>
      <c r="R328" s="7" t="s">
        <v>209</v>
      </c>
      <c r="S328" s="8" t="s">
        <v>209</v>
      </c>
      <c r="U328" s="63"/>
      <c r="V328" s="63"/>
      <c r="W328" s="63"/>
      <c r="X328" s="63"/>
      <c r="Y328" s="63"/>
      <c r="Z328" s="63"/>
      <c r="AA328" s="63"/>
      <c r="AB328" s="63"/>
      <c r="AC328" s="63"/>
      <c r="AD328" s="63"/>
      <c r="AE328" s="63"/>
      <c r="AF328" s="63"/>
      <c r="AG328" s="63"/>
    </row>
    <row r="329" spans="1:33" s="45" customFormat="1" ht="15.75" customHeight="1" outlineLevel="1" x14ac:dyDescent="0.25">
      <c r="A329" s="64" t="s">
        <v>470</v>
      </c>
      <c r="B329" s="72" t="s">
        <v>471</v>
      </c>
      <c r="C329" s="66" t="s">
        <v>466</v>
      </c>
      <c r="D329" s="7" t="s">
        <v>209</v>
      </c>
      <c r="E329" s="7" t="s">
        <v>209</v>
      </c>
      <c r="F329" s="7"/>
      <c r="G329" s="7" t="s">
        <v>209</v>
      </c>
      <c r="H329" s="7" t="s">
        <v>209</v>
      </c>
      <c r="I329" s="7" t="s">
        <v>209</v>
      </c>
      <c r="J329" s="7" t="s">
        <v>209</v>
      </c>
      <c r="K329" s="7" t="s">
        <v>209</v>
      </c>
      <c r="L329" s="7" t="s">
        <v>209</v>
      </c>
      <c r="M329" s="7" t="s">
        <v>209</v>
      </c>
      <c r="N329" s="7" t="s">
        <v>209</v>
      </c>
      <c r="O329" s="7" t="s">
        <v>209</v>
      </c>
      <c r="P329" s="7" t="s">
        <v>209</v>
      </c>
      <c r="Q329" s="7" t="s">
        <v>209</v>
      </c>
      <c r="R329" s="7" t="s">
        <v>209</v>
      </c>
      <c r="S329" s="8" t="s">
        <v>209</v>
      </c>
      <c r="U329" s="63"/>
      <c r="V329" s="63"/>
      <c r="W329" s="63"/>
      <c r="X329" s="63"/>
      <c r="Y329" s="63"/>
      <c r="Z329" s="63"/>
      <c r="AA329" s="63"/>
      <c r="AB329" s="63"/>
      <c r="AC329" s="63"/>
      <c r="AD329" s="63"/>
      <c r="AE329" s="63"/>
      <c r="AF329" s="63"/>
      <c r="AG329" s="63"/>
    </row>
    <row r="330" spans="1:33" s="45" customFormat="1" ht="15.75" customHeight="1" outlineLevel="1" x14ac:dyDescent="0.25">
      <c r="A330" s="64" t="s">
        <v>472</v>
      </c>
      <c r="B330" s="72" t="s">
        <v>473</v>
      </c>
      <c r="C330" s="66" t="s">
        <v>469</v>
      </c>
      <c r="D330" s="7" t="s">
        <v>209</v>
      </c>
      <c r="E330" s="7" t="s">
        <v>209</v>
      </c>
      <c r="F330" s="7"/>
      <c r="G330" s="7" t="s">
        <v>209</v>
      </c>
      <c r="H330" s="7" t="s">
        <v>209</v>
      </c>
      <c r="I330" s="7" t="s">
        <v>209</v>
      </c>
      <c r="J330" s="7" t="s">
        <v>209</v>
      </c>
      <c r="K330" s="7" t="s">
        <v>209</v>
      </c>
      <c r="L330" s="7" t="s">
        <v>209</v>
      </c>
      <c r="M330" s="7" t="s">
        <v>209</v>
      </c>
      <c r="N330" s="7" t="s">
        <v>209</v>
      </c>
      <c r="O330" s="7" t="s">
        <v>209</v>
      </c>
      <c r="P330" s="7" t="s">
        <v>209</v>
      </c>
      <c r="Q330" s="7" t="s">
        <v>209</v>
      </c>
      <c r="R330" s="7" t="s">
        <v>209</v>
      </c>
      <c r="S330" s="8" t="s">
        <v>209</v>
      </c>
      <c r="U330" s="63"/>
      <c r="V330" s="63"/>
      <c r="W330" s="63"/>
      <c r="X330" s="63"/>
      <c r="Y330" s="63"/>
      <c r="Z330" s="63"/>
      <c r="AA330" s="63"/>
      <c r="AB330" s="63"/>
      <c r="AC330" s="63"/>
      <c r="AD330" s="63"/>
      <c r="AE330" s="63"/>
      <c r="AF330" s="63"/>
      <c r="AG330" s="63"/>
    </row>
    <row r="331" spans="1:33" s="45" customFormat="1" ht="15.75" customHeight="1" outlineLevel="1" x14ac:dyDescent="0.25">
      <c r="A331" s="64" t="s">
        <v>474</v>
      </c>
      <c r="B331" s="72" t="s">
        <v>475</v>
      </c>
      <c r="C331" s="66" t="s">
        <v>476</v>
      </c>
      <c r="D331" s="7" t="s">
        <v>209</v>
      </c>
      <c r="E331" s="7" t="s">
        <v>209</v>
      </c>
      <c r="F331" s="7"/>
      <c r="G331" s="7" t="s">
        <v>209</v>
      </c>
      <c r="H331" s="7" t="s">
        <v>209</v>
      </c>
      <c r="I331" s="7" t="s">
        <v>209</v>
      </c>
      <c r="J331" s="7" t="s">
        <v>209</v>
      </c>
      <c r="K331" s="7" t="s">
        <v>209</v>
      </c>
      <c r="L331" s="7" t="s">
        <v>209</v>
      </c>
      <c r="M331" s="7" t="s">
        <v>209</v>
      </c>
      <c r="N331" s="7" t="s">
        <v>209</v>
      </c>
      <c r="O331" s="7" t="s">
        <v>209</v>
      </c>
      <c r="P331" s="7" t="s">
        <v>209</v>
      </c>
      <c r="Q331" s="7" t="s">
        <v>209</v>
      </c>
      <c r="R331" s="7" t="s">
        <v>209</v>
      </c>
      <c r="S331" s="8" t="s">
        <v>209</v>
      </c>
      <c r="U331" s="63"/>
      <c r="V331" s="63"/>
      <c r="W331" s="63"/>
      <c r="X331" s="63"/>
      <c r="Y331" s="63"/>
      <c r="Z331" s="63"/>
      <c r="AA331" s="63"/>
      <c r="AB331" s="63"/>
      <c r="AC331" s="63"/>
      <c r="AD331" s="63"/>
      <c r="AE331" s="63"/>
      <c r="AF331" s="63"/>
      <c r="AG331" s="63"/>
    </row>
    <row r="332" spans="1:33" s="45" customFormat="1" ht="15.75" customHeight="1" outlineLevel="1" x14ac:dyDescent="0.25">
      <c r="A332" s="64" t="s">
        <v>477</v>
      </c>
      <c r="B332" s="72" t="s">
        <v>478</v>
      </c>
      <c r="C332" s="66" t="s">
        <v>209</v>
      </c>
      <c r="D332" s="7" t="s">
        <v>463</v>
      </c>
      <c r="E332" s="7" t="s">
        <v>463</v>
      </c>
      <c r="F332" s="7"/>
      <c r="G332" s="7" t="s">
        <v>463</v>
      </c>
      <c r="H332" s="7" t="s">
        <v>463</v>
      </c>
      <c r="I332" s="7" t="s">
        <v>463</v>
      </c>
      <c r="J332" s="7" t="s">
        <v>463</v>
      </c>
      <c r="K332" s="7" t="s">
        <v>463</v>
      </c>
      <c r="L332" s="7" t="s">
        <v>463</v>
      </c>
      <c r="M332" s="7" t="s">
        <v>463</v>
      </c>
      <c r="N332" s="7" t="s">
        <v>463</v>
      </c>
      <c r="O332" s="7" t="s">
        <v>463</v>
      </c>
      <c r="P332" s="7" t="s">
        <v>463</v>
      </c>
      <c r="Q332" s="7" t="s">
        <v>463</v>
      </c>
      <c r="R332" s="7" t="s">
        <v>463</v>
      </c>
      <c r="S332" s="8" t="s">
        <v>463</v>
      </c>
      <c r="U332" s="63"/>
      <c r="V332" s="63"/>
      <c r="W332" s="63"/>
      <c r="X332" s="63"/>
      <c r="Y332" s="63"/>
      <c r="Z332" s="63"/>
      <c r="AA332" s="63"/>
      <c r="AB332" s="63"/>
      <c r="AC332" s="63"/>
      <c r="AD332" s="63"/>
      <c r="AE332" s="63"/>
      <c r="AF332" s="63"/>
      <c r="AG332" s="63"/>
    </row>
    <row r="333" spans="1:33" s="45" customFormat="1" ht="15.75" customHeight="1" outlineLevel="1" x14ac:dyDescent="0.25">
      <c r="A333" s="64" t="s">
        <v>479</v>
      </c>
      <c r="B333" s="71" t="s">
        <v>480</v>
      </c>
      <c r="C333" s="66" t="s">
        <v>476</v>
      </c>
      <c r="D333" s="7" t="s">
        <v>209</v>
      </c>
      <c r="E333" s="7" t="s">
        <v>209</v>
      </c>
      <c r="F333" s="7"/>
      <c r="G333" s="7" t="s">
        <v>209</v>
      </c>
      <c r="H333" s="7" t="s">
        <v>209</v>
      </c>
      <c r="I333" s="7" t="s">
        <v>209</v>
      </c>
      <c r="J333" s="7" t="s">
        <v>209</v>
      </c>
      <c r="K333" s="7" t="s">
        <v>209</v>
      </c>
      <c r="L333" s="7" t="s">
        <v>209</v>
      </c>
      <c r="M333" s="7" t="s">
        <v>209</v>
      </c>
      <c r="N333" s="7" t="s">
        <v>209</v>
      </c>
      <c r="O333" s="7" t="s">
        <v>209</v>
      </c>
      <c r="P333" s="7" t="s">
        <v>209</v>
      </c>
      <c r="Q333" s="7" t="s">
        <v>209</v>
      </c>
      <c r="R333" s="7" t="s">
        <v>209</v>
      </c>
      <c r="S333" s="8" t="s">
        <v>209</v>
      </c>
      <c r="U333" s="63"/>
      <c r="V333" s="63"/>
      <c r="W333" s="63"/>
      <c r="X333" s="63"/>
      <c r="Y333" s="63"/>
      <c r="Z333" s="63"/>
      <c r="AA333" s="63"/>
      <c r="AB333" s="63"/>
      <c r="AC333" s="63"/>
      <c r="AD333" s="63"/>
      <c r="AE333" s="63"/>
      <c r="AF333" s="63"/>
      <c r="AG333" s="63"/>
    </row>
    <row r="334" spans="1:33" s="45" customFormat="1" ht="15.75" customHeight="1" outlineLevel="1" x14ac:dyDescent="0.25">
      <c r="A334" s="64" t="s">
        <v>481</v>
      </c>
      <c r="B334" s="71" t="s">
        <v>482</v>
      </c>
      <c r="C334" s="66" t="s">
        <v>483</v>
      </c>
      <c r="D334" s="7" t="s">
        <v>209</v>
      </c>
      <c r="E334" s="7" t="s">
        <v>209</v>
      </c>
      <c r="F334" s="7"/>
      <c r="G334" s="7" t="s">
        <v>209</v>
      </c>
      <c r="H334" s="7" t="s">
        <v>209</v>
      </c>
      <c r="I334" s="7" t="s">
        <v>209</v>
      </c>
      <c r="J334" s="7" t="s">
        <v>209</v>
      </c>
      <c r="K334" s="7" t="s">
        <v>209</v>
      </c>
      <c r="L334" s="7" t="s">
        <v>209</v>
      </c>
      <c r="M334" s="7" t="s">
        <v>209</v>
      </c>
      <c r="N334" s="7" t="s">
        <v>209</v>
      </c>
      <c r="O334" s="7" t="s">
        <v>209</v>
      </c>
      <c r="P334" s="7" t="s">
        <v>209</v>
      </c>
      <c r="Q334" s="7" t="s">
        <v>209</v>
      </c>
      <c r="R334" s="7" t="s">
        <v>209</v>
      </c>
      <c r="S334" s="8" t="s">
        <v>209</v>
      </c>
      <c r="U334" s="63"/>
      <c r="V334" s="63"/>
      <c r="W334" s="63"/>
      <c r="X334" s="63"/>
      <c r="Y334" s="63"/>
      <c r="Z334" s="63"/>
      <c r="AA334" s="63"/>
      <c r="AB334" s="63"/>
      <c r="AC334" s="63"/>
      <c r="AD334" s="63"/>
      <c r="AE334" s="63"/>
      <c r="AF334" s="63"/>
      <c r="AG334" s="63"/>
    </row>
    <row r="335" spans="1:33" s="45" customFormat="1" ht="15.75" customHeight="1" outlineLevel="1" x14ac:dyDescent="0.25">
      <c r="A335" s="64" t="s">
        <v>484</v>
      </c>
      <c r="B335" s="72" t="s">
        <v>485</v>
      </c>
      <c r="C335" s="66" t="s">
        <v>209</v>
      </c>
      <c r="D335" s="7" t="s">
        <v>463</v>
      </c>
      <c r="E335" s="7" t="s">
        <v>463</v>
      </c>
      <c r="F335" s="7"/>
      <c r="G335" s="7" t="s">
        <v>463</v>
      </c>
      <c r="H335" s="7" t="s">
        <v>463</v>
      </c>
      <c r="I335" s="7" t="s">
        <v>463</v>
      </c>
      <c r="J335" s="7" t="s">
        <v>463</v>
      </c>
      <c r="K335" s="7" t="s">
        <v>463</v>
      </c>
      <c r="L335" s="7" t="s">
        <v>463</v>
      </c>
      <c r="M335" s="7" t="s">
        <v>463</v>
      </c>
      <c r="N335" s="7" t="s">
        <v>463</v>
      </c>
      <c r="O335" s="7" t="s">
        <v>463</v>
      </c>
      <c r="P335" s="7" t="s">
        <v>463</v>
      </c>
      <c r="Q335" s="7" t="s">
        <v>463</v>
      </c>
      <c r="R335" s="7" t="s">
        <v>463</v>
      </c>
      <c r="S335" s="8" t="s">
        <v>463</v>
      </c>
      <c r="U335" s="63"/>
      <c r="V335" s="63"/>
      <c r="W335" s="63"/>
      <c r="X335" s="63"/>
      <c r="Y335" s="63"/>
      <c r="Z335" s="63"/>
      <c r="AA335" s="63"/>
      <c r="AB335" s="63"/>
      <c r="AC335" s="63"/>
      <c r="AD335" s="63"/>
      <c r="AE335" s="63"/>
      <c r="AF335" s="63"/>
      <c r="AG335" s="63"/>
    </row>
    <row r="336" spans="1:33" s="45" customFormat="1" ht="15.75" customHeight="1" outlineLevel="1" x14ac:dyDescent="0.25">
      <c r="A336" s="64" t="s">
        <v>486</v>
      </c>
      <c r="B336" s="71" t="s">
        <v>480</v>
      </c>
      <c r="C336" s="66" t="s">
        <v>476</v>
      </c>
      <c r="D336" s="7" t="s">
        <v>209</v>
      </c>
      <c r="E336" s="7" t="s">
        <v>209</v>
      </c>
      <c r="F336" s="7"/>
      <c r="G336" s="7" t="s">
        <v>209</v>
      </c>
      <c r="H336" s="7" t="s">
        <v>209</v>
      </c>
      <c r="I336" s="7" t="s">
        <v>209</v>
      </c>
      <c r="J336" s="7" t="s">
        <v>209</v>
      </c>
      <c r="K336" s="7" t="s">
        <v>209</v>
      </c>
      <c r="L336" s="7" t="s">
        <v>209</v>
      </c>
      <c r="M336" s="7" t="s">
        <v>209</v>
      </c>
      <c r="N336" s="7" t="s">
        <v>209</v>
      </c>
      <c r="O336" s="7" t="s">
        <v>209</v>
      </c>
      <c r="P336" s="7" t="s">
        <v>209</v>
      </c>
      <c r="Q336" s="7" t="s">
        <v>209</v>
      </c>
      <c r="R336" s="7" t="s">
        <v>209</v>
      </c>
      <c r="S336" s="8" t="s">
        <v>209</v>
      </c>
      <c r="U336" s="63"/>
      <c r="V336" s="63"/>
      <c r="W336" s="63"/>
      <c r="X336" s="63"/>
      <c r="Y336" s="63"/>
      <c r="Z336" s="63"/>
      <c r="AA336" s="63"/>
      <c r="AB336" s="63"/>
      <c r="AC336" s="63"/>
      <c r="AD336" s="63"/>
      <c r="AE336" s="63"/>
      <c r="AF336" s="63"/>
      <c r="AG336" s="63"/>
    </row>
    <row r="337" spans="1:33" s="45" customFormat="1" ht="15.75" customHeight="1" outlineLevel="1" x14ac:dyDescent="0.25">
      <c r="A337" s="64" t="s">
        <v>487</v>
      </c>
      <c r="B337" s="71" t="s">
        <v>488</v>
      </c>
      <c r="C337" s="66" t="s">
        <v>466</v>
      </c>
      <c r="D337" s="7" t="s">
        <v>209</v>
      </c>
      <c r="E337" s="7" t="s">
        <v>209</v>
      </c>
      <c r="F337" s="7"/>
      <c r="G337" s="7" t="s">
        <v>209</v>
      </c>
      <c r="H337" s="7" t="s">
        <v>209</v>
      </c>
      <c r="I337" s="7" t="s">
        <v>209</v>
      </c>
      <c r="J337" s="7" t="s">
        <v>209</v>
      </c>
      <c r="K337" s="7" t="s">
        <v>209</v>
      </c>
      <c r="L337" s="7" t="s">
        <v>209</v>
      </c>
      <c r="M337" s="7" t="s">
        <v>209</v>
      </c>
      <c r="N337" s="7" t="s">
        <v>209</v>
      </c>
      <c r="O337" s="7" t="s">
        <v>209</v>
      </c>
      <c r="P337" s="7" t="s">
        <v>209</v>
      </c>
      <c r="Q337" s="7" t="s">
        <v>209</v>
      </c>
      <c r="R337" s="7" t="s">
        <v>209</v>
      </c>
      <c r="S337" s="8" t="s">
        <v>209</v>
      </c>
      <c r="U337" s="63"/>
      <c r="V337" s="63"/>
      <c r="W337" s="63"/>
      <c r="X337" s="63"/>
      <c r="Y337" s="63"/>
      <c r="Z337" s="63"/>
      <c r="AA337" s="63"/>
      <c r="AB337" s="63"/>
      <c r="AC337" s="63"/>
      <c r="AD337" s="63"/>
      <c r="AE337" s="63"/>
      <c r="AF337" s="63"/>
      <c r="AG337" s="63"/>
    </row>
    <row r="338" spans="1:33" s="45" customFormat="1" ht="15.75" customHeight="1" outlineLevel="1" x14ac:dyDescent="0.25">
      <c r="A338" s="64" t="s">
        <v>489</v>
      </c>
      <c r="B338" s="71" t="s">
        <v>482</v>
      </c>
      <c r="C338" s="66" t="s">
        <v>483</v>
      </c>
      <c r="D338" s="7" t="s">
        <v>209</v>
      </c>
      <c r="E338" s="7" t="s">
        <v>209</v>
      </c>
      <c r="F338" s="7"/>
      <c r="G338" s="7" t="s">
        <v>209</v>
      </c>
      <c r="H338" s="7" t="s">
        <v>209</v>
      </c>
      <c r="I338" s="7" t="s">
        <v>209</v>
      </c>
      <c r="J338" s="7" t="s">
        <v>209</v>
      </c>
      <c r="K338" s="7" t="s">
        <v>209</v>
      </c>
      <c r="L338" s="7" t="s">
        <v>209</v>
      </c>
      <c r="M338" s="7" t="s">
        <v>209</v>
      </c>
      <c r="N338" s="7" t="s">
        <v>209</v>
      </c>
      <c r="O338" s="7" t="s">
        <v>209</v>
      </c>
      <c r="P338" s="7" t="s">
        <v>209</v>
      </c>
      <c r="Q338" s="7" t="s">
        <v>209</v>
      </c>
      <c r="R338" s="7" t="s">
        <v>209</v>
      </c>
      <c r="S338" s="8" t="s">
        <v>209</v>
      </c>
      <c r="U338" s="63"/>
      <c r="V338" s="63"/>
      <c r="W338" s="63"/>
      <c r="X338" s="63"/>
      <c r="Y338" s="63"/>
      <c r="Z338" s="63"/>
      <c r="AA338" s="63"/>
      <c r="AB338" s="63"/>
      <c r="AC338" s="63"/>
      <c r="AD338" s="63"/>
      <c r="AE338" s="63"/>
      <c r="AF338" s="63"/>
      <c r="AG338" s="63"/>
    </row>
    <row r="339" spans="1:33" s="45" customFormat="1" ht="15.75" customHeight="1" outlineLevel="1" x14ac:dyDescent="0.25">
      <c r="A339" s="64" t="s">
        <v>490</v>
      </c>
      <c r="B339" s="72" t="s">
        <v>491</v>
      </c>
      <c r="C339" s="66" t="s">
        <v>209</v>
      </c>
      <c r="D339" s="7" t="s">
        <v>463</v>
      </c>
      <c r="E339" s="7" t="s">
        <v>463</v>
      </c>
      <c r="F339" s="7"/>
      <c r="G339" s="7" t="s">
        <v>463</v>
      </c>
      <c r="H339" s="7" t="s">
        <v>463</v>
      </c>
      <c r="I339" s="7" t="s">
        <v>463</v>
      </c>
      <c r="J339" s="7" t="s">
        <v>463</v>
      </c>
      <c r="K339" s="7" t="s">
        <v>463</v>
      </c>
      <c r="L339" s="7" t="s">
        <v>463</v>
      </c>
      <c r="M339" s="7" t="s">
        <v>463</v>
      </c>
      <c r="N339" s="7" t="s">
        <v>463</v>
      </c>
      <c r="O339" s="7" t="s">
        <v>463</v>
      </c>
      <c r="P339" s="7" t="s">
        <v>463</v>
      </c>
      <c r="Q339" s="7" t="s">
        <v>463</v>
      </c>
      <c r="R339" s="7" t="s">
        <v>463</v>
      </c>
      <c r="S339" s="8" t="s">
        <v>463</v>
      </c>
      <c r="U339" s="63"/>
      <c r="V339" s="63"/>
      <c r="W339" s="63"/>
      <c r="X339" s="63"/>
      <c r="Y339" s="63"/>
      <c r="Z339" s="63"/>
      <c r="AA339" s="63"/>
      <c r="AB339" s="63"/>
      <c r="AC339" s="63"/>
      <c r="AD339" s="63"/>
      <c r="AE339" s="63"/>
      <c r="AF339" s="63"/>
      <c r="AG339" s="63"/>
    </row>
    <row r="340" spans="1:33" s="45" customFormat="1" ht="15.75" customHeight="1" outlineLevel="1" x14ac:dyDescent="0.25">
      <c r="A340" s="64" t="s">
        <v>492</v>
      </c>
      <c r="B340" s="71" t="s">
        <v>480</v>
      </c>
      <c r="C340" s="66" t="s">
        <v>476</v>
      </c>
      <c r="D340" s="7" t="s">
        <v>209</v>
      </c>
      <c r="E340" s="7" t="s">
        <v>209</v>
      </c>
      <c r="F340" s="7"/>
      <c r="G340" s="7" t="s">
        <v>209</v>
      </c>
      <c r="H340" s="7" t="s">
        <v>209</v>
      </c>
      <c r="I340" s="7" t="s">
        <v>209</v>
      </c>
      <c r="J340" s="7" t="s">
        <v>209</v>
      </c>
      <c r="K340" s="7" t="s">
        <v>209</v>
      </c>
      <c r="L340" s="7" t="s">
        <v>209</v>
      </c>
      <c r="M340" s="7" t="s">
        <v>209</v>
      </c>
      <c r="N340" s="7" t="s">
        <v>209</v>
      </c>
      <c r="O340" s="7" t="s">
        <v>209</v>
      </c>
      <c r="P340" s="7" t="s">
        <v>209</v>
      </c>
      <c r="Q340" s="7" t="s">
        <v>209</v>
      </c>
      <c r="R340" s="7" t="s">
        <v>209</v>
      </c>
      <c r="S340" s="8" t="s">
        <v>209</v>
      </c>
      <c r="U340" s="63"/>
      <c r="V340" s="63"/>
      <c r="W340" s="63"/>
      <c r="X340" s="63"/>
      <c r="Y340" s="63"/>
      <c r="Z340" s="63"/>
      <c r="AA340" s="63"/>
      <c r="AB340" s="63"/>
      <c r="AC340" s="63"/>
      <c r="AD340" s="63"/>
      <c r="AE340" s="63"/>
      <c r="AF340" s="63"/>
      <c r="AG340" s="63"/>
    </row>
    <row r="341" spans="1:33" s="45" customFormat="1" ht="15.75" customHeight="1" outlineLevel="1" x14ac:dyDescent="0.25">
      <c r="A341" s="64" t="s">
        <v>493</v>
      </c>
      <c r="B341" s="71" t="s">
        <v>482</v>
      </c>
      <c r="C341" s="66" t="s">
        <v>483</v>
      </c>
      <c r="D341" s="7" t="s">
        <v>209</v>
      </c>
      <c r="E341" s="7" t="s">
        <v>209</v>
      </c>
      <c r="F341" s="7"/>
      <c r="G341" s="7" t="s">
        <v>209</v>
      </c>
      <c r="H341" s="7" t="s">
        <v>209</v>
      </c>
      <c r="I341" s="7" t="s">
        <v>209</v>
      </c>
      <c r="J341" s="7" t="s">
        <v>209</v>
      </c>
      <c r="K341" s="7" t="s">
        <v>209</v>
      </c>
      <c r="L341" s="7" t="s">
        <v>209</v>
      </c>
      <c r="M341" s="7" t="s">
        <v>209</v>
      </c>
      <c r="N341" s="7" t="s">
        <v>209</v>
      </c>
      <c r="O341" s="7" t="s">
        <v>209</v>
      </c>
      <c r="P341" s="7" t="s">
        <v>209</v>
      </c>
      <c r="Q341" s="7" t="s">
        <v>209</v>
      </c>
      <c r="R341" s="7" t="s">
        <v>209</v>
      </c>
      <c r="S341" s="8" t="s">
        <v>209</v>
      </c>
      <c r="U341" s="63"/>
      <c r="V341" s="63"/>
      <c r="W341" s="63"/>
      <c r="X341" s="63"/>
      <c r="Y341" s="63"/>
      <c r="Z341" s="63"/>
      <c r="AA341" s="63"/>
      <c r="AB341" s="63"/>
      <c r="AC341" s="63"/>
      <c r="AD341" s="63"/>
      <c r="AE341" s="63"/>
      <c r="AF341" s="63"/>
      <c r="AG341" s="63"/>
    </row>
    <row r="342" spans="1:33" s="45" customFormat="1" ht="15.75" customHeight="1" outlineLevel="1" x14ac:dyDescent="0.25">
      <c r="A342" s="64" t="s">
        <v>494</v>
      </c>
      <c r="B342" s="72" t="s">
        <v>495</v>
      </c>
      <c r="C342" s="66" t="s">
        <v>209</v>
      </c>
      <c r="D342" s="7" t="s">
        <v>463</v>
      </c>
      <c r="E342" s="7" t="s">
        <v>463</v>
      </c>
      <c r="F342" s="7"/>
      <c r="G342" s="7" t="s">
        <v>463</v>
      </c>
      <c r="H342" s="7" t="s">
        <v>463</v>
      </c>
      <c r="I342" s="7" t="s">
        <v>463</v>
      </c>
      <c r="J342" s="7" t="s">
        <v>463</v>
      </c>
      <c r="K342" s="7" t="s">
        <v>463</v>
      </c>
      <c r="L342" s="7" t="s">
        <v>463</v>
      </c>
      <c r="M342" s="7" t="s">
        <v>463</v>
      </c>
      <c r="N342" s="7" t="s">
        <v>463</v>
      </c>
      <c r="O342" s="7" t="s">
        <v>463</v>
      </c>
      <c r="P342" s="7" t="s">
        <v>463</v>
      </c>
      <c r="Q342" s="7" t="s">
        <v>463</v>
      </c>
      <c r="R342" s="7" t="s">
        <v>463</v>
      </c>
      <c r="S342" s="8" t="s">
        <v>463</v>
      </c>
      <c r="U342" s="63"/>
      <c r="V342" s="63"/>
      <c r="W342" s="63"/>
      <c r="X342" s="63"/>
      <c r="Y342" s="63"/>
      <c r="Z342" s="63"/>
      <c r="AA342" s="63"/>
      <c r="AB342" s="63"/>
      <c r="AC342" s="63"/>
      <c r="AD342" s="63"/>
      <c r="AE342" s="63"/>
      <c r="AF342" s="63"/>
      <c r="AG342" s="63"/>
    </row>
    <row r="343" spans="1:33" s="45" customFormat="1" ht="15.75" customHeight="1" outlineLevel="1" x14ac:dyDescent="0.25">
      <c r="A343" s="64" t="s">
        <v>496</v>
      </c>
      <c r="B343" s="71" t="s">
        <v>480</v>
      </c>
      <c r="C343" s="66" t="s">
        <v>476</v>
      </c>
      <c r="D343" s="7" t="s">
        <v>209</v>
      </c>
      <c r="E343" s="7" t="s">
        <v>209</v>
      </c>
      <c r="F343" s="7"/>
      <c r="G343" s="7" t="s">
        <v>209</v>
      </c>
      <c r="H343" s="7" t="s">
        <v>209</v>
      </c>
      <c r="I343" s="7" t="s">
        <v>209</v>
      </c>
      <c r="J343" s="7" t="s">
        <v>209</v>
      </c>
      <c r="K343" s="7" t="s">
        <v>209</v>
      </c>
      <c r="L343" s="7" t="s">
        <v>209</v>
      </c>
      <c r="M343" s="7" t="s">
        <v>209</v>
      </c>
      <c r="N343" s="7" t="s">
        <v>209</v>
      </c>
      <c r="O343" s="7" t="s">
        <v>209</v>
      </c>
      <c r="P343" s="7" t="s">
        <v>209</v>
      </c>
      <c r="Q343" s="7" t="s">
        <v>209</v>
      </c>
      <c r="R343" s="7" t="s">
        <v>209</v>
      </c>
      <c r="S343" s="8" t="s">
        <v>209</v>
      </c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</row>
    <row r="344" spans="1:33" s="45" customFormat="1" ht="15.75" customHeight="1" outlineLevel="1" x14ac:dyDescent="0.25">
      <c r="A344" s="64" t="s">
        <v>497</v>
      </c>
      <c r="B344" s="71" t="s">
        <v>488</v>
      </c>
      <c r="C344" s="66" t="s">
        <v>466</v>
      </c>
      <c r="D344" s="7" t="s">
        <v>209</v>
      </c>
      <c r="E344" s="7" t="s">
        <v>209</v>
      </c>
      <c r="F344" s="7"/>
      <c r="G344" s="7" t="s">
        <v>209</v>
      </c>
      <c r="H344" s="7" t="s">
        <v>209</v>
      </c>
      <c r="I344" s="7" t="s">
        <v>209</v>
      </c>
      <c r="J344" s="7" t="s">
        <v>209</v>
      </c>
      <c r="K344" s="7" t="s">
        <v>209</v>
      </c>
      <c r="L344" s="7" t="s">
        <v>209</v>
      </c>
      <c r="M344" s="7" t="s">
        <v>209</v>
      </c>
      <c r="N344" s="7" t="s">
        <v>209</v>
      </c>
      <c r="O344" s="7" t="s">
        <v>209</v>
      </c>
      <c r="P344" s="7" t="s">
        <v>209</v>
      </c>
      <c r="Q344" s="7" t="s">
        <v>209</v>
      </c>
      <c r="R344" s="7" t="s">
        <v>209</v>
      </c>
      <c r="S344" s="8" t="s">
        <v>209</v>
      </c>
      <c r="U344" s="63"/>
      <c r="V344" s="63"/>
      <c r="W344" s="63"/>
      <c r="X344" s="63"/>
      <c r="Y344" s="63"/>
      <c r="Z344" s="63"/>
      <c r="AA344" s="63"/>
      <c r="AB344" s="63"/>
      <c r="AC344" s="63"/>
      <c r="AD344" s="63"/>
      <c r="AE344" s="63"/>
      <c r="AF344" s="63"/>
      <c r="AG344" s="63"/>
    </row>
    <row r="345" spans="1:33" s="45" customFormat="1" ht="15.75" customHeight="1" outlineLevel="1" x14ac:dyDescent="0.25">
      <c r="A345" s="64" t="s">
        <v>498</v>
      </c>
      <c r="B345" s="71" t="s">
        <v>482</v>
      </c>
      <c r="C345" s="66" t="s">
        <v>483</v>
      </c>
      <c r="D345" s="7" t="s">
        <v>209</v>
      </c>
      <c r="E345" s="7" t="s">
        <v>209</v>
      </c>
      <c r="F345" s="7"/>
      <c r="G345" s="7" t="s">
        <v>209</v>
      </c>
      <c r="H345" s="7" t="s">
        <v>209</v>
      </c>
      <c r="I345" s="7" t="s">
        <v>209</v>
      </c>
      <c r="J345" s="7" t="s">
        <v>209</v>
      </c>
      <c r="K345" s="7" t="s">
        <v>209</v>
      </c>
      <c r="L345" s="7" t="s">
        <v>209</v>
      </c>
      <c r="M345" s="7" t="s">
        <v>209</v>
      </c>
      <c r="N345" s="7" t="s">
        <v>209</v>
      </c>
      <c r="O345" s="7" t="s">
        <v>209</v>
      </c>
      <c r="P345" s="7" t="s">
        <v>209</v>
      </c>
      <c r="Q345" s="7" t="s">
        <v>209</v>
      </c>
      <c r="R345" s="7" t="s">
        <v>209</v>
      </c>
      <c r="S345" s="8" t="s">
        <v>209</v>
      </c>
      <c r="U345" s="63"/>
      <c r="V345" s="63"/>
      <c r="W345" s="63"/>
      <c r="X345" s="63"/>
      <c r="Y345" s="63"/>
      <c r="Z345" s="63"/>
      <c r="AA345" s="63"/>
      <c r="AB345" s="63"/>
      <c r="AC345" s="63"/>
      <c r="AD345" s="63"/>
      <c r="AE345" s="63"/>
      <c r="AF345" s="63"/>
      <c r="AG345" s="63"/>
    </row>
    <row r="346" spans="1:33" s="45" customFormat="1" ht="15" x14ac:dyDescent="0.25">
      <c r="A346" s="83" t="s">
        <v>499</v>
      </c>
      <c r="B346" s="70" t="s">
        <v>500</v>
      </c>
      <c r="C346" s="84" t="s">
        <v>209</v>
      </c>
      <c r="D346" s="17" t="s">
        <v>463</v>
      </c>
      <c r="E346" s="17" t="s">
        <v>463</v>
      </c>
      <c r="F346" s="17" t="s">
        <v>463</v>
      </c>
      <c r="G346" s="17" t="s">
        <v>463</v>
      </c>
      <c r="H346" s="17" t="s">
        <v>463</v>
      </c>
      <c r="I346" s="17" t="s">
        <v>463</v>
      </c>
      <c r="J346" s="17" t="s">
        <v>463</v>
      </c>
      <c r="K346" s="17" t="s">
        <v>463</v>
      </c>
      <c r="L346" s="17" t="s">
        <v>463</v>
      </c>
      <c r="M346" s="17" t="s">
        <v>463</v>
      </c>
      <c r="N346" s="17" t="s">
        <v>463</v>
      </c>
      <c r="O346" s="17" t="s">
        <v>463</v>
      </c>
      <c r="P346" s="17" t="s">
        <v>463</v>
      </c>
      <c r="Q346" s="17" t="s">
        <v>463</v>
      </c>
      <c r="R346" s="17" t="s">
        <v>463</v>
      </c>
      <c r="S346" s="18" t="s">
        <v>463</v>
      </c>
      <c r="U346" s="63"/>
      <c r="V346" s="63"/>
      <c r="W346" s="63"/>
      <c r="X346" s="63"/>
      <c r="Y346" s="63"/>
      <c r="Z346" s="63"/>
      <c r="AA346" s="63"/>
      <c r="AB346" s="63"/>
      <c r="AC346" s="63"/>
      <c r="AD346" s="63"/>
      <c r="AE346" s="63"/>
      <c r="AF346" s="63"/>
      <c r="AG346" s="63"/>
    </row>
    <row r="347" spans="1:33" s="45" customFormat="1" ht="15" x14ac:dyDescent="0.25">
      <c r="A347" s="64" t="s">
        <v>501</v>
      </c>
      <c r="B347" s="72" t="s">
        <v>502</v>
      </c>
      <c r="C347" s="66" t="s">
        <v>476</v>
      </c>
      <c r="D347" s="7">
        <v>2019.3070663000001</v>
      </c>
      <c r="E347" s="7">
        <v>2165.3725949999998</v>
      </c>
      <c r="F347" s="7">
        <v>2295.8794537241429</v>
      </c>
      <c r="G347" s="7">
        <v>2155.7510360000001</v>
      </c>
      <c r="H347" s="7">
        <v>2455.1404105443908</v>
      </c>
      <c r="I347" s="7">
        <v>2303.7627409331071</v>
      </c>
      <c r="J347" s="7">
        <v>2615.9286721596914</v>
      </c>
      <c r="K347" s="7">
        <v>2393.3008936759043</v>
      </c>
      <c r="L347" s="7">
        <v>2699.0800078179991</v>
      </c>
      <c r="M347" s="7">
        <v>2444.1669115494219</v>
      </c>
      <c r="N347" s="7">
        <v>2781.6251346737718</v>
      </c>
      <c r="O347" s="7">
        <v>2496.0502497804114</v>
      </c>
      <c r="P347" s="7">
        <v>2548.9712547760187</v>
      </c>
      <c r="Q347" s="7" t="s">
        <v>725</v>
      </c>
      <c r="R347" s="7">
        <f t="shared" ref="R347:R361" si="162">H347+J347+L347+N347</f>
        <v>10551.774225195852</v>
      </c>
      <c r="S347" s="7">
        <f t="shared" ref="S347:S361" si="163">I347+K347+M347+O347+P347</f>
        <v>12186.252050714864</v>
      </c>
      <c r="U347" s="63"/>
      <c r="V347" s="63"/>
      <c r="W347" s="63"/>
      <c r="X347" s="63"/>
      <c r="Y347" s="63"/>
      <c r="Z347" s="63"/>
      <c r="AA347" s="63"/>
      <c r="AB347" s="63"/>
      <c r="AC347" s="63"/>
      <c r="AD347" s="63"/>
      <c r="AE347" s="63"/>
      <c r="AF347" s="63"/>
      <c r="AG347" s="63"/>
    </row>
    <row r="348" spans="1:33" s="45" customFormat="1" ht="30" x14ac:dyDescent="0.25">
      <c r="A348" s="64" t="s">
        <v>503</v>
      </c>
      <c r="B348" s="71" t="s">
        <v>504</v>
      </c>
      <c r="C348" s="66" t="s">
        <v>476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 t="s">
        <v>725</v>
      </c>
      <c r="R348" s="7">
        <f t="shared" si="162"/>
        <v>0</v>
      </c>
      <c r="S348" s="7">
        <f t="shared" si="163"/>
        <v>0</v>
      </c>
      <c r="U348" s="63"/>
      <c r="V348" s="63"/>
      <c r="W348" s="63"/>
      <c r="X348" s="63"/>
      <c r="Y348" s="63"/>
      <c r="Z348" s="63"/>
      <c r="AA348" s="63"/>
      <c r="AB348" s="63"/>
      <c r="AC348" s="63"/>
      <c r="AD348" s="63"/>
      <c r="AE348" s="63"/>
      <c r="AF348" s="63"/>
      <c r="AG348" s="63"/>
    </row>
    <row r="349" spans="1:33" s="45" customFormat="1" ht="15" x14ac:dyDescent="0.25">
      <c r="A349" s="64" t="s">
        <v>505</v>
      </c>
      <c r="B349" s="90" t="s">
        <v>506</v>
      </c>
      <c r="C349" s="66" t="s">
        <v>476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 t="s">
        <v>725</v>
      </c>
      <c r="R349" s="7">
        <f t="shared" si="162"/>
        <v>0</v>
      </c>
      <c r="S349" s="7">
        <f t="shared" si="163"/>
        <v>0</v>
      </c>
      <c r="U349" s="63"/>
      <c r="V349" s="63"/>
      <c r="W349" s="63"/>
      <c r="X349" s="63"/>
      <c r="Y349" s="63"/>
      <c r="Z349" s="63"/>
      <c r="AA349" s="63"/>
      <c r="AB349" s="63"/>
      <c r="AC349" s="63"/>
      <c r="AD349" s="63"/>
      <c r="AE349" s="63"/>
      <c r="AF349" s="63"/>
      <c r="AG349" s="63"/>
    </row>
    <row r="350" spans="1:33" s="45" customFormat="1" ht="15" x14ac:dyDescent="0.25">
      <c r="A350" s="64" t="s">
        <v>507</v>
      </c>
      <c r="B350" s="90" t="s">
        <v>508</v>
      </c>
      <c r="C350" s="66" t="s">
        <v>476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 t="s">
        <v>725</v>
      </c>
      <c r="R350" s="7">
        <f t="shared" si="162"/>
        <v>0</v>
      </c>
      <c r="S350" s="7">
        <f t="shared" si="163"/>
        <v>0</v>
      </c>
      <c r="U350" s="63"/>
      <c r="V350" s="63"/>
      <c r="W350" s="63"/>
      <c r="X350" s="63"/>
      <c r="Y350" s="63"/>
      <c r="Z350" s="63"/>
      <c r="AA350" s="63"/>
      <c r="AB350" s="63"/>
      <c r="AC350" s="63"/>
      <c r="AD350" s="63"/>
      <c r="AE350" s="63"/>
      <c r="AF350" s="63"/>
      <c r="AG350" s="63"/>
    </row>
    <row r="351" spans="1:33" s="45" customFormat="1" ht="15" x14ac:dyDescent="0.25">
      <c r="A351" s="64" t="s">
        <v>509</v>
      </c>
      <c r="B351" s="72" t="s">
        <v>510</v>
      </c>
      <c r="C351" s="66" t="s">
        <v>476</v>
      </c>
      <c r="D351" s="7">
        <v>1135.4639447000004</v>
      </c>
      <c r="E351" s="7">
        <v>1042.0606530000005</v>
      </c>
      <c r="F351" s="7">
        <v>1014.6310737708567</v>
      </c>
      <c r="G351" s="7">
        <v>1173.9689829999998</v>
      </c>
      <c r="H351" s="7">
        <v>938.1328801379841</v>
      </c>
      <c r="I351" s="7">
        <v>1144.0874296956429</v>
      </c>
      <c r="J351" s="7">
        <v>845.21008433632915</v>
      </c>
      <c r="K351" s="7">
        <v>1123.5062803654209</v>
      </c>
      <c r="L351" s="7">
        <v>831.28152380794336</v>
      </c>
      <c r="M351" s="7">
        <v>1142.976405972729</v>
      </c>
      <c r="N351" s="7">
        <v>819.34362758468842</v>
      </c>
      <c r="O351" s="7">
        <v>1162.8359340921829</v>
      </c>
      <c r="P351" s="7">
        <v>1183.0926527740271</v>
      </c>
      <c r="Q351" s="7" t="s">
        <v>725</v>
      </c>
      <c r="R351" s="7">
        <f t="shared" si="162"/>
        <v>3433.968115866945</v>
      </c>
      <c r="S351" s="7">
        <f t="shared" si="163"/>
        <v>5756.4987029000022</v>
      </c>
      <c r="U351" s="63"/>
      <c r="V351" s="63"/>
      <c r="W351" s="63"/>
      <c r="X351" s="63"/>
      <c r="Y351" s="63"/>
      <c r="Z351" s="63"/>
      <c r="AA351" s="63"/>
      <c r="AB351" s="63"/>
      <c r="AC351" s="63"/>
      <c r="AD351" s="63"/>
      <c r="AE351" s="63"/>
      <c r="AF351" s="63"/>
      <c r="AG351" s="63"/>
    </row>
    <row r="352" spans="1:33" s="45" customFormat="1" ht="15" x14ac:dyDescent="0.25">
      <c r="A352" s="64" t="s">
        <v>511</v>
      </c>
      <c r="B352" s="72" t="s">
        <v>710</v>
      </c>
      <c r="C352" s="66" t="s">
        <v>466</v>
      </c>
      <c r="D352" s="7">
        <v>229.52699999999999</v>
      </c>
      <c r="E352" s="7">
        <v>190.05000000000004</v>
      </c>
      <c r="F352" s="7">
        <v>146.96199999999999</v>
      </c>
      <c r="G352" s="7">
        <v>146.96199999999999</v>
      </c>
      <c r="H352" s="7">
        <v>180.81200000000001</v>
      </c>
      <c r="I352" s="7">
        <v>146.96199999999999</v>
      </c>
      <c r="J352" s="7">
        <v>214.66200000000001</v>
      </c>
      <c r="K352" s="7">
        <v>156.25099999999998</v>
      </c>
      <c r="L352" s="7">
        <v>214.66200000000001</v>
      </c>
      <c r="M352" s="7">
        <v>165.54</v>
      </c>
      <c r="N352" s="7">
        <v>214.66200000000001</v>
      </c>
      <c r="O352" s="7">
        <v>165.54</v>
      </c>
      <c r="P352" s="7">
        <v>165.54</v>
      </c>
      <c r="Q352" s="7" t="s">
        <v>725</v>
      </c>
      <c r="R352" s="7">
        <f t="shared" si="162"/>
        <v>824.79800000000012</v>
      </c>
      <c r="S352" s="7">
        <f t="shared" si="163"/>
        <v>799.83299999999986</v>
      </c>
      <c r="U352" s="63"/>
      <c r="V352" s="63"/>
      <c r="W352" s="63"/>
      <c r="X352" s="63"/>
      <c r="Y352" s="63"/>
      <c r="Z352" s="63"/>
      <c r="AA352" s="63"/>
      <c r="AB352" s="63"/>
      <c r="AC352" s="63"/>
      <c r="AD352" s="63"/>
      <c r="AE352" s="63"/>
      <c r="AF352" s="63"/>
      <c r="AG352" s="63"/>
    </row>
    <row r="353" spans="1:33" s="45" customFormat="1" ht="30" x14ac:dyDescent="0.25">
      <c r="A353" s="64" t="s">
        <v>512</v>
      </c>
      <c r="B353" s="71" t="s">
        <v>513</v>
      </c>
      <c r="C353" s="66" t="s">
        <v>466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 t="s">
        <v>725</v>
      </c>
      <c r="R353" s="7">
        <f t="shared" si="162"/>
        <v>0</v>
      </c>
      <c r="S353" s="7">
        <f t="shared" si="163"/>
        <v>0</v>
      </c>
      <c r="U353" s="63"/>
      <c r="V353" s="63"/>
      <c r="W353" s="63"/>
      <c r="X353" s="63"/>
      <c r="Y353" s="63"/>
      <c r="Z353" s="63"/>
      <c r="AA353" s="63"/>
      <c r="AB353" s="63"/>
      <c r="AC353" s="63"/>
      <c r="AD353" s="63"/>
      <c r="AE353" s="63"/>
      <c r="AF353" s="63"/>
      <c r="AG353" s="63"/>
    </row>
    <row r="354" spans="1:33" s="45" customFormat="1" ht="15" x14ac:dyDescent="0.25">
      <c r="A354" s="64" t="s">
        <v>514</v>
      </c>
      <c r="B354" s="90" t="s">
        <v>506</v>
      </c>
      <c r="C354" s="66" t="s">
        <v>466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 t="s">
        <v>725</v>
      </c>
      <c r="R354" s="7">
        <f t="shared" si="162"/>
        <v>0</v>
      </c>
      <c r="S354" s="7">
        <f t="shared" si="163"/>
        <v>0</v>
      </c>
      <c r="U354" s="63"/>
      <c r="V354" s="63"/>
      <c r="W354" s="63"/>
      <c r="X354" s="63"/>
      <c r="Y354" s="63"/>
      <c r="Z354" s="63"/>
      <c r="AA354" s="63"/>
      <c r="AB354" s="63"/>
      <c r="AC354" s="63"/>
      <c r="AD354" s="63"/>
      <c r="AE354" s="63"/>
      <c r="AF354" s="63"/>
      <c r="AG354" s="63"/>
    </row>
    <row r="355" spans="1:33" s="45" customFormat="1" ht="15" x14ac:dyDescent="0.25">
      <c r="A355" s="64" t="s">
        <v>515</v>
      </c>
      <c r="B355" s="90" t="s">
        <v>508</v>
      </c>
      <c r="C355" s="66" t="s">
        <v>466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 t="s">
        <v>725</v>
      </c>
      <c r="R355" s="7">
        <f t="shared" si="162"/>
        <v>0</v>
      </c>
      <c r="S355" s="7">
        <f t="shared" si="163"/>
        <v>0</v>
      </c>
      <c r="U355" s="63"/>
      <c r="V355" s="63"/>
      <c r="W355" s="63"/>
      <c r="X355" s="63"/>
      <c r="Y355" s="63"/>
      <c r="Z355" s="63"/>
      <c r="AA355" s="63"/>
      <c r="AB355" s="63"/>
      <c r="AC355" s="63"/>
      <c r="AD355" s="63"/>
      <c r="AE355" s="63"/>
      <c r="AF355" s="63"/>
      <c r="AG355" s="63"/>
    </row>
    <row r="356" spans="1:33" s="45" customFormat="1" ht="15" x14ac:dyDescent="0.25">
      <c r="A356" s="64" t="s">
        <v>516</v>
      </c>
      <c r="B356" s="72" t="s">
        <v>517</v>
      </c>
      <c r="C356" s="66" t="s">
        <v>518</v>
      </c>
      <c r="D356" s="7">
        <v>81910.80416</v>
      </c>
      <c r="E356" s="7">
        <v>82932.92</v>
      </c>
      <c r="F356" s="7">
        <v>83667.644751920001</v>
      </c>
      <c r="G356" s="7">
        <v>83371.142240000001</v>
      </c>
      <c r="H356" s="7">
        <v>83724.420016671924</v>
      </c>
      <c r="I356" s="7">
        <v>84112.93</v>
      </c>
      <c r="J356" s="7">
        <v>83781.252056688594</v>
      </c>
      <c r="K356" s="7">
        <v>84310.42</v>
      </c>
      <c r="L356" s="7">
        <v>83838.140928745284</v>
      </c>
      <c r="M356" s="7">
        <v>84516.04</v>
      </c>
      <c r="N356" s="7">
        <v>83895.086689674019</v>
      </c>
      <c r="O356" s="7">
        <v>84733.07</v>
      </c>
      <c r="P356" s="7">
        <v>84922.85</v>
      </c>
      <c r="Q356" s="7" t="s">
        <v>725</v>
      </c>
      <c r="R356" s="7">
        <f t="shared" si="162"/>
        <v>335238.89969177981</v>
      </c>
      <c r="S356" s="7">
        <f t="shared" si="163"/>
        <v>422595.30999999994</v>
      </c>
      <c r="U356" s="63"/>
      <c r="V356" s="63"/>
      <c r="W356" s="63"/>
      <c r="X356" s="63"/>
      <c r="Y356" s="63"/>
      <c r="Z356" s="63"/>
      <c r="AA356" s="63"/>
      <c r="AB356" s="63"/>
      <c r="AC356" s="63"/>
      <c r="AD356" s="63"/>
      <c r="AE356" s="63"/>
      <c r="AF356" s="63"/>
      <c r="AG356" s="63"/>
    </row>
    <row r="357" spans="1:33" s="45" customFormat="1" ht="30" x14ac:dyDescent="0.25">
      <c r="A357" s="64" t="s">
        <v>519</v>
      </c>
      <c r="B357" s="72" t="s">
        <v>711</v>
      </c>
      <c r="C357" s="66" t="s">
        <v>8</v>
      </c>
      <c r="D357" s="7">
        <v>1458.0386009256667</v>
      </c>
      <c r="E357" s="7">
        <v>1399.6786483862502</v>
      </c>
      <c r="F357" s="7">
        <v>2140.6271784369974</v>
      </c>
      <c r="G357" s="7">
        <f>G24-G58-G59-G52</f>
        <v>1322.9747127014039</v>
      </c>
      <c r="H357" s="7">
        <v>2435.5841987799904</v>
      </c>
      <c r="I357" s="7">
        <f>I24-I58-I59-I52</f>
        <v>1276.9920296244604</v>
      </c>
      <c r="J357" s="7">
        <v>3098.1655074957034</v>
      </c>
      <c r="K357" s="7">
        <f>K24-K58-K59-K52</f>
        <v>1627.5721168634595</v>
      </c>
      <c r="L357" s="7">
        <v>3421.6808277702403</v>
      </c>
      <c r="M357" s="7">
        <f>M24-M58-M59-M52</f>
        <v>1486.0462624505176</v>
      </c>
      <c r="N357" s="7">
        <v>3706.1060189420209</v>
      </c>
      <c r="O357" s="7">
        <f>O24-O58-O59-O52</f>
        <v>1287.7194223682254</v>
      </c>
      <c r="P357" s="7">
        <f>P24-P58-P59-P52</f>
        <v>1035.1686619885286</v>
      </c>
      <c r="Q357" s="7" t="s">
        <v>725</v>
      </c>
      <c r="R357" s="7">
        <f t="shared" si="162"/>
        <v>12661.536552987955</v>
      </c>
      <c r="S357" s="7">
        <f t="shared" si="163"/>
        <v>6713.4984932951911</v>
      </c>
      <c r="U357" s="63"/>
      <c r="V357" s="63"/>
      <c r="W357" s="63"/>
      <c r="X357" s="63"/>
      <c r="Y357" s="63"/>
      <c r="Z357" s="63"/>
      <c r="AA357" s="63"/>
      <c r="AB357" s="63"/>
      <c r="AC357" s="63"/>
      <c r="AD357" s="63"/>
      <c r="AE357" s="63"/>
      <c r="AF357" s="63"/>
      <c r="AG357" s="63"/>
    </row>
    <row r="358" spans="1:33" s="45" customFormat="1" ht="15" x14ac:dyDescent="0.25">
      <c r="A358" s="64" t="s">
        <v>520</v>
      </c>
      <c r="B358" s="85" t="s">
        <v>521</v>
      </c>
      <c r="C358" s="66" t="s">
        <v>209</v>
      </c>
      <c r="D358" s="7" t="s">
        <v>463</v>
      </c>
      <c r="E358" s="7" t="s">
        <v>463</v>
      </c>
      <c r="F358" s="7" t="s">
        <v>463</v>
      </c>
      <c r="G358" s="7" t="s">
        <v>463</v>
      </c>
      <c r="H358" s="7" t="s">
        <v>463</v>
      </c>
      <c r="I358" s="7" t="s">
        <v>463</v>
      </c>
      <c r="J358" s="7" t="s">
        <v>463</v>
      </c>
      <c r="K358" s="7" t="s">
        <v>463</v>
      </c>
      <c r="L358" s="7" t="s">
        <v>463</v>
      </c>
      <c r="M358" s="7" t="s">
        <v>463</v>
      </c>
      <c r="N358" s="7" t="s">
        <v>463</v>
      </c>
      <c r="O358" s="7" t="s">
        <v>463</v>
      </c>
      <c r="P358" s="7" t="s">
        <v>463</v>
      </c>
      <c r="Q358" s="7" t="s">
        <v>725</v>
      </c>
      <c r="R358" s="7" t="s">
        <v>209</v>
      </c>
      <c r="S358" s="8" t="s">
        <v>209</v>
      </c>
      <c r="U358" s="63"/>
      <c r="V358" s="63"/>
      <c r="W358" s="63"/>
      <c r="X358" s="63"/>
      <c r="Y358" s="63"/>
      <c r="Z358" s="63"/>
      <c r="AA358" s="63"/>
      <c r="AB358" s="63"/>
      <c r="AC358" s="63"/>
      <c r="AD358" s="63"/>
      <c r="AE358" s="63"/>
      <c r="AF358" s="63"/>
      <c r="AG358" s="63"/>
    </row>
    <row r="359" spans="1:33" s="45" customFormat="1" ht="15" x14ac:dyDescent="0.25">
      <c r="A359" s="64" t="s">
        <v>522</v>
      </c>
      <c r="B359" s="72" t="s">
        <v>523</v>
      </c>
      <c r="C359" s="66" t="s">
        <v>476</v>
      </c>
      <c r="D359" s="7">
        <v>2279.9840421700001</v>
      </c>
      <c r="E359" s="7">
        <v>2483.1473532</v>
      </c>
      <c r="F359" s="7">
        <v>2871.4157035816834</v>
      </c>
      <c r="G359" s="7">
        <v>2749.7345751595794</v>
      </c>
      <c r="H359" s="7">
        <v>3096.43620456384</v>
      </c>
      <c r="I359" s="7">
        <v>2699.6892551751457</v>
      </c>
      <c r="J359" s="7">
        <v>3269.8170932021462</v>
      </c>
      <c r="K359" s="7">
        <v>2786.5460956326601</v>
      </c>
      <c r="L359" s="7">
        <v>3365.9561915049326</v>
      </c>
      <c r="M359" s="7">
        <v>2845.0841190206984</v>
      </c>
      <c r="N359" s="7">
        <v>3461.746327750504</v>
      </c>
      <c r="O359" s="7">
        <v>2904.7909738974981</v>
      </c>
      <c r="P359" s="7">
        <v>2965.6900175936253</v>
      </c>
      <c r="Q359" s="7" t="s">
        <v>725</v>
      </c>
      <c r="R359" s="7">
        <f t="shared" si="162"/>
        <v>13193.955817021422</v>
      </c>
      <c r="S359" s="7">
        <f t="shared" si="163"/>
        <v>14201.800461319628</v>
      </c>
      <c r="U359" s="63"/>
      <c r="V359" s="63"/>
      <c r="W359" s="63"/>
      <c r="X359" s="63"/>
      <c r="Y359" s="63"/>
      <c r="Z359" s="63"/>
      <c r="AA359" s="63"/>
      <c r="AB359" s="63"/>
      <c r="AC359" s="63"/>
      <c r="AD359" s="63"/>
      <c r="AE359" s="63"/>
      <c r="AF359" s="63"/>
      <c r="AG359" s="63"/>
    </row>
    <row r="360" spans="1:33" s="45" customFormat="1" ht="15" x14ac:dyDescent="0.25">
      <c r="A360" s="64" t="s">
        <v>524</v>
      </c>
      <c r="B360" s="72" t="s">
        <v>525</v>
      </c>
      <c r="C360" s="66" t="s">
        <v>469</v>
      </c>
      <c r="D360" s="7" t="s">
        <v>209</v>
      </c>
      <c r="E360" s="7" t="s">
        <v>209</v>
      </c>
      <c r="F360" s="7" t="s">
        <v>209</v>
      </c>
      <c r="G360" s="7" t="s">
        <v>209</v>
      </c>
      <c r="H360" s="7" t="s">
        <v>209</v>
      </c>
      <c r="I360" s="7" t="s">
        <v>209</v>
      </c>
      <c r="J360" s="7" t="s">
        <v>209</v>
      </c>
      <c r="K360" s="7" t="s">
        <v>209</v>
      </c>
      <c r="L360" s="7" t="s">
        <v>209</v>
      </c>
      <c r="M360" s="7" t="s">
        <v>209</v>
      </c>
      <c r="N360" s="7" t="s">
        <v>209</v>
      </c>
      <c r="O360" s="7" t="s">
        <v>209</v>
      </c>
      <c r="P360" s="7" t="s">
        <v>209</v>
      </c>
      <c r="Q360" s="7" t="s">
        <v>725</v>
      </c>
      <c r="R360" s="7" t="s">
        <v>209</v>
      </c>
      <c r="S360" s="8" t="s">
        <v>209</v>
      </c>
      <c r="U360" s="63"/>
      <c r="V360" s="63"/>
      <c r="W360" s="63"/>
      <c r="X360" s="63"/>
      <c r="Y360" s="63"/>
      <c r="Z360" s="63"/>
      <c r="AA360" s="63"/>
      <c r="AB360" s="63"/>
      <c r="AC360" s="63"/>
      <c r="AD360" s="63"/>
      <c r="AE360" s="63"/>
      <c r="AF360" s="63"/>
      <c r="AG360" s="63"/>
    </row>
    <row r="361" spans="1:33" s="45" customFormat="1" ht="45" x14ac:dyDescent="0.25">
      <c r="A361" s="64" t="s">
        <v>526</v>
      </c>
      <c r="B361" s="72" t="s">
        <v>527</v>
      </c>
      <c r="C361" s="66" t="s">
        <v>8</v>
      </c>
      <c r="D361" s="7">
        <v>1814.3432581749994</v>
      </c>
      <c r="E361" s="7">
        <v>2072.354497946666</v>
      </c>
      <c r="F361" s="7">
        <v>2771.7330000697484</v>
      </c>
      <c r="G361" s="7">
        <f>G24+G27-G52-G53</f>
        <v>2275.3359574483329</v>
      </c>
      <c r="H361" s="7">
        <v>3609.0368550308995</v>
      </c>
      <c r="I361" s="7">
        <f>I24+I27-I52-I53</f>
        <v>2630.1657397597946</v>
      </c>
      <c r="J361" s="7">
        <v>4577.7303514342784</v>
      </c>
      <c r="K361" s="7">
        <f>K24+K27-K52-K53</f>
        <v>3172.9235299386864</v>
      </c>
      <c r="L361" s="7">
        <v>4970.992174381985</v>
      </c>
      <c r="M361" s="7">
        <f>M24+M27-M52-M53</f>
        <v>3165.4270251207936</v>
      </c>
      <c r="N361" s="7">
        <v>5306.1595725616762</v>
      </c>
      <c r="O361" s="7">
        <f>O24+O27-O52-O53</f>
        <v>3090.5575828969231</v>
      </c>
      <c r="P361" s="7">
        <f>P24+P27-P52-P53</f>
        <v>2976.0339357944231</v>
      </c>
      <c r="Q361" s="7" t="s">
        <v>725</v>
      </c>
      <c r="R361" s="7">
        <f t="shared" si="162"/>
        <v>18463.91895340884</v>
      </c>
      <c r="S361" s="7">
        <f t="shared" si="163"/>
        <v>15035.10781351062</v>
      </c>
      <c r="U361" s="63"/>
      <c r="V361" s="63"/>
      <c r="W361" s="63"/>
      <c r="X361" s="63"/>
      <c r="Y361" s="63"/>
      <c r="Z361" s="63"/>
      <c r="AA361" s="63"/>
      <c r="AB361" s="63"/>
      <c r="AC361" s="63"/>
      <c r="AD361" s="63"/>
      <c r="AE361" s="63"/>
      <c r="AF361" s="63"/>
      <c r="AG361" s="63"/>
    </row>
    <row r="362" spans="1:33" s="45" customFormat="1" ht="30" x14ac:dyDescent="0.25">
      <c r="A362" s="64" t="s">
        <v>528</v>
      </c>
      <c r="B362" s="72" t="s">
        <v>529</v>
      </c>
      <c r="C362" s="66" t="s">
        <v>8</v>
      </c>
      <c r="D362" s="7" t="s">
        <v>209</v>
      </c>
      <c r="E362" s="7" t="s">
        <v>209</v>
      </c>
      <c r="F362" s="7" t="s">
        <v>209</v>
      </c>
      <c r="G362" s="7" t="s">
        <v>209</v>
      </c>
      <c r="H362" s="7" t="s">
        <v>209</v>
      </c>
      <c r="I362" s="7" t="s">
        <v>209</v>
      </c>
      <c r="J362" s="7" t="s">
        <v>209</v>
      </c>
      <c r="K362" s="7" t="s">
        <v>209</v>
      </c>
      <c r="L362" s="7" t="s">
        <v>209</v>
      </c>
      <c r="M362" s="7" t="s">
        <v>209</v>
      </c>
      <c r="N362" s="7" t="s">
        <v>209</v>
      </c>
      <c r="O362" s="7" t="s">
        <v>209</v>
      </c>
      <c r="P362" s="7" t="s">
        <v>209</v>
      </c>
      <c r="Q362" s="7" t="s">
        <v>725</v>
      </c>
      <c r="R362" s="7" t="s">
        <v>209</v>
      </c>
      <c r="S362" s="8" t="s">
        <v>209</v>
      </c>
      <c r="U362" s="63"/>
      <c r="V362" s="63"/>
      <c r="W362" s="63"/>
      <c r="X362" s="63"/>
      <c r="Y362" s="63"/>
      <c r="Z362" s="63"/>
      <c r="AA362" s="63"/>
      <c r="AB362" s="63"/>
      <c r="AC362" s="63"/>
      <c r="AD362" s="63"/>
      <c r="AE362" s="63"/>
      <c r="AF362" s="63"/>
      <c r="AG362" s="63"/>
    </row>
    <row r="363" spans="1:33" s="45" customFormat="1" ht="15.75" customHeight="1" outlineLevel="1" x14ac:dyDescent="0.25">
      <c r="A363" s="64" t="s">
        <v>530</v>
      </c>
      <c r="B363" s="85" t="s">
        <v>531</v>
      </c>
      <c r="C363" s="28" t="s">
        <v>209</v>
      </c>
      <c r="D363" s="7" t="s">
        <v>463</v>
      </c>
      <c r="E363" s="7" t="s">
        <v>463</v>
      </c>
      <c r="F363" s="7" t="s">
        <v>463</v>
      </c>
      <c r="G363" s="7" t="s">
        <v>463</v>
      </c>
      <c r="H363" s="7" t="s">
        <v>463</v>
      </c>
      <c r="I363" s="7" t="s">
        <v>463</v>
      </c>
      <c r="J363" s="7" t="s">
        <v>463</v>
      </c>
      <c r="K363" s="7" t="s">
        <v>463</v>
      </c>
      <c r="L363" s="7" t="s">
        <v>463</v>
      </c>
      <c r="M363" s="7" t="s">
        <v>463</v>
      </c>
      <c r="N363" s="7" t="s">
        <v>463</v>
      </c>
      <c r="O363" s="7" t="s">
        <v>463</v>
      </c>
      <c r="P363" s="7" t="s">
        <v>463</v>
      </c>
      <c r="Q363" s="7" t="s">
        <v>725</v>
      </c>
      <c r="R363" s="7" t="s">
        <v>463</v>
      </c>
      <c r="S363" s="8" t="s">
        <v>463</v>
      </c>
      <c r="U363" s="63"/>
      <c r="V363" s="63"/>
      <c r="W363" s="63"/>
      <c r="X363" s="63"/>
      <c r="Y363" s="63"/>
      <c r="Z363" s="63"/>
      <c r="AA363" s="63"/>
      <c r="AB363" s="63"/>
      <c r="AC363" s="63"/>
      <c r="AD363" s="63"/>
      <c r="AE363" s="63"/>
      <c r="AF363" s="63"/>
      <c r="AG363" s="63"/>
    </row>
    <row r="364" spans="1:33" s="45" customFormat="1" ht="18" customHeight="1" outlineLevel="1" x14ac:dyDescent="0.25">
      <c r="A364" s="64" t="s">
        <v>532</v>
      </c>
      <c r="B364" s="72" t="s">
        <v>533</v>
      </c>
      <c r="C364" s="66" t="s">
        <v>466</v>
      </c>
      <c r="D364" s="7" t="s">
        <v>209</v>
      </c>
      <c r="E364" s="7" t="s">
        <v>209</v>
      </c>
      <c r="F364" s="7" t="s">
        <v>209</v>
      </c>
      <c r="G364" s="7" t="s">
        <v>209</v>
      </c>
      <c r="H364" s="7" t="s">
        <v>209</v>
      </c>
      <c r="I364" s="7" t="s">
        <v>209</v>
      </c>
      <c r="J364" s="7" t="s">
        <v>209</v>
      </c>
      <c r="K364" s="7" t="s">
        <v>209</v>
      </c>
      <c r="L364" s="7" t="s">
        <v>209</v>
      </c>
      <c r="M364" s="7" t="s">
        <v>209</v>
      </c>
      <c r="N364" s="7" t="s">
        <v>209</v>
      </c>
      <c r="O364" s="7" t="s">
        <v>209</v>
      </c>
      <c r="P364" s="7" t="s">
        <v>209</v>
      </c>
      <c r="Q364" s="7" t="s">
        <v>725</v>
      </c>
      <c r="R364" s="7" t="s">
        <v>209</v>
      </c>
      <c r="S364" s="8" t="s">
        <v>209</v>
      </c>
      <c r="U364" s="63"/>
      <c r="V364" s="63"/>
      <c r="W364" s="63"/>
      <c r="X364" s="63"/>
      <c r="Y364" s="63"/>
      <c r="Z364" s="63"/>
      <c r="AA364" s="63"/>
      <c r="AB364" s="63"/>
      <c r="AC364" s="63"/>
      <c r="AD364" s="63"/>
      <c r="AE364" s="63"/>
      <c r="AF364" s="63"/>
      <c r="AG364" s="63"/>
    </row>
    <row r="365" spans="1:33" s="45" customFormat="1" ht="47.25" customHeight="1" outlineLevel="1" x14ac:dyDescent="0.25">
      <c r="A365" s="64" t="s">
        <v>534</v>
      </c>
      <c r="B365" s="71" t="s">
        <v>535</v>
      </c>
      <c r="C365" s="66" t="s">
        <v>466</v>
      </c>
      <c r="D365" s="7" t="s">
        <v>209</v>
      </c>
      <c r="E365" s="7" t="s">
        <v>209</v>
      </c>
      <c r="F365" s="7" t="s">
        <v>209</v>
      </c>
      <c r="G365" s="7" t="s">
        <v>209</v>
      </c>
      <c r="H365" s="7" t="s">
        <v>209</v>
      </c>
      <c r="I365" s="7" t="s">
        <v>209</v>
      </c>
      <c r="J365" s="7" t="s">
        <v>209</v>
      </c>
      <c r="K365" s="7" t="s">
        <v>209</v>
      </c>
      <c r="L365" s="7" t="s">
        <v>209</v>
      </c>
      <c r="M365" s="7" t="s">
        <v>209</v>
      </c>
      <c r="N365" s="7" t="s">
        <v>209</v>
      </c>
      <c r="O365" s="7" t="s">
        <v>209</v>
      </c>
      <c r="P365" s="7" t="s">
        <v>209</v>
      </c>
      <c r="Q365" s="7" t="s">
        <v>725</v>
      </c>
      <c r="R365" s="7" t="s">
        <v>209</v>
      </c>
      <c r="S365" s="8" t="s">
        <v>209</v>
      </c>
      <c r="U365" s="63"/>
      <c r="V365" s="63"/>
      <c r="W365" s="63"/>
      <c r="X365" s="63"/>
      <c r="Y365" s="63"/>
      <c r="Z365" s="63"/>
      <c r="AA365" s="63"/>
      <c r="AB365" s="63"/>
      <c r="AC365" s="63"/>
      <c r="AD365" s="63"/>
      <c r="AE365" s="63"/>
      <c r="AF365" s="63"/>
      <c r="AG365" s="63"/>
    </row>
    <row r="366" spans="1:33" s="45" customFormat="1" ht="47.25" customHeight="1" outlineLevel="1" x14ac:dyDescent="0.25">
      <c r="A366" s="64" t="s">
        <v>536</v>
      </c>
      <c r="B366" s="71" t="s">
        <v>537</v>
      </c>
      <c r="C366" s="66" t="s">
        <v>466</v>
      </c>
      <c r="D366" s="7" t="s">
        <v>209</v>
      </c>
      <c r="E366" s="7" t="s">
        <v>209</v>
      </c>
      <c r="F366" s="7" t="s">
        <v>209</v>
      </c>
      <c r="G366" s="7" t="s">
        <v>209</v>
      </c>
      <c r="H366" s="7" t="s">
        <v>209</v>
      </c>
      <c r="I366" s="7" t="s">
        <v>209</v>
      </c>
      <c r="J366" s="7" t="s">
        <v>209</v>
      </c>
      <c r="K366" s="7" t="s">
        <v>209</v>
      </c>
      <c r="L366" s="7" t="s">
        <v>209</v>
      </c>
      <c r="M366" s="7" t="s">
        <v>209</v>
      </c>
      <c r="N366" s="7" t="s">
        <v>209</v>
      </c>
      <c r="O366" s="7" t="s">
        <v>209</v>
      </c>
      <c r="P366" s="7" t="s">
        <v>209</v>
      </c>
      <c r="Q366" s="7" t="s">
        <v>725</v>
      </c>
      <c r="R366" s="7" t="s">
        <v>209</v>
      </c>
      <c r="S366" s="8" t="s">
        <v>209</v>
      </c>
      <c r="U366" s="63"/>
      <c r="V366" s="63"/>
      <c r="W366" s="63"/>
      <c r="X366" s="63"/>
      <c r="Y366" s="63"/>
      <c r="Z366" s="63"/>
      <c r="AA366" s="63"/>
      <c r="AB366" s="63"/>
      <c r="AC366" s="63"/>
      <c r="AD366" s="63"/>
      <c r="AE366" s="63"/>
      <c r="AF366" s="63"/>
      <c r="AG366" s="63"/>
    </row>
    <row r="367" spans="1:33" s="45" customFormat="1" ht="31.5" customHeight="1" outlineLevel="1" x14ac:dyDescent="0.25">
      <c r="A367" s="64" t="s">
        <v>538</v>
      </c>
      <c r="B367" s="71" t="s">
        <v>539</v>
      </c>
      <c r="C367" s="66" t="s">
        <v>466</v>
      </c>
      <c r="D367" s="7" t="s">
        <v>209</v>
      </c>
      <c r="E367" s="7" t="s">
        <v>209</v>
      </c>
      <c r="F367" s="7" t="s">
        <v>209</v>
      </c>
      <c r="G367" s="7" t="s">
        <v>209</v>
      </c>
      <c r="H367" s="7" t="s">
        <v>209</v>
      </c>
      <c r="I367" s="7" t="s">
        <v>209</v>
      </c>
      <c r="J367" s="7" t="s">
        <v>209</v>
      </c>
      <c r="K367" s="7" t="s">
        <v>209</v>
      </c>
      <c r="L367" s="7" t="s">
        <v>209</v>
      </c>
      <c r="M367" s="7" t="s">
        <v>209</v>
      </c>
      <c r="N367" s="7" t="s">
        <v>209</v>
      </c>
      <c r="O367" s="7" t="s">
        <v>209</v>
      </c>
      <c r="P367" s="7" t="s">
        <v>209</v>
      </c>
      <c r="Q367" s="7" t="s">
        <v>725</v>
      </c>
      <c r="R367" s="7" t="s">
        <v>209</v>
      </c>
      <c r="S367" s="8" t="s">
        <v>209</v>
      </c>
      <c r="U367" s="63"/>
      <c r="V367" s="63"/>
      <c r="W367" s="63"/>
      <c r="X367" s="63"/>
      <c r="Y367" s="63"/>
      <c r="Z367" s="63"/>
      <c r="AA367" s="63"/>
      <c r="AB367" s="63"/>
      <c r="AC367" s="63"/>
      <c r="AD367" s="63"/>
      <c r="AE367" s="63"/>
      <c r="AF367" s="63"/>
      <c r="AG367" s="63"/>
    </row>
    <row r="368" spans="1:33" s="45" customFormat="1" ht="15.75" customHeight="1" outlineLevel="1" x14ac:dyDescent="0.25">
      <c r="A368" s="64" t="s">
        <v>540</v>
      </c>
      <c r="B368" s="72" t="s">
        <v>541</v>
      </c>
      <c r="C368" s="66" t="s">
        <v>476</v>
      </c>
      <c r="D368" s="7" t="s">
        <v>209</v>
      </c>
      <c r="E368" s="7" t="s">
        <v>209</v>
      </c>
      <c r="F368" s="7" t="s">
        <v>209</v>
      </c>
      <c r="G368" s="7" t="s">
        <v>209</v>
      </c>
      <c r="H368" s="7" t="s">
        <v>209</v>
      </c>
      <c r="I368" s="7" t="s">
        <v>209</v>
      </c>
      <c r="J368" s="7" t="s">
        <v>209</v>
      </c>
      <c r="K368" s="7" t="s">
        <v>209</v>
      </c>
      <c r="L368" s="7" t="s">
        <v>209</v>
      </c>
      <c r="M368" s="7" t="s">
        <v>209</v>
      </c>
      <c r="N368" s="7" t="s">
        <v>209</v>
      </c>
      <c r="O368" s="7" t="s">
        <v>209</v>
      </c>
      <c r="P368" s="7" t="s">
        <v>209</v>
      </c>
      <c r="Q368" s="7" t="s">
        <v>725</v>
      </c>
      <c r="R368" s="7" t="s">
        <v>209</v>
      </c>
      <c r="S368" s="8" t="s">
        <v>209</v>
      </c>
      <c r="U368" s="63"/>
      <c r="V368" s="63"/>
      <c r="W368" s="63"/>
      <c r="X368" s="63"/>
      <c r="Y368" s="63"/>
      <c r="Z368" s="63"/>
      <c r="AA368" s="63"/>
      <c r="AB368" s="63"/>
      <c r="AC368" s="63"/>
      <c r="AD368" s="63"/>
      <c r="AE368" s="63"/>
      <c r="AF368" s="63"/>
      <c r="AG368" s="63"/>
    </row>
    <row r="369" spans="1:33" s="45" customFormat="1" ht="31.5" customHeight="1" outlineLevel="1" x14ac:dyDescent="0.25">
      <c r="A369" s="64" t="s">
        <v>542</v>
      </c>
      <c r="B369" s="71" t="s">
        <v>543</v>
      </c>
      <c r="C369" s="66" t="s">
        <v>476</v>
      </c>
      <c r="D369" s="7" t="s">
        <v>209</v>
      </c>
      <c r="E369" s="7" t="s">
        <v>209</v>
      </c>
      <c r="F369" s="7" t="s">
        <v>209</v>
      </c>
      <c r="G369" s="7" t="s">
        <v>209</v>
      </c>
      <c r="H369" s="7" t="s">
        <v>209</v>
      </c>
      <c r="I369" s="7" t="s">
        <v>209</v>
      </c>
      <c r="J369" s="7" t="s">
        <v>209</v>
      </c>
      <c r="K369" s="7" t="s">
        <v>209</v>
      </c>
      <c r="L369" s="7" t="s">
        <v>209</v>
      </c>
      <c r="M369" s="7" t="s">
        <v>209</v>
      </c>
      <c r="N369" s="7" t="s">
        <v>209</v>
      </c>
      <c r="O369" s="7" t="s">
        <v>209</v>
      </c>
      <c r="P369" s="7" t="s">
        <v>209</v>
      </c>
      <c r="Q369" s="7" t="s">
        <v>725</v>
      </c>
      <c r="R369" s="7" t="s">
        <v>209</v>
      </c>
      <c r="S369" s="8" t="s">
        <v>209</v>
      </c>
      <c r="U369" s="63"/>
      <c r="V369" s="63"/>
      <c r="W369" s="63"/>
      <c r="X369" s="63"/>
      <c r="Y369" s="63"/>
      <c r="Z369" s="63"/>
      <c r="AA369" s="63"/>
      <c r="AB369" s="63"/>
      <c r="AC369" s="63"/>
      <c r="AD369" s="63"/>
      <c r="AE369" s="63"/>
      <c r="AF369" s="63"/>
      <c r="AG369" s="63"/>
    </row>
    <row r="370" spans="1:33" s="45" customFormat="1" ht="15.75" customHeight="1" outlineLevel="1" x14ac:dyDescent="0.25">
      <c r="A370" s="64" t="s">
        <v>544</v>
      </c>
      <c r="B370" s="71" t="s">
        <v>545</v>
      </c>
      <c r="C370" s="66" t="s">
        <v>476</v>
      </c>
      <c r="D370" s="7" t="s">
        <v>209</v>
      </c>
      <c r="E370" s="7" t="s">
        <v>209</v>
      </c>
      <c r="F370" s="7" t="s">
        <v>209</v>
      </c>
      <c r="G370" s="7" t="s">
        <v>209</v>
      </c>
      <c r="H370" s="7" t="s">
        <v>209</v>
      </c>
      <c r="I370" s="7" t="s">
        <v>209</v>
      </c>
      <c r="J370" s="7" t="s">
        <v>209</v>
      </c>
      <c r="K370" s="7" t="s">
        <v>209</v>
      </c>
      <c r="L370" s="7" t="s">
        <v>209</v>
      </c>
      <c r="M370" s="7" t="s">
        <v>209</v>
      </c>
      <c r="N370" s="7" t="s">
        <v>209</v>
      </c>
      <c r="O370" s="7" t="s">
        <v>209</v>
      </c>
      <c r="P370" s="7" t="s">
        <v>209</v>
      </c>
      <c r="Q370" s="7" t="s">
        <v>725</v>
      </c>
      <c r="R370" s="7" t="s">
        <v>209</v>
      </c>
      <c r="S370" s="8" t="s">
        <v>209</v>
      </c>
      <c r="U370" s="63"/>
      <c r="V370" s="63"/>
      <c r="W370" s="63"/>
      <c r="X370" s="63"/>
      <c r="Y370" s="63"/>
      <c r="Z370" s="63"/>
      <c r="AA370" s="63"/>
      <c r="AB370" s="63"/>
      <c r="AC370" s="63"/>
      <c r="AD370" s="63"/>
      <c r="AE370" s="63"/>
      <c r="AF370" s="63"/>
      <c r="AG370" s="63"/>
    </row>
    <row r="371" spans="1:33" s="45" customFormat="1" ht="31.5" customHeight="1" outlineLevel="1" x14ac:dyDescent="0.25">
      <c r="A371" s="64" t="s">
        <v>546</v>
      </c>
      <c r="B371" s="72" t="s">
        <v>547</v>
      </c>
      <c r="C371" s="66" t="s">
        <v>8</v>
      </c>
      <c r="D371" s="7" t="s">
        <v>209</v>
      </c>
      <c r="E371" s="7" t="s">
        <v>209</v>
      </c>
      <c r="F371" s="7" t="s">
        <v>209</v>
      </c>
      <c r="G371" s="7" t="s">
        <v>209</v>
      </c>
      <c r="H371" s="7" t="s">
        <v>209</v>
      </c>
      <c r="I371" s="7" t="s">
        <v>209</v>
      </c>
      <c r="J371" s="7" t="s">
        <v>209</v>
      </c>
      <c r="K371" s="7" t="s">
        <v>209</v>
      </c>
      <c r="L371" s="7" t="s">
        <v>209</v>
      </c>
      <c r="M371" s="7" t="s">
        <v>209</v>
      </c>
      <c r="N371" s="7" t="s">
        <v>209</v>
      </c>
      <c r="O371" s="7" t="s">
        <v>209</v>
      </c>
      <c r="P371" s="7" t="s">
        <v>209</v>
      </c>
      <c r="Q371" s="7" t="s">
        <v>725</v>
      </c>
      <c r="R371" s="7" t="s">
        <v>209</v>
      </c>
      <c r="S371" s="8" t="s">
        <v>209</v>
      </c>
      <c r="U371" s="63"/>
      <c r="V371" s="63"/>
      <c r="W371" s="63"/>
      <c r="X371" s="63"/>
      <c r="Y371" s="63"/>
      <c r="Z371" s="63"/>
      <c r="AA371" s="63"/>
      <c r="AB371" s="63"/>
      <c r="AC371" s="63"/>
      <c r="AD371" s="63"/>
      <c r="AE371" s="63"/>
      <c r="AF371" s="63"/>
      <c r="AG371" s="63"/>
    </row>
    <row r="372" spans="1:33" s="45" customFormat="1" ht="15.75" customHeight="1" outlineLevel="1" x14ac:dyDescent="0.25">
      <c r="A372" s="64" t="s">
        <v>548</v>
      </c>
      <c r="B372" s="71" t="s">
        <v>549</v>
      </c>
      <c r="C372" s="66" t="s">
        <v>8</v>
      </c>
      <c r="D372" s="12" t="s">
        <v>209</v>
      </c>
      <c r="E372" s="12" t="s">
        <v>209</v>
      </c>
      <c r="F372" s="12" t="s">
        <v>209</v>
      </c>
      <c r="G372" s="12" t="s">
        <v>209</v>
      </c>
      <c r="H372" s="12" t="s">
        <v>209</v>
      </c>
      <c r="I372" s="12" t="s">
        <v>209</v>
      </c>
      <c r="J372" s="12" t="s">
        <v>209</v>
      </c>
      <c r="K372" s="12" t="s">
        <v>209</v>
      </c>
      <c r="L372" s="12" t="s">
        <v>209</v>
      </c>
      <c r="M372" s="12" t="s">
        <v>209</v>
      </c>
      <c r="N372" s="12" t="s">
        <v>209</v>
      </c>
      <c r="O372" s="12" t="s">
        <v>209</v>
      </c>
      <c r="P372" s="12" t="s">
        <v>209</v>
      </c>
      <c r="Q372" s="12" t="s">
        <v>725</v>
      </c>
      <c r="R372" s="12" t="s">
        <v>209</v>
      </c>
      <c r="S372" s="95" t="s">
        <v>209</v>
      </c>
      <c r="U372" s="63"/>
      <c r="V372" s="63"/>
      <c r="W372" s="63"/>
      <c r="X372" s="63"/>
      <c r="Y372" s="63"/>
      <c r="Z372" s="63"/>
      <c r="AA372" s="63"/>
      <c r="AB372" s="63"/>
      <c r="AC372" s="63"/>
      <c r="AD372" s="63"/>
      <c r="AE372" s="63"/>
      <c r="AF372" s="63"/>
      <c r="AG372" s="63"/>
    </row>
    <row r="373" spans="1:33" s="45" customFormat="1" ht="15.75" customHeight="1" outlineLevel="1" x14ac:dyDescent="0.25">
      <c r="A373" s="64" t="s">
        <v>550</v>
      </c>
      <c r="B373" s="71" t="s">
        <v>34</v>
      </c>
      <c r="C373" s="66" t="s">
        <v>8</v>
      </c>
      <c r="D373" s="12" t="s">
        <v>209</v>
      </c>
      <c r="E373" s="12" t="s">
        <v>209</v>
      </c>
      <c r="F373" s="12" t="s">
        <v>209</v>
      </c>
      <c r="G373" s="12" t="s">
        <v>209</v>
      </c>
      <c r="H373" s="12" t="s">
        <v>209</v>
      </c>
      <c r="I373" s="12" t="s">
        <v>209</v>
      </c>
      <c r="J373" s="12" t="s">
        <v>209</v>
      </c>
      <c r="K373" s="12" t="s">
        <v>209</v>
      </c>
      <c r="L373" s="12" t="s">
        <v>209</v>
      </c>
      <c r="M373" s="12" t="s">
        <v>209</v>
      </c>
      <c r="N373" s="12" t="s">
        <v>209</v>
      </c>
      <c r="O373" s="12" t="s">
        <v>209</v>
      </c>
      <c r="P373" s="12" t="s">
        <v>209</v>
      </c>
      <c r="Q373" s="12" t="s">
        <v>725</v>
      </c>
      <c r="R373" s="12" t="s">
        <v>209</v>
      </c>
      <c r="S373" s="95" t="s">
        <v>209</v>
      </c>
      <c r="U373" s="63"/>
      <c r="V373" s="63"/>
      <c r="W373" s="63"/>
      <c r="X373" s="63"/>
      <c r="Y373" s="63"/>
      <c r="Z373" s="63"/>
      <c r="AA373" s="63"/>
      <c r="AB373" s="63"/>
      <c r="AC373" s="63"/>
      <c r="AD373" s="63"/>
      <c r="AE373" s="63"/>
      <c r="AF373" s="63"/>
      <c r="AG373" s="63"/>
    </row>
    <row r="374" spans="1:33" s="45" customFormat="1" thickBot="1" x14ac:dyDescent="0.3">
      <c r="A374" s="80" t="s">
        <v>551</v>
      </c>
      <c r="B374" s="96" t="s">
        <v>552</v>
      </c>
      <c r="C374" s="82" t="s">
        <v>553</v>
      </c>
      <c r="D374" s="97">
        <v>2371.0944999999997</v>
      </c>
      <c r="E374" s="97">
        <v>2378.7781855316307</v>
      </c>
      <c r="F374" s="97">
        <v>2433.37</v>
      </c>
      <c r="G374" s="98">
        <v>2390.4333333333334</v>
      </c>
      <c r="H374" s="98">
        <v>2428.37</v>
      </c>
      <c r="I374" s="98">
        <v>2408.6999999999998</v>
      </c>
      <c r="J374" s="98">
        <v>2423.37</v>
      </c>
      <c r="K374" s="98">
        <v>2408.6999999999998</v>
      </c>
      <c r="L374" s="98">
        <v>2419.37</v>
      </c>
      <c r="M374" s="98">
        <v>2408.6999999999998</v>
      </c>
      <c r="N374" s="98">
        <v>2419.37</v>
      </c>
      <c r="O374" s="98">
        <v>2408.6999999999998</v>
      </c>
      <c r="P374" s="98">
        <v>2408.6999999999998</v>
      </c>
      <c r="Q374" s="98" t="s">
        <v>725</v>
      </c>
      <c r="R374" s="7" t="s">
        <v>209</v>
      </c>
      <c r="S374" s="7" t="s">
        <v>209</v>
      </c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</row>
    <row r="375" spans="1:33" s="45" customFormat="1" ht="15" x14ac:dyDescent="0.25">
      <c r="A375" s="99" t="s">
        <v>730</v>
      </c>
      <c r="B375" s="100"/>
      <c r="C375" s="100"/>
      <c r="D375" s="100"/>
      <c r="E375" s="100"/>
      <c r="F375" s="100"/>
      <c r="G375" s="100"/>
      <c r="H375" s="100"/>
      <c r="I375" s="100"/>
      <c r="J375" s="100"/>
      <c r="K375" s="100"/>
      <c r="L375" s="100"/>
      <c r="M375" s="100"/>
      <c r="N375" s="100"/>
      <c r="O375" s="100"/>
      <c r="P375" s="100"/>
      <c r="Q375" s="100"/>
      <c r="R375" s="100"/>
      <c r="S375" s="101"/>
      <c r="U375" s="63"/>
      <c r="V375" s="63"/>
      <c r="W375" s="63"/>
      <c r="X375" s="63"/>
      <c r="Y375" s="63"/>
      <c r="Z375" s="63"/>
      <c r="AA375" s="63"/>
      <c r="AB375" s="63"/>
      <c r="AC375" s="63"/>
      <c r="AD375" s="63"/>
      <c r="AE375" s="63"/>
      <c r="AF375" s="63"/>
      <c r="AG375" s="63"/>
    </row>
    <row r="376" spans="1:33" s="45" customFormat="1" ht="15" customHeight="1" thickBot="1" x14ac:dyDescent="0.3">
      <c r="A376" s="99"/>
      <c r="B376" s="100"/>
      <c r="C376" s="100"/>
      <c r="D376" s="100"/>
      <c r="E376" s="100"/>
      <c r="F376" s="100"/>
      <c r="G376" s="100"/>
      <c r="H376" s="100"/>
      <c r="I376" s="100"/>
      <c r="J376" s="100"/>
      <c r="K376" s="100"/>
      <c r="L376" s="100"/>
      <c r="M376" s="100"/>
      <c r="N376" s="100"/>
      <c r="O376" s="100"/>
      <c r="P376" s="100"/>
      <c r="Q376" s="100"/>
      <c r="R376" s="100"/>
      <c r="S376" s="101"/>
      <c r="U376" s="63"/>
      <c r="V376" s="63"/>
      <c r="W376" s="63"/>
      <c r="X376" s="63"/>
      <c r="Y376" s="63"/>
      <c r="Z376" s="63"/>
      <c r="AA376" s="63"/>
      <c r="AB376" s="63"/>
      <c r="AC376" s="63"/>
      <c r="AD376" s="63"/>
      <c r="AE376" s="63"/>
      <c r="AF376" s="63"/>
      <c r="AG376" s="63"/>
    </row>
    <row r="377" spans="1:33" s="45" customFormat="1" ht="33" customHeight="1" x14ac:dyDescent="0.25">
      <c r="A377" s="102" t="s">
        <v>0</v>
      </c>
      <c r="B377" s="103" t="s">
        <v>1</v>
      </c>
      <c r="C377" s="104" t="s">
        <v>2</v>
      </c>
      <c r="D377" s="41" t="str">
        <f>D14</f>
        <v>2021 год</v>
      </c>
      <c r="E377" s="42" t="str">
        <f>E14</f>
        <v>2022 год</v>
      </c>
      <c r="F377" s="43" t="str">
        <f>F14</f>
        <v>2023 год</v>
      </c>
      <c r="G377" s="44"/>
      <c r="H377" s="43" t="str">
        <f t="shared" ref="H377:Q377" si="164">H14</f>
        <v>2024 год</v>
      </c>
      <c r="I377" s="44">
        <f t="shared" si="164"/>
        <v>0</v>
      </c>
      <c r="J377" s="43" t="str">
        <f t="shared" si="164"/>
        <v>2025 год</v>
      </c>
      <c r="K377" s="44">
        <f t="shared" si="164"/>
        <v>0</v>
      </c>
      <c r="L377" s="43" t="str">
        <f t="shared" si="164"/>
        <v>2026 год</v>
      </c>
      <c r="M377" s="44">
        <f t="shared" si="164"/>
        <v>0</v>
      </c>
      <c r="N377" s="43" t="str">
        <f t="shared" si="164"/>
        <v>2027 год</v>
      </c>
      <c r="O377" s="44">
        <f t="shared" si="164"/>
        <v>0</v>
      </c>
      <c r="P377" s="43" t="str">
        <f t="shared" si="164"/>
        <v>2028 год</v>
      </c>
      <c r="Q377" s="44">
        <f t="shared" si="164"/>
        <v>0</v>
      </c>
      <c r="R377" s="39" t="s">
        <v>3</v>
      </c>
      <c r="S377" s="40"/>
      <c r="U377" s="63"/>
      <c r="V377" s="63"/>
      <c r="W377" s="63"/>
      <c r="X377" s="63"/>
      <c r="Y377" s="63"/>
      <c r="Z377" s="63"/>
      <c r="AA377" s="63"/>
      <c r="AB377" s="63"/>
      <c r="AC377" s="63"/>
      <c r="AD377" s="63"/>
      <c r="AE377" s="63"/>
      <c r="AF377" s="63"/>
      <c r="AG377" s="63"/>
    </row>
    <row r="378" spans="1:33" s="45" customFormat="1" ht="51.75" customHeight="1" x14ac:dyDescent="0.25">
      <c r="A378" s="105"/>
      <c r="B378" s="106"/>
      <c r="C378" s="107"/>
      <c r="D378" s="50" t="s">
        <v>4</v>
      </c>
      <c r="E378" s="50" t="s">
        <v>4</v>
      </c>
      <c r="F378" s="50" t="str">
        <f>F15</f>
        <v>Утвержденный план</v>
      </c>
      <c r="G378" s="50" t="str">
        <f>G15</f>
        <v>Факт</v>
      </c>
      <c r="H378" s="50" t="str">
        <f>H15</f>
        <v>Утвержденный план</v>
      </c>
      <c r="I378" s="50" t="str">
        <f>I15</f>
        <v>Предложение по корректировке  утвержденного плана</v>
      </c>
      <c r="J378" s="50" t="str">
        <f t="shared" ref="J378:O378" si="165">J15</f>
        <v>Утвержденный план</v>
      </c>
      <c r="K378" s="50" t="str">
        <f>K15</f>
        <v>Предложение по корректировке  утвержденного плана</v>
      </c>
      <c r="L378" s="50" t="str">
        <f t="shared" si="165"/>
        <v>Утвержденный план</v>
      </c>
      <c r="M378" s="50" t="str">
        <f t="shared" si="165"/>
        <v>Предложение по корректировке  утвержденного плана</v>
      </c>
      <c r="N378" s="50" t="str">
        <f t="shared" si="165"/>
        <v>Утвержденный план</v>
      </c>
      <c r="O378" s="50" t="str">
        <f t="shared" si="165"/>
        <v>Предложение по корректировке  утвержденного плана</v>
      </c>
      <c r="P378" s="50" t="s">
        <v>666</v>
      </c>
      <c r="Q378" s="50" t="s">
        <v>6</v>
      </c>
      <c r="R378" s="50" t="s">
        <v>5</v>
      </c>
      <c r="S378" s="51" t="s">
        <v>6</v>
      </c>
      <c r="U378" s="63"/>
      <c r="V378" s="63"/>
      <c r="W378" s="63"/>
      <c r="X378" s="63"/>
      <c r="Y378" s="63"/>
      <c r="Z378" s="63"/>
      <c r="AA378" s="63"/>
      <c r="AB378" s="63"/>
      <c r="AC378" s="63"/>
      <c r="AD378" s="63"/>
      <c r="AE378" s="63"/>
      <c r="AF378" s="63"/>
      <c r="AG378" s="63"/>
    </row>
    <row r="379" spans="1:33" s="45" customFormat="1" thickBot="1" x14ac:dyDescent="0.3">
      <c r="A379" s="108">
        <v>1</v>
      </c>
      <c r="B379" s="109">
        <v>2</v>
      </c>
      <c r="C379" s="54">
        <v>3</v>
      </c>
      <c r="D379" s="110" t="s">
        <v>665</v>
      </c>
      <c r="E379" s="109">
        <v>5</v>
      </c>
      <c r="F379" s="109">
        <v>6</v>
      </c>
      <c r="G379" s="109">
        <v>7</v>
      </c>
      <c r="H379" s="109">
        <v>8</v>
      </c>
      <c r="I379" s="109">
        <v>9</v>
      </c>
      <c r="J379" s="109">
        <v>10</v>
      </c>
      <c r="K379" s="109">
        <v>11</v>
      </c>
      <c r="L379" s="109">
        <v>12</v>
      </c>
      <c r="M379" s="109">
        <v>13</v>
      </c>
      <c r="N379" s="109">
        <v>14</v>
      </c>
      <c r="O379" s="109">
        <v>15</v>
      </c>
      <c r="P379" s="109">
        <v>16</v>
      </c>
      <c r="Q379" s="109">
        <v>17</v>
      </c>
      <c r="R379" s="109">
        <v>18</v>
      </c>
      <c r="S379" s="54">
        <v>19</v>
      </c>
      <c r="U379" s="63"/>
      <c r="V379" s="63"/>
      <c r="W379" s="63"/>
      <c r="X379" s="63"/>
      <c r="Y379" s="63"/>
      <c r="Z379" s="63"/>
      <c r="AA379" s="63"/>
      <c r="AB379" s="63"/>
      <c r="AC379" s="63"/>
      <c r="AD379" s="63"/>
      <c r="AE379" s="63"/>
      <c r="AF379" s="63"/>
      <c r="AG379" s="63"/>
    </row>
    <row r="380" spans="1:33" s="45" customFormat="1" ht="30.75" customHeight="1" x14ac:dyDescent="0.25">
      <c r="A380" s="111" t="s">
        <v>554</v>
      </c>
      <c r="B380" s="112"/>
      <c r="C380" s="84" t="s">
        <v>8</v>
      </c>
      <c r="D380" s="113">
        <f>D381+D440</f>
        <v>2284.7526999137999</v>
      </c>
      <c r="E380" s="113">
        <f t="shared" ref="E380:G380" si="166">E381+E440</f>
        <v>2455.9926644700004</v>
      </c>
      <c r="F380" s="113">
        <f t="shared" si="166"/>
        <v>2780.4378965879105</v>
      </c>
      <c r="G380" s="113">
        <f t="shared" si="166"/>
        <v>3974.7591458355</v>
      </c>
      <c r="H380" s="113">
        <f t="shared" ref="H380" si="167">H381+H440</f>
        <v>4140.6820760571245</v>
      </c>
      <c r="I380" s="113">
        <f t="shared" ref="I380" si="168">I381+I440</f>
        <v>6923.6404631962941</v>
      </c>
      <c r="J380" s="113">
        <f t="shared" ref="J380:P380" si="169">J381+J440</f>
        <v>1961.8583460349118</v>
      </c>
      <c r="K380" s="113">
        <f t="shared" ref="K380" si="170">K381+K440</f>
        <v>4220.409852681496</v>
      </c>
      <c r="L380" s="113">
        <f t="shared" ref="L380:M380" si="171">L381+L440</f>
        <v>151.81998708015769</v>
      </c>
      <c r="M380" s="113">
        <f t="shared" si="171"/>
        <v>1594.4475823135454</v>
      </c>
      <c r="N380" s="113">
        <f t="shared" si="169"/>
        <v>166.38776898579087</v>
      </c>
      <c r="O380" s="114">
        <f t="shared" ref="O380" si="172">O381+O440</f>
        <v>226.46845304395103</v>
      </c>
      <c r="P380" s="113">
        <f t="shared" si="169"/>
        <v>238.32711009996697</v>
      </c>
      <c r="Q380" s="113" t="s">
        <v>725</v>
      </c>
      <c r="R380" s="113">
        <f t="shared" ref="R380:R443" si="173">H380+J380+L380+N380</f>
        <v>6420.7481781579845</v>
      </c>
      <c r="S380" s="115">
        <f t="shared" ref="S380:S443" si="174">I380+K380+M380+O380+P380</f>
        <v>13203.293461335254</v>
      </c>
      <c r="U380" s="63"/>
      <c r="V380" s="63"/>
      <c r="W380" s="63"/>
      <c r="X380" s="63"/>
      <c r="Y380" s="63"/>
      <c r="Z380" s="63"/>
      <c r="AA380" s="63"/>
      <c r="AB380" s="63"/>
      <c r="AC380" s="63"/>
      <c r="AD380" s="63"/>
      <c r="AE380" s="63"/>
      <c r="AF380" s="63"/>
      <c r="AG380" s="63"/>
    </row>
    <row r="381" spans="1:33" s="45" customFormat="1" ht="15" x14ac:dyDescent="0.25">
      <c r="A381" s="64" t="s">
        <v>7</v>
      </c>
      <c r="B381" s="116" t="s">
        <v>555</v>
      </c>
      <c r="C381" s="66" t="s">
        <v>8</v>
      </c>
      <c r="D381" s="7">
        <f>D382+D406+D434+D435</f>
        <v>923.50053090380015</v>
      </c>
      <c r="E381" s="117">
        <f t="shared" ref="E381:G381" si="175">E382+E406+E434+E435</f>
        <v>1455.9926644700004</v>
      </c>
      <c r="F381" s="117">
        <f t="shared" si="175"/>
        <v>2780.4378965879105</v>
      </c>
      <c r="G381" s="117">
        <f t="shared" si="175"/>
        <v>3101.5456167154998</v>
      </c>
      <c r="H381" s="117">
        <f t="shared" ref="H381" si="176">H382+H406+H434+H435</f>
        <v>4140.6820760571245</v>
      </c>
      <c r="I381" s="117">
        <f t="shared" ref="I381" si="177">I382+I406+I434+I435</f>
        <v>5358.3856403019454</v>
      </c>
      <c r="J381" s="117">
        <f t="shared" ref="J381:K381" si="178">J382+J406+J434+J435</f>
        <v>1961.8583460349118</v>
      </c>
      <c r="K381" s="117">
        <f t="shared" si="178"/>
        <v>3609.1332546883214</v>
      </c>
      <c r="L381" s="117">
        <f t="shared" ref="L381:M381" si="179">L382+L406+L434+L435</f>
        <v>151.81998708015769</v>
      </c>
      <c r="M381" s="117">
        <f t="shared" si="179"/>
        <v>1594.4475823135454</v>
      </c>
      <c r="N381" s="117">
        <f t="shared" ref="N381:P381" si="180">N382+N406+N434+N435</f>
        <v>166.38776898579087</v>
      </c>
      <c r="O381" s="117">
        <f>O382+O406+O434+O435</f>
        <v>226.46845304395103</v>
      </c>
      <c r="P381" s="117">
        <f t="shared" si="180"/>
        <v>238.32711009996697</v>
      </c>
      <c r="Q381" s="117" t="s">
        <v>725</v>
      </c>
      <c r="R381" s="113">
        <f t="shared" si="173"/>
        <v>6420.7481781579845</v>
      </c>
      <c r="S381" s="115">
        <f t="shared" si="174"/>
        <v>11026.762040447729</v>
      </c>
      <c r="U381" s="63"/>
      <c r="V381" s="63"/>
      <c r="W381" s="63"/>
      <c r="X381" s="63"/>
      <c r="Y381" s="63"/>
      <c r="Z381" s="63"/>
      <c r="AA381" s="63"/>
      <c r="AB381" s="63"/>
      <c r="AC381" s="63"/>
      <c r="AD381" s="63"/>
      <c r="AE381" s="63"/>
      <c r="AF381" s="63"/>
      <c r="AG381" s="63"/>
    </row>
    <row r="382" spans="1:33" s="45" customFormat="1" ht="15" x14ac:dyDescent="0.25">
      <c r="A382" s="64" t="s">
        <v>9</v>
      </c>
      <c r="B382" s="72" t="s">
        <v>556</v>
      </c>
      <c r="C382" s="66" t="s">
        <v>8</v>
      </c>
      <c r="D382" s="7">
        <f>D383+D405</f>
        <v>38.345077277000001</v>
      </c>
      <c r="E382" s="117">
        <f t="shared" ref="E382:G382" si="181">E383+E405</f>
        <v>69.464734550000003</v>
      </c>
      <c r="F382" s="117">
        <f t="shared" si="181"/>
        <v>391.96824130496361</v>
      </c>
      <c r="G382" s="117">
        <f t="shared" si="181"/>
        <v>784.68472501000008</v>
      </c>
      <c r="H382" s="117">
        <f t="shared" ref="H382" si="182">H383+H405</f>
        <v>54.776381991738184</v>
      </c>
      <c r="I382" s="117">
        <f t="shared" ref="I382" si="183">I383+I405</f>
        <v>2608.0866432647695</v>
      </c>
      <c r="J382" s="117">
        <f t="shared" ref="J382:P382" si="184">J383+J405</f>
        <v>41.248587167149928</v>
      </c>
      <c r="K382" s="117">
        <f t="shared" ref="K382" si="185">K383+K405</f>
        <v>1055.9397868773019</v>
      </c>
      <c r="L382" s="117">
        <f t="shared" ref="L382:M382" si="186">L383+L405</f>
        <v>43.187270764005994</v>
      </c>
      <c r="M382" s="117">
        <f t="shared" si="186"/>
        <v>58.203350416000006</v>
      </c>
      <c r="N382" s="117">
        <f t="shared" si="184"/>
        <v>45.213775036023975</v>
      </c>
      <c r="O382" s="117">
        <f t="shared" ref="O382" si="187">O383+O405</f>
        <v>59.949450928480005</v>
      </c>
      <c r="P382" s="117">
        <f t="shared" si="184"/>
        <v>71.939341114176017</v>
      </c>
      <c r="Q382" s="117" t="s">
        <v>725</v>
      </c>
      <c r="R382" s="113">
        <f t="shared" si="173"/>
        <v>184.42601495891807</v>
      </c>
      <c r="S382" s="115">
        <f t="shared" si="174"/>
        <v>3854.118572600727</v>
      </c>
      <c r="U382" s="63"/>
      <c r="V382" s="63"/>
      <c r="W382" s="63"/>
      <c r="X382" s="63"/>
      <c r="Y382" s="63"/>
      <c r="Z382" s="63"/>
      <c r="AA382" s="63"/>
      <c r="AB382" s="63"/>
      <c r="AC382" s="63"/>
      <c r="AD382" s="63"/>
      <c r="AE382" s="63"/>
      <c r="AF382" s="63"/>
      <c r="AG382" s="63"/>
    </row>
    <row r="383" spans="1:33" s="45" customFormat="1" ht="30" x14ac:dyDescent="0.25">
      <c r="A383" s="64" t="s">
        <v>11</v>
      </c>
      <c r="B383" s="71" t="s">
        <v>557</v>
      </c>
      <c r="C383" s="66" t="s">
        <v>8</v>
      </c>
      <c r="D383" s="118">
        <f>D389+D391+D396</f>
        <v>38.345077277000001</v>
      </c>
      <c r="E383" s="117">
        <f t="shared" ref="E383:G383" si="188">E389+E391+E396</f>
        <v>69.464734550000003</v>
      </c>
      <c r="F383" s="117">
        <f t="shared" si="188"/>
        <v>391.96824130496361</v>
      </c>
      <c r="G383" s="117">
        <f t="shared" si="188"/>
        <v>784.68472501000008</v>
      </c>
      <c r="H383" s="117">
        <f t="shared" ref="H383" si="189">H389+H391+H396</f>
        <v>54.776381991738184</v>
      </c>
      <c r="I383" s="117">
        <f t="shared" ref="I383" si="190">I389+I391+I396</f>
        <v>2608.0866432647695</v>
      </c>
      <c r="J383" s="117">
        <f t="shared" ref="J383:P383" si="191">J389+J391+J396</f>
        <v>41.248587167149928</v>
      </c>
      <c r="K383" s="117">
        <f t="shared" ref="K383" si="192">K389+K391+K396</f>
        <v>1055.9397868773019</v>
      </c>
      <c r="L383" s="117">
        <f t="shared" ref="L383:M383" si="193">L389+L391+L396</f>
        <v>43.187270764005994</v>
      </c>
      <c r="M383" s="117">
        <f t="shared" si="193"/>
        <v>58.203350416000006</v>
      </c>
      <c r="N383" s="117">
        <f t="shared" si="191"/>
        <v>45.213775036023975</v>
      </c>
      <c r="O383" s="117">
        <f t="shared" ref="O383" si="194">O389+O391+O396</f>
        <v>59.949450928480005</v>
      </c>
      <c r="P383" s="117">
        <f t="shared" si="191"/>
        <v>71.939341114176017</v>
      </c>
      <c r="Q383" s="117" t="s">
        <v>725</v>
      </c>
      <c r="R383" s="113">
        <f t="shared" si="173"/>
        <v>184.42601495891807</v>
      </c>
      <c r="S383" s="115">
        <f t="shared" si="174"/>
        <v>3854.118572600727</v>
      </c>
      <c r="U383" s="63"/>
      <c r="V383" s="63"/>
      <c r="W383" s="63"/>
      <c r="X383" s="63"/>
      <c r="Y383" s="63"/>
      <c r="Z383" s="63"/>
      <c r="AA383" s="63"/>
      <c r="AB383" s="63"/>
      <c r="AC383" s="63"/>
      <c r="AD383" s="63"/>
      <c r="AE383" s="63"/>
      <c r="AF383" s="63"/>
      <c r="AG383" s="63"/>
    </row>
    <row r="384" spans="1:33" s="45" customFormat="1" ht="15.75" customHeight="1" outlineLevel="1" x14ac:dyDescent="0.25">
      <c r="A384" s="64" t="s">
        <v>558</v>
      </c>
      <c r="B384" s="73" t="s">
        <v>559</v>
      </c>
      <c r="C384" s="66" t="s">
        <v>8</v>
      </c>
      <c r="D384" s="118" t="s">
        <v>209</v>
      </c>
      <c r="E384" s="117" t="s">
        <v>209</v>
      </c>
      <c r="F384" s="117" t="s">
        <v>209</v>
      </c>
      <c r="G384" s="117" t="s">
        <v>209</v>
      </c>
      <c r="H384" s="117" t="s">
        <v>209</v>
      </c>
      <c r="I384" s="117" t="s">
        <v>209</v>
      </c>
      <c r="J384" s="117" t="s">
        <v>209</v>
      </c>
      <c r="K384" s="117" t="s">
        <v>209</v>
      </c>
      <c r="L384" s="117" t="s">
        <v>209</v>
      </c>
      <c r="M384" s="117" t="s">
        <v>209</v>
      </c>
      <c r="N384" s="117" t="s">
        <v>209</v>
      </c>
      <c r="O384" s="117" t="s">
        <v>209</v>
      </c>
      <c r="P384" s="117" t="s">
        <v>209</v>
      </c>
      <c r="Q384" s="117" t="s">
        <v>725</v>
      </c>
      <c r="R384" s="7" t="s">
        <v>209</v>
      </c>
      <c r="S384" s="8" t="s">
        <v>209</v>
      </c>
      <c r="U384" s="63"/>
      <c r="V384" s="63"/>
      <c r="W384" s="63"/>
      <c r="X384" s="63"/>
      <c r="Y384" s="63"/>
      <c r="Z384" s="63"/>
      <c r="AA384" s="63"/>
      <c r="AB384" s="63"/>
      <c r="AC384" s="63"/>
      <c r="AD384" s="63"/>
      <c r="AE384" s="63"/>
      <c r="AF384" s="63"/>
      <c r="AG384" s="63"/>
    </row>
    <row r="385" spans="1:33" s="45" customFormat="1" ht="31.5" customHeight="1" outlineLevel="1" x14ac:dyDescent="0.25">
      <c r="A385" s="64" t="s">
        <v>560</v>
      </c>
      <c r="B385" s="74" t="s">
        <v>12</v>
      </c>
      <c r="C385" s="66" t="s">
        <v>8</v>
      </c>
      <c r="D385" s="118" t="s">
        <v>209</v>
      </c>
      <c r="E385" s="117" t="s">
        <v>209</v>
      </c>
      <c r="F385" s="117" t="s">
        <v>209</v>
      </c>
      <c r="G385" s="117" t="s">
        <v>209</v>
      </c>
      <c r="H385" s="117" t="s">
        <v>209</v>
      </c>
      <c r="I385" s="117" t="s">
        <v>209</v>
      </c>
      <c r="J385" s="117" t="s">
        <v>209</v>
      </c>
      <c r="K385" s="117" t="s">
        <v>209</v>
      </c>
      <c r="L385" s="117" t="s">
        <v>209</v>
      </c>
      <c r="M385" s="117" t="s">
        <v>209</v>
      </c>
      <c r="N385" s="117" t="s">
        <v>209</v>
      </c>
      <c r="O385" s="117" t="s">
        <v>209</v>
      </c>
      <c r="P385" s="117" t="s">
        <v>209</v>
      </c>
      <c r="Q385" s="117" t="s">
        <v>725</v>
      </c>
      <c r="R385" s="7" t="s">
        <v>209</v>
      </c>
      <c r="S385" s="8" t="s">
        <v>209</v>
      </c>
      <c r="U385" s="63"/>
      <c r="V385" s="63"/>
      <c r="W385" s="63"/>
      <c r="X385" s="63"/>
      <c r="Y385" s="63"/>
      <c r="Z385" s="63"/>
      <c r="AA385" s="63"/>
      <c r="AB385" s="63"/>
      <c r="AC385" s="63"/>
      <c r="AD385" s="63"/>
      <c r="AE385" s="63"/>
      <c r="AF385" s="63"/>
      <c r="AG385" s="63"/>
    </row>
    <row r="386" spans="1:33" s="45" customFormat="1" ht="31.5" customHeight="1" outlineLevel="1" x14ac:dyDescent="0.25">
      <c r="A386" s="64" t="s">
        <v>561</v>
      </c>
      <c r="B386" s="74" t="s">
        <v>14</v>
      </c>
      <c r="C386" s="66" t="s">
        <v>8</v>
      </c>
      <c r="D386" s="118" t="s">
        <v>209</v>
      </c>
      <c r="E386" s="117" t="s">
        <v>209</v>
      </c>
      <c r="F386" s="117" t="s">
        <v>209</v>
      </c>
      <c r="G386" s="117" t="s">
        <v>209</v>
      </c>
      <c r="H386" s="117" t="s">
        <v>209</v>
      </c>
      <c r="I386" s="117" t="s">
        <v>209</v>
      </c>
      <c r="J386" s="117" t="s">
        <v>209</v>
      </c>
      <c r="K386" s="117" t="s">
        <v>209</v>
      </c>
      <c r="L386" s="117" t="s">
        <v>209</v>
      </c>
      <c r="M386" s="117" t="s">
        <v>209</v>
      </c>
      <c r="N386" s="117" t="s">
        <v>209</v>
      </c>
      <c r="O386" s="117" t="s">
        <v>209</v>
      </c>
      <c r="P386" s="117" t="s">
        <v>209</v>
      </c>
      <c r="Q386" s="117" t="s">
        <v>725</v>
      </c>
      <c r="R386" s="7" t="s">
        <v>209</v>
      </c>
      <c r="S386" s="8" t="s">
        <v>209</v>
      </c>
      <c r="U386" s="63"/>
      <c r="V386" s="63"/>
      <c r="W386" s="63"/>
      <c r="X386" s="63"/>
      <c r="Y386" s="63"/>
      <c r="Z386" s="63"/>
      <c r="AA386" s="63"/>
      <c r="AB386" s="63"/>
      <c r="AC386" s="63"/>
      <c r="AD386" s="63"/>
      <c r="AE386" s="63"/>
      <c r="AF386" s="63"/>
      <c r="AG386" s="63"/>
    </row>
    <row r="387" spans="1:33" s="45" customFormat="1" ht="31.5" customHeight="1" outlineLevel="1" x14ac:dyDescent="0.25">
      <c r="A387" s="64" t="s">
        <v>562</v>
      </c>
      <c r="B387" s="74" t="s">
        <v>16</v>
      </c>
      <c r="C387" s="66" t="s">
        <v>8</v>
      </c>
      <c r="D387" s="118" t="s">
        <v>209</v>
      </c>
      <c r="E387" s="117" t="s">
        <v>209</v>
      </c>
      <c r="F387" s="117" t="s">
        <v>209</v>
      </c>
      <c r="G387" s="117" t="s">
        <v>209</v>
      </c>
      <c r="H387" s="117" t="s">
        <v>209</v>
      </c>
      <c r="I387" s="117" t="s">
        <v>209</v>
      </c>
      <c r="J387" s="117" t="s">
        <v>209</v>
      </c>
      <c r="K387" s="117" t="s">
        <v>209</v>
      </c>
      <c r="L387" s="117" t="s">
        <v>209</v>
      </c>
      <c r="M387" s="117" t="s">
        <v>209</v>
      </c>
      <c r="N387" s="117" t="s">
        <v>209</v>
      </c>
      <c r="O387" s="117" t="s">
        <v>209</v>
      </c>
      <c r="P387" s="117" t="s">
        <v>209</v>
      </c>
      <c r="Q387" s="117" t="s">
        <v>725</v>
      </c>
      <c r="R387" s="7" t="s">
        <v>209</v>
      </c>
      <c r="S387" s="8" t="s">
        <v>209</v>
      </c>
      <c r="U387" s="63"/>
      <c r="V387" s="63"/>
      <c r="W387" s="63"/>
      <c r="X387" s="63"/>
      <c r="Y387" s="63"/>
      <c r="Z387" s="63"/>
      <c r="AA387" s="63"/>
      <c r="AB387" s="63"/>
      <c r="AC387" s="63"/>
      <c r="AD387" s="63"/>
      <c r="AE387" s="63"/>
      <c r="AF387" s="63"/>
      <c r="AG387" s="63"/>
    </row>
    <row r="388" spans="1:33" s="45" customFormat="1" ht="15.75" customHeight="1" outlineLevel="1" x14ac:dyDescent="0.25">
      <c r="A388" s="64" t="s">
        <v>563</v>
      </c>
      <c r="B388" s="73" t="s">
        <v>564</v>
      </c>
      <c r="C388" s="66" t="s">
        <v>8</v>
      </c>
      <c r="D388" s="118" t="s">
        <v>209</v>
      </c>
      <c r="E388" s="117" t="s">
        <v>209</v>
      </c>
      <c r="F388" s="117" t="s">
        <v>209</v>
      </c>
      <c r="G388" s="117" t="s">
        <v>209</v>
      </c>
      <c r="H388" s="117" t="s">
        <v>209</v>
      </c>
      <c r="I388" s="117" t="s">
        <v>209</v>
      </c>
      <c r="J388" s="117" t="s">
        <v>209</v>
      </c>
      <c r="K388" s="117" t="s">
        <v>209</v>
      </c>
      <c r="L388" s="117" t="s">
        <v>209</v>
      </c>
      <c r="M388" s="117" t="s">
        <v>209</v>
      </c>
      <c r="N388" s="117" t="s">
        <v>209</v>
      </c>
      <c r="O388" s="117" t="s">
        <v>209</v>
      </c>
      <c r="P388" s="117" t="s">
        <v>209</v>
      </c>
      <c r="Q388" s="117" t="s">
        <v>725</v>
      </c>
      <c r="R388" s="7" t="s">
        <v>209</v>
      </c>
      <c r="S388" s="8" t="s">
        <v>209</v>
      </c>
      <c r="U388" s="63"/>
      <c r="V388" s="63"/>
      <c r="W388" s="63"/>
      <c r="X388" s="63"/>
      <c r="Y388" s="63"/>
      <c r="Z388" s="63"/>
      <c r="AA388" s="63"/>
      <c r="AB388" s="63"/>
      <c r="AC388" s="63"/>
      <c r="AD388" s="63"/>
      <c r="AE388" s="63"/>
      <c r="AF388" s="63"/>
      <c r="AG388" s="63"/>
    </row>
    <row r="389" spans="1:33" s="45" customFormat="1" ht="15" x14ac:dyDescent="0.25">
      <c r="A389" s="64" t="s">
        <v>565</v>
      </c>
      <c r="B389" s="73" t="s">
        <v>566</v>
      </c>
      <c r="C389" s="66" t="s">
        <v>8</v>
      </c>
      <c r="D389" s="118">
        <v>0</v>
      </c>
      <c r="E389" s="117">
        <v>0</v>
      </c>
      <c r="F389" s="117">
        <v>0</v>
      </c>
      <c r="G389" s="117">
        <v>0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117">
        <v>0</v>
      </c>
      <c r="P389" s="117">
        <v>0</v>
      </c>
      <c r="Q389" s="117" t="s">
        <v>725</v>
      </c>
      <c r="R389" s="113">
        <f t="shared" si="173"/>
        <v>0</v>
      </c>
      <c r="S389" s="115">
        <f t="shared" si="174"/>
        <v>0</v>
      </c>
      <c r="U389" s="63"/>
      <c r="V389" s="63"/>
      <c r="W389" s="63"/>
      <c r="X389" s="63"/>
      <c r="Y389" s="63"/>
      <c r="Z389" s="63"/>
      <c r="AA389" s="63"/>
      <c r="AB389" s="63"/>
      <c r="AC389" s="63"/>
      <c r="AD389" s="63"/>
      <c r="AE389" s="63"/>
      <c r="AF389" s="63"/>
      <c r="AG389" s="63"/>
    </row>
    <row r="390" spans="1:33" s="45" customFormat="1" ht="15.75" customHeight="1" outlineLevel="1" x14ac:dyDescent="0.25">
      <c r="A390" s="64" t="s">
        <v>567</v>
      </c>
      <c r="B390" s="73" t="s">
        <v>568</v>
      </c>
      <c r="C390" s="66" t="s">
        <v>8</v>
      </c>
      <c r="D390" s="118" t="s">
        <v>209</v>
      </c>
      <c r="E390" s="117" t="s">
        <v>209</v>
      </c>
      <c r="F390" s="117" t="s">
        <v>209</v>
      </c>
      <c r="G390" s="117" t="s">
        <v>209</v>
      </c>
      <c r="H390" s="117" t="s">
        <v>209</v>
      </c>
      <c r="I390" s="117" t="s">
        <v>209</v>
      </c>
      <c r="J390" s="117" t="s">
        <v>209</v>
      </c>
      <c r="K390" s="117" t="s">
        <v>209</v>
      </c>
      <c r="L390" s="117" t="s">
        <v>209</v>
      </c>
      <c r="M390" s="117" t="s">
        <v>209</v>
      </c>
      <c r="N390" s="117" t="s">
        <v>209</v>
      </c>
      <c r="O390" s="117" t="s">
        <v>209</v>
      </c>
      <c r="P390" s="117" t="s">
        <v>209</v>
      </c>
      <c r="Q390" s="117" t="s">
        <v>725</v>
      </c>
      <c r="R390" s="7" t="s">
        <v>209</v>
      </c>
      <c r="S390" s="8" t="s">
        <v>209</v>
      </c>
      <c r="U390" s="63"/>
      <c r="V390" s="63"/>
      <c r="W390" s="63"/>
      <c r="X390" s="63"/>
      <c r="Y390" s="63"/>
      <c r="Z390" s="63"/>
      <c r="AA390" s="63"/>
      <c r="AB390" s="63"/>
      <c r="AC390" s="63"/>
      <c r="AD390" s="63"/>
      <c r="AE390" s="63"/>
      <c r="AF390" s="63"/>
      <c r="AG390" s="63"/>
    </row>
    <row r="391" spans="1:33" s="45" customFormat="1" ht="15" x14ac:dyDescent="0.25">
      <c r="A391" s="64" t="s">
        <v>569</v>
      </c>
      <c r="B391" s="73" t="s">
        <v>570</v>
      </c>
      <c r="C391" s="66" t="s">
        <v>8</v>
      </c>
      <c r="D391" s="118">
        <v>38.345077277000001</v>
      </c>
      <c r="E391" s="117">
        <v>69.464734550000003</v>
      </c>
      <c r="F391" s="117">
        <v>355.18441697999992</v>
      </c>
      <c r="G391" s="117">
        <f t="shared" ref="G391" si="195">G392+G394</f>
        <v>749.55393913500006</v>
      </c>
      <c r="H391" s="117">
        <v>15.3794506</v>
      </c>
      <c r="I391" s="117">
        <f t="shared" ref="I391" si="196">I392+I394</f>
        <v>2608.0866432647695</v>
      </c>
      <c r="J391" s="117">
        <v>0</v>
      </c>
      <c r="K391" s="117">
        <f t="shared" ref="K391" si="197">K392+K394</f>
        <v>1055.9397868773019</v>
      </c>
      <c r="L391" s="117">
        <v>0</v>
      </c>
      <c r="M391" s="117">
        <f t="shared" ref="M391" si="198">M392+M394</f>
        <v>58.203350416000006</v>
      </c>
      <c r="N391" s="117">
        <v>0</v>
      </c>
      <c r="O391" s="117">
        <f t="shared" ref="O391" si="199">O392+O394</f>
        <v>59.949450928480005</v>
      </c>
      <c r="P391" s="117">
        <f>P392+P394</f>
        <v>71.939341114176017</v>
      </c>
      <c r="Q391" s="117" t="s">
        <v>725</v>
      </c>
      <c r="R391" s="113">
        <f t="shared" si="173"/>
        <v>15.3794506</v>
      </c>
      <c r="S391" s="115">
        <f t="shared" si="174"/>
        <v>3854.118572600727</v>
      </c>
      <c r="U391" s="63"/>
      <c r="V391" s="63"/>
      <c r="W391" s="63"/>
      <c r="X391" s="63"/>
      <c r="Y391" s="63"/>
      <c r="Z391" s="63"/>
      <c r="AA391" s="63"/>
      <c r="AB391" s="63"/>
      <c r="AC391" s="63"/>
      <c r="AD391" s="63"/>
      <c r="AE391" s="63"/>
      <c r="AF391" s="63"/>
      <c r="AG391" s="63"/>
    </row>
    <row r="392" spans="1:33" s="45" customFormat="1" ht="30" x14ac:dyDescent="0.25">
      <c r="A392" s="64" t="s">
        <v>571</v>
      </c>
      <c r="B392" s="74" t="s">
        <v>572</v>
      </c>
      <c r="C392" s="66" t="s">
        <v>8</v>
      </c>
      <c r="D392" s="118">
        <v>0</v>
      </c>
      <c r="E392" s="117">
        <v>0</v>
      </c>
      <c r="F392" s="117">
        <v>0</v>
      </c>
      <c r="G392" s="117">
        <v>0</v>
      </c>
      <c r="H392" s="117">
        <v>0</v>
      </c>
      <c r="I392" s="117">
        <v>0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117">
        <v>0</v>
      </c>
      <c r="P392" s="117">
        <v>0</v>
      </c>
      <c r="Q392" s="117" t="s">
        <v>725</v>
      </c>
      <c r="R392" s="113">
        <f t="shared" si="173"/>
        <v>0</v>
      </c>
      <c r="S392" s="115">
        <f t="shared" si="174"/>
        <v>0</v>
      </c>
      <c r="U392" s="63"/>
      <c r="V392" s="63"/>
      <c r="W392" s="63"/>
      <c r="X392" s="63"/>
      <c r="Y392" s="63"/>
      <c r="Z392" s="63"/>
      <c r="AA392" s="63"/>
      <c r="AB392" s="63"/>
      <c r="AC392" s="63"/>
      <c r="AD392" s="63"/>
      <c r="AE392" s="63"/>
      <c r="AF392" s="63"/>
      <c r="AG392" s="63"/>
    </row>
    <row r="393" spans="1:33" s="45" customFormat="1" ht="15" x14ac:dyDescent="0.25">
      <c r="A393" s="64" t="s">
        <v>573</v>
      </c>
      <c r="B393" s="74" t="s">
        <v>574</v>
      </c>
      <c r="C393" s="66" t="s">
        <v>8</v>
      </c>
      <c r="D393" s="118">
        <v>0</v>
      </c>
      <c r="E393" s="117">
        <v>0</v>
      </c>
      <c r="F393" s="117">
        <v>0</v>
      </c>
      <c r="G393" s="117">
        <v>0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117">
        <v>0</v>
      </c>
      <c r="P393" s="117">
        <v>0</v>
      </c>
      <c r="Q393" s="117" t="s">
        <v>725</v>
      </c>
      <c r="R393" s="113">
        <f t="shared" si="173"/>
        <v>0</v>
      </c>
      <c r="S393" s="115">
        <f t="shared" si="174"/>
        <v>0</v>
      </c>
      <c r="U393" s="63"/>
      <c r="V393" s="63"/>
      <c r="W393" s="63"/>
      <c r="X393" s="63"/>
      <c r="Y393" s="63"/>
      <c r="Z393" s="63"/>
      <c r="AA393" s="63"/>
      <c r="AB393" s="63"/>
      <c r="AC393" s="63"/>
      <c r="AD393" s="63"/>
      <c r="AE393" s="63"/>
      <c r="AF393" s="63"/>
      <c r="AG393" s="63"/>
    </row>
    <row r="394" spans="1:33" s="45" customFormat="1" ht="15" x14ac:dyDescent="0.25">
      <c r="A394" s="64" t="s">
        <v>575</v>
      </c>
      <c r="B394" s="74" t="s">
        <v>576</v>
      </c>
      <c r="C394" s="66" t="s">
        <v>8</v>
      </c>
      <c r="D394" s="117">
        <f>D395</f>
        <v>38.345077277000001</v>
      </c>
      <c r="E394" s="117">
        <f t="shared" ref="E394:P394" si="200">E395</f>
        <v>69.464734550000003</v>
      </c>
      <c r="F394" s="117">
        <f t="shared" si="200"/>
        <v>355.18441697999992</v>
      </c>
      <c r="G394" s="117">
        <f t="shared" si="200"/>
        <v>749.55393913500006</v>
      </c>
      <c r="H394" s="117">
        <f t="shared" si="200"/>
        <v>15.3794506</v>
      </c>
      <c r="I394" s="117">
        <f t="shared" si="200"/>
        <v>2608.0866432647695</v>
      </c>
      <c r="J394" s="117">
        <f t="shared" si="200"/>
        <v>0</v>
      </c>
      <c r="K394" s="117">
        <f t="shared" si="200"/>
        <v>1055.9397868773019</v>
      </c>
      <c r="L394" s="117">
        <f t="shared" si="200"/>
        <v>0</v>
      </c>
      <c r="M394" s="117">
        <f t="shared" si="200"/>
        <v>58.203350416000006</v>
      </c>
      <c r="N394" s="117">
        <f t="shared" si="200"/>
        <v>0</v>
      </c>
      <c r="O394" s="117">
        <f t="shared" si="200"/>
        <v>59.949450928480005</v>
      </c>
      <c r="P394" s="117">
        <f t="shared" si="200"/>
        <v>71.939341114176017</v>
      </c>
      <c r="Q394" s="117" t="s">
        <v>725</v>
      </c>
      <c r="R394" s="113">
        <f t="shared" si="173"/>
        <v>15.3794506</v>
      </c>
      <c r="S394" s="115">
        <f t="shared" si="174"/>
        <v>3854.118572600727</v>
      </c>
      <c r="U394" s="63"/>
      <c r="V394" s="63"/>
      <c r="W394" s="63"/>
      <c r="X394" s="63"/>
      <c r="Y394" s="63"/>
      <c r="Z394" s="63"/>
      <c r="AA394" s="63"/>
      <c r="AB394" s="63"/>
      <c r="AC394" s="63"/>
      <c r="AD394" s="63"/>
      <c r="AE394" s="63"/>
      <c r="AF394" s="63"/>
      <c r="AG394" s="63"/>
    </row>
    <row r="395" spans="1:33" s="45" customFormat="1" ht="15" x14ac:dyDescent="0.25">
      <c r="A395" s="64" t="s">
        <v>577</v>
      </c>
      <c r="B395" s="74" t="s">
        <v>574</v>
      </c>
      <c r="C395" s="66" t="s">
        <v>8</v>
      </c>
      <c r="D395" s="118">
        <v>38.345077277000001</v>
      </c>
      <c r="E395" s="117">
        <v>69.464734550000003</v>
      </c>
      <c r="F395" s="117">
        <v>355.18441697999992</v>
      </c>
      <c r="G395" s="117">
        <v>749.55393913500006</v>
      </c>
      <c r="H395" s="117">
        <v>15.3794506</v>
      </c>
      <c r="I395" s="117">
        <v>2608.0866432647695</v>
      </c>
      <c r="J395" s="117">
        <v>0</v>
      </c>
      <c r="K395" s="117">
        <v>1055.9397868773019</v>
      </c>
      <c r="L395" s="117">
        <v>0</v>
      </c>
      <c r="M395" s="117">
        <v>58.203350416000006</v>
      </c>
      <c r="N395" s="117">
        <v>0</v>
      </c>
      <c r="O395" s="117">
        <v>59.949450928480005</v>
      </c>
      <c r="P395" s="117">
        <v>71.939341114176017</v>
      </c>
      <c r="Q395" s="117" t="s">
        <v>725</v>
      </c>
      <c r="R395" s="113">
        <f t="shared" si="173"/>
        <v>15.3794506</v>
      </c>
      <c r="S395" s="115">
        <f t="shared" si="174"/>
        <v>3854.118572600727</v>
      </c>
      <c r="U395" s="63"/>
      <c r="V395" s="63"/>
      <c r="W395" s="63"/>
      <c r="X395" s="63"/>
      <c r="Y395" s="63"/>
      <c r="Z395" s="63"/>
      <c r="AA395" s="63"/>
      <c r="AB395" s="63"/>
      <c r="AC395" s="63"/>
      <c r="AD395" s="63"/>
      <c r="AE395" s="63"/>
      <c r="AF395" s="63"/>
      <c r="AG395" s="63"/>
    </row>
    <row r="396" spans="1:33" s="45" customFormat="1" ht="15" x14ac:dyDescent="0.25">
      <c r="A396" s="64" t="s">
        <v>578</v>
      </c>
      <c r="B396" s="73" t="s">
        <v>579</v>
      </c>
      <c r="C396" s="66" t="s">
        <v>8</v>
      </c>
      <c r="D396" s="118">
        <v>0</v>
      </c>
      <c r="E396" s="117">
        <v>0</v>
      </c>
      <c r="F396" s="117">
        <v>36.783824324963661</v>
      </c>
      <c r="G396" s="117">
        <v>35.130785874999994</v>
      </c>
      <c r="H396" s="117">
        <v>39.396931391738185</v>
      </c>
      <c r="I396" s="117">
        <v>0</v>
      </c>
      <c r="J396" s="117">
        <v>41.248587167149928</v>
      </c>
      <c r="K396" s="117">
        <v>0</v>
      </c>
      <c r="L396" s="117">
        <v>43.187270764005994</v>
      </c>
      <c r="M396" s="117">
        <v>0</v>
      </c>
      <c r="N396" s="117">
        <v>45.213775036023975</v>
      </c>
      <c r="O396" s="117">
        <v>0</v>
      </c>
      <c r="P396" s="117">
        <v>0</v>
      </c>
      <c r="Q396" s="117" t="s">
        <v>725</v>
      </c>
      <c r="R396" s="113">
        <f t="shared" si="173"/>
        <v>169.04656435891809</v>
      </c>
      <c r="S396" s="115">
        <f t="shared" si="174"/>
        <v>0</v>
      </c>
      <c r="U396" s="63"/>
      <c r="V396" s="63"/>
      <c r="W396" s="63"/>
      <c r="X396" s="63"/>
      <c r="Y396" s="63"/>
      <c r="Z396" s="63"/>
      <c r="AA396" s="63"/>
      <c r="AB396" s="63"/>
      <c r="AC396" s="63"/>
      <c r="AD396" s="63"/>
      <c r="AE396" s="63"/>
      <c r="AF396" s="63"/>
      <c r="AG396" s="63"/>
    </row>
    <row r="397" spans="1:33" s="45" customFormat="1" ht="15.75" customHeight="1" outlineLevel="1" x14ac:dyDescent="0.25">
      <c r="A397" s="64" t="s">
        <v>580</v>
      </c>
      <c r="B397" s="73" t="s">
        <v>391</v>
      </c>
      <c r="C397" s="66" t="s">
        <v>8</v>
      </c>
      <c r="D397" s="118" t="s">
        <v>209</v>
      </c>
      <c r="E397" s="117" t="s">
        <v>209</v>
      </c>
      <c r="F397" s="117" t="s">
        <v>209</v>
      </c>
      <c r="G397" s="117" t="s">
        <v>209</v>
      </c>
      <c r="H397" s="117" t="s">
        <v>209</v>
      </c>
      <c r="I397" s="117" t="s">
        <v>209</v>
      </c>
      <c r="J397" s="117" t="s">
        <v>209</v>
      </c>
      <c r="K397" s="117" t="s">
        <v>209</v>
      </c>
      <c r="L397" s="117" t="s">
        <v>209</v>
      </c>
      <c r="M397" s="117" t="s">
        <v>209</v>
      </c>
      <c r="N397" s="117" t="s">
        <v>209</v>
      </c>
      <c r="O397" s="117" t="s">
        <v>209</v>
      </c>
      <c r="P397" s="117" t="s">
        <v>209</v>
      </c>
      <c r="Q397" s="117" t="s">
        <v>725</v>
      </c>
      <c r="R397" s="7" t="s">
        <v>209</v>
      </c>
      <c r="S397" s="8" t="s">
        <v>209</v>
      </c>
      <c r="U397" s="63"/>
      <c r="V397" s="63"/>
      <c r="W397" s="63"/>
      <c r="X397" s="63"/>
      <c r="Y397" s="63"/>
      <c r="Z397" s="63"/>
      <c r="AA397" s="63"/>
      <c r="AB397" s="63"/>
      <c r="AC397" s="63"/>
      <c r="AD397" s="63"/>
      <c r="AE397" s="63"/>
      <c r="AF397" s="63"/>
      <c r="AG397" s="63"/>
    </row>
    <row r="398" spans="1:33" s="45" customFormat="1" ht="31.5" customHeight="1" outlineLevel="1" x14ac:dyDescent="0.25">
      <c r="A398" s="64" t="s">
        <v>581</v>
      </c>
      <c r="B398" s="73" t="s">
        <v>582</v>
      </c>
      <c r="C398" s="66" t="s">
        <v>8</v>
      </c>
      <c r="D398" s="118" t="s">
        <v>209</v>
      </c>
      <c r="E398" s="117" t="s">
        <v>209</v>
      </c>
      <c r="F398" s="117" t="s">
        <v>209</v>
      </c>
      <c r="G398" s="117" t="s">
        <v>209</v>
      </c>
      <c r="H398" s="117" t="s">
        <v>209</v>
      </c>
      <c r="I398" s="117" t="s">
        <v>209</v>
      </c>
      <c r="J398" s="117" t="s">
        <v>209</v>
      </c>
      <c r="K398" s="117" t="s">
        <v>209</v>
      </c>
      <c r="L398" s="117" t="s">
        <v>209</v>
      </c>
      <c r="M398" s="117" t="s">
        <v>209</v>
      </c>
      <c r="N398" s="117" t="s">
        <v>209</v>
      </c>
      <c r="O398" s="117" t="s">
        <v>209</v>
      </c>
      <c r="P398" s="117" t="s">
        <v>209</v>
      </c>
      <c r="Q398" s="117" t="s">
        <v>725</v>
      </c>
      <c r="R398" s="7" t="s">
        <v>209</v>
      </c>
      <c r="S398" s="8" t="s">
        <v>209</v>
      </c>
      <c r="U398" s="63"/>
      <c r="V398" s="63"/>
      <c r="W398" s="63"/>
      <c r="X398" s="63"/>
      <c r="Y398" s="63"/>
      <c r="Z398" s="63"/>
      <c r="AA398" s="63"/>
      <c r="AB398" s="63"/>
      <c r="AC398" s="63"/>
      <c r="AD398" s="63"/>
      <c r="AE398" s="63"/>
      <c r="AF398" s="63"/>
      <c r="AG398" s="63"/>
    </row>
    <row r="399" spans="1:33" s="45" customFormat="1" ht="18" customHeight="1" outlineLevel="1" x14ac:dyDescent="0.25">
      <c r="A399" s="64" t="s">
        <v>583</v>
      </c>
      <c r="B399" s="74" t="s">
        <v>32</v>
      </c>
      <c r="C399" s="66" t="s">
        <v>8</v>
      </c>
      <c r="D399" s="118" t="s">
        <v>209</v>
      </c>
      <c r="E399" s="117" t="s">
        <v>209</v>
      </c>
      <c r="F399" s="117" t="s">
        <v>209</v>
      </c>
      <c r="G399" s="117" t="s">
        <v>209</v>
      </c>
      <c r="H399" s="117" t="s">
        <v>209</v>
      </c>
      <c r="I399" s="117" t="s">
        <v>209</v>
      </c>
      <c r="J399" s="117" t="s">
        <v>209</v>
      </c>
      <c r="K399" s="117" t="s">
        <v>209</v>
      </c>
      <c r="L399" s="117" t="s">
        <v>209</v>
      </c>
      <c r="M399" s="117" t="s">
        <v>209</v>
      </c>
      <c r="N399" s="117" t="s">
        <v>209</v>
      </c>
      <c r="O399" s="117" t="s">
        <v>209</v>
      </c>
      <c r="P399" s="117" t="s">
        <v>209</v>
      </c>
      <c r="Q399" s="117" t="s">
        <v>725</v>
      </c>
      <c r="R399" s="7" t="s">
        <v>209</v>
      </c>
      <c r="S399" s="8" t="s">
        <v>209</v>
      </c>
      <c r="U399" s="63"/>
      <c r="V399" s="63"/>
      <c r="W399" s="63"/>
      <c r="X399" s="63"/>
      <c r="Y399" s="63"/>
      <c r="Z399" s="63"/>
      <c r="AA399" s="63"/>
      <c r="AB399" s="63"/>
      <c r="AC399" s="63"/>
      <c r="AD399" s="63"/>
      <c r="AE399" s="63"/>
      <c r="AF399" s="63"/>
      <c r="AG399" s="63"/>
    </row>
    <row r="400" spans="1:33" s="45" customFormat="1" ht="18" customHeight="1" outlineLevel="1" x14ac:dyDescent="0.25">
      <c r="A400" s="64" t="s">
        <v>584</v>
      </c>
      <c r="B400" s="120" t="s">
        <v>34</v>
      </c>
      <c r="C400" s="66" t="s">
        <v>8</v>
      </c>
      <c r="D400" s="118" t="s">
        <v>209</v>
      </c>
      <c r="E400" s="117" t="s">
        <v>209</v>
      </c>
      <c r="F400" s="117" t="s">
        <v>209</v>
      </c>
      <c r="G400" s="117" t="s">
        <v>209</v>
      </c>
      <c r="H400" s="117" t="s">
        <v>209</v>
      </c>
      <c r="I400" s="117" t="s">
        <v>209</v>
      </c>
      <c r="J400" s="117" t="s">
        <v>209</v>
      </c>
      <c r="K400" s="117" t="s">
        <v>209</v>
      </c>
      <c r="L400" s="117" t="s">
        <v>209</v>
      </c>
      <c r="M400" s="117" t="s">
        <v>209</v>
      </c>
      <c r="N400" s="117" t="s">
        <v>209</v>
      </c>
      <c r="O400" s="117" t="s">
        <v>209</v>
      </c>
      <c r="P400" s="117" t="s">
        <v>209</v>
      </c>
      <c r="Q400" s="117" t="s">
        <v>725</v>
      </c>
      <c r="R400" s="7" t="s">
        <v>209</v>
      </c>
      <c r="S400" s="8" t="s">
        <v>209</v>
      </c>
      <c r="U400" s="63"/>
      <c r="V400" s="63"/>
      <c r="W400" s="63"/>
      <c r="X400" s="63"/>
      <c r="Y400" s="63"/>
      <c r="Z400" s="63"/>
      <c r="AA400" s="63"/>
      <c r="AB400" s="63"/>
      <c r="AC400" s="63"/>
      <c r="AD400" s="63"/>
      <c r="AE400" s="63"/>
      <c r="AF400" s="63"/>
      <c r="AG400" s="63"/>
    </row>
    <row r="401" spans="1:33" s="45" customFormat="1" ht="31.5" customHeight="1" outlineLevel="1" x14ac:dyDescent="0.25">
      <c r="A401" s="64" t="s">
        <v>13</v>
      </c>
      <c r="B401" s="71" t="s">
        <v>585</v>
      </c>
      <c r="C401" s="66" t="s">
        <v>8</v>
      </c>
      <c r="D401" s="7" t="s">
        <v>209</v>
      </c>
      <c r="E401" s="117" t="s">
        <v>209</v>
      </c>
      <c r="F401" s="117" t="s">
        <v>209</v>
      </c>
      <c r="G401" s="117" t="s">
        <v>209</v>
      </c>
      <c r="H401" s="117" t="s">
        <v>209</v>
      </c>
      <c r="I401" s="117" t="s">
        <v>209</v>
      </c>
      <c r="J401" s="117" t="s">
        <v>209</v>
      </c>
      <c r="K401" s="117" t="s">
        <v>209</v>
      </c>
      <c r="L401" s="117" t="s">
        <v>209</v>
      </c>
      <c r="M401" s="117" t="s">
        <v>209</v>
      </c>
      <c r="N401" s="117" t="s">
        <v>209</v>
      </c>
      <c r="O401" s="117" t="s">
        <v>209</v>
      </c>
      <c r="P401" s="117" t="s">
        <v>209</v>
      </c>
      <c r="Q401" s="117" t="s">
        <v>725</v>
      </c>
      <c r="R401" s="7" t="s">
        <v>209</v>
      </c>
      <c r="S401" s="8" t="s">
        <v>209</v>
      </c>
      <c r="U401" s="63"/>
      <c r="V401" s="63"/>
      <c r="W401" s="63"/>
      <c r="X401" s="63"/>
      <c r="Y401" s="63"/>
      <c r="Z401" s="63"/>
      <c r="AA401" s="63"/>
      <c r="AB401" s="63"/>
      <c r="AC401" s="63"/>
      <c r="AD401" s="63"/>
      <c r="AE401" s="63"/>
      <c r="AF401" s="63"/>
      <c r="AG401" s="63"/>
    </row>
    <row r="402" spans="1:33" s="45" customFormat="1" ht="31.5" customHeight="1" outlineLevel="1" x14ac:dyDescent="0.25">
      <c r="A402" s="64" t="s">
        <v>586</v>
      </c>
      <c r="B402" s="73" t="s">
        <v>12</v>
      </c>
      <c r="C402" s="66" t="s">
        <v>8</v>
      </c>
      <c r="D402" s="7" t="s">
        <v>209</v>
      </c>
      <c r="E402" s="117" t="s">
        <v>209</v>
      </c>
      <c r="F402" s="117" t="s">
        <v>209</v>
      </c>
      <c r="G402" s="117" t="s">
        <v>209</v>
      </c>
      <c r="H402" s="117" t="s">
        <v>209</v>
      </c>
      <c r="I402" s="117" t="s">
        <v>209</v>
      </c>
      <c r="J402" s="117" t="s">
        <v>209</v>
      </c>
      <c r="K402" s="117" t="s">
        <v>209</v>
      </c>
      <c r="L402" s="117" t="s">
        <v>209</v>
      </c>
      <c r="M402" s="117" t="s">
        <v>209</v>
      </c>
      <c r="N402" s="117" t="s">
        <v>209</v>
      </c>
      <c r="O402" s="117" t="s">
        <v>209</v>
      </c>
      <c r="P402" s="117" t="s">
        <v>209</v>
      </c>
      <c r="Q402" s="117" t="s">
        <v>725</v>
      </c>
      <c r="R402" s="7" t="s">
        <v>209</v>
      </c>
      <c r="S402" s="8" t="s">
        <v>209</v>
      </c>
      <c r="U402" s="63"/>
      <c r="V402" s="63"/>
      <c r="W402" s="63"/>
      <c r="X402" s="63"/>
      <c r="Y402" s="63"/>
      <c r="Z402" s="63"/>
      <c r="AA402" s="63"/>
      <c r="AB402" s="63"/>
      <c r="AC402" s="63"/>
      <c r="AD402" s="63"/>
      <c r="AE402" s="63"/>
      <c r="AF402" s="63"/>
      <c r="AG402" s="63"/>
    </row>
    <row r="403" spans="1:33" s="45" customFormat="1" ht="31.5" customHeight="1" outlineLevel="1" x14ac:dyDescent="0.25">
      <c r="A403" s="64" t="s">
        <v>587</v>
      </c>
      <c r="B403" s="73" t="s">
        <v>14</v>
      </c>
      <c r="C403" s="66" t="s">
        <v>8</v>
      </c>
      <c r="D403" s="7" t="s">
        <v>209</v>
      </c>
      <c r="E403" s="117" t="s">
        <v>209</v>
      </c>
      <c r="F403" s="117" t="s">
        <v>209</v>
      </c>
      <c r="G403" s="117" t="s">
        <v>209</v>
      </c>
      <c r="H403" s="117" t="s">
        <v>209</v>
      </c>
      <c r="I403" s="117" t="s">
        <v>209</v>
      </c>
      <c r="J403" s="117" t="s">
        <v>209</v>
      </c>
      <c r="K403" s="117" t="s">
        <v>209</v>
      </c>
      <c r="L403" s="117" t="s">
        <v>209</v>
      </c>
      <c r="M403" s="117" t="s">
        <v>209</v>
      </c>
      <c r="N403" s="117" t="s">
        <v>209</v>
      </c>
      <c r="O403" s="117" t="s">
        <v>209</v>
      </c>
      <c r="P403" s="117" t="s">
        <v>209</v>
      </c>
      <c r="Q403" s="117" t="s">
        <v>725</v>
      </c>
      <c r="R403" s="7" t="s">
        <v>209</v>
      </c>
      <c r="S403" s="8" t="s">
        <v>209</v>
      </c>
      <c r="U403" s="63"/>
      <c r="V403" s="63"/>
      <c r="W403" s="63"/>
      <c r="X403" s="63"/>
      <c r="Y403" s="63"/>
      <c r="Z403" s="63"/>
      <c r="AA403" s="63"/>
      <c r="AB403" s="63"/>
      <c r="AC403" s="63"/>
      <c r="AD403" s="63"/>
      <c r="AE403" s="63"/>
      <c r="AF403" s="63"/>
      <c r="AG403" s="63"/>
    </row>
    <row r="404" spans="1:33" s="45" customFormat="1" ht="31.5" customHeight="1" outlineLevel="1" x14ac:dyDescent="0.25">
      <c r="A404" s="64" t="s">
        <v>588</v>
      </c>
      <c r="B404" s="73" t="s">
        <v>16</v>
      </c>
      <c r="C404" s="66" t="s">
        <v>8</v>
      </c>
      <c r="D404" s="7" t="s">
        <v>209</v>
      </c>
      <c r="E404" s="117" t="s">
        <v>209</v>
      </c>
      <c r="F404" s="117" t="s">
        <v>209</v>
      </c>
      <c r="G404" s="117" t="s">
        <v>209</v>
      </c>
      <c r="H404" s="117" t="s">
        <v>209</v>
      </c>
      <c r="I404" s="117" t="s">
        <v>209</v>
      </c>
      <c r="J404" s="117" t="s">
        <v>209</v>
      </c>
      <c r="K404" s="117" t="s">
        <v>209</v>
      </c>
      <c r="L404" s="117" t="s">
        <v>209</v>
      </c>
      <c r="M404" s="117" t="s">
        <v>209</v>
      </c>
      <c r="N404" s="117" t="s">
        <v>209</v>
      </c>
      <c r="O404" s="117" t="s">
        <v>209</v>
      </c>
      <c r="P404" s="117" t="s">
        <v>209</v>
      </c>
      <c r="Q404" s="117" t="s">
        <v>725</v>
      </c>
      <c r="R404" s="7" t="s">
        <v>209</v>
      </c>
      <c r="S404" s="8" t="s">
        <v>209</v>
      </c>
      <c r="U404" s="63"/>
      <c r="V404" s="63"/>
      <c r="W404" s="63"/>
      <c r="X404" s="63"/>
      <c r="Y404" s="63"/>
      <c r="Z404" s="63"/>
      <c r="AA404" s="63"/>
      <c r="AB404" s="63"/>
      <c r="AC404" s="63"/>
      <c r="AD404" s="63"/>
      <c r="AE404" s="63"/>
      <c r="AF404" s="63"/>
      <c r="AG404" s="63"/>
    </row>
    <row r="405" spans="1:33" s="45" customFormat="1" ht="15" x14ac:dyDescent="0.25">
      <c r="A405" s="64" t="s">
        <v>15</v>
      </c>
      <c r="B405" s="71" t="s">
        <v>589</v>
      </c>
      <c r="C405" s="66" t="s">
        <v>8</v>
      </c>
      <c r="D405" s="7">
        <v>0</v>
      </c>
      <c r="E405" s="117">
        <v>0</v>
      </c>
      <c r="F405" s="117">
        <v>0</v>
      </c>
      <c r="G405" s="117">
        <v>0</v>
      </c>
      <c r="H405" s="117">
        <v>0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117">
        <v>0</v>
      </c>
      <c r="P405" s="117">
        <v>0</v>
      </c>
      <c r="Q405" s="117" t="s">
        <v>725</v>
      </c>
      <c r="R405" s="113">
        <f t="shared" si="173"/>
        <v>0</v>
      </c>
      <c r="S405" s="115">
        <f t="shared" si="174"/>
        <v>0</v>
      </c>
      <c r="U405" s="63"/>
      <c r="V405" s="63"/>
      <c r="W405" s="63"/>
      <c r="X405" s="63"/>
      <c r="Y405" s="63"/>
      <c r="Z405" s="63"/>
      <c r="AA405" s="63"/>
      <c r="AB405" s="63"/>
      <c r="AC405" s="63"/>
      <c r="AD405" s="63"/>
      <c r="AE405" s="63"/>
      <c r="AF405" s="63"/>
      <c r="AG405" s="63"/>
    </row>
    <row r="406" spans="1:33" s="45" customFormat="1" ht="15" x14ac:dyDescent="0.25">
      <c r="A406" s="64" t="s">
        <v>17</v>
      </c>
      <c r="B406" s="72" t="s">
        <v>590</v>
      </c>
      <c r="C406" s="66" t="s">
        <v>8</v>
      </c>
      <c r="D406" s="7">
        <f>D407+D420+D421</f>
        <v>241.34793299050006</v>
      </c>
      <c r="E406" s="117">
        <f t="shared" ref="E406:G406" si="201">E407+E420+E421</f>
        <v>151.97736521666673</v>
      </c>
      <c r="F406" s="117">
        <f t="shared" si="201"/>
        <v>178.93658053696208</v>
      </c>
      <c r="G406" s="117">
        <f t="shared" si="201"/>
        <v>245.11748446749999</v>
      </c>
      <c r="H406" s="117">
        <f t="shared" ref="H406" si="202">H407+H420+H421</f>
        <v>168.97938393035159</v>
      </c>
      <c r="I406" s="117">
        <f t="shared" ref="I406" si="203">I407+I420+I421</f>
        <v>168.97938393035162</v>
      </c>
      <c r="J406" s="117">
        <f t="shared" ref="J406:N406" si="204">J407+J420+J421</f>
        <v>158.78124620194407</v>
      </c>
      <c r="K406" s="117">
        <f t="shared" ref="K406" si="205">K407+K420+K421</f>
        <v>158.78124620194404</v>
      </c>
      <c r="L406" s="117">
        <f t="shared" ref="L406:M406" si="206">L407+L420+L421</f>
        <v>83.329385136125424</v>
      </c>
      <c r="M406" s="117">
        <f t="shared" si="206"/>
        <v>83.551699486349463</v>
      </c>
      <c r="N406" s="117">
        <f t="shared" si="204"/>
        <v>93.442699118801769</v>
      </c>
      <c r="O406" s="117">
        <f t="shared" ref="O406" si="207">O407+O420+O421</f>
        <v>93.552060060201882</v>
      </c>
      <c r="P406" s="117">
        <f t="shared" ref="P406" si="208">P407+P420+P421</f>
        <v>93.442699118801826</v>
      </c>
      <c r="Q406" s="117" t="s">
        <v>725</v>
      </c>
      <c r="R406" s="113">
        <f t="shared" si="173"/>
        <v>504.53271438722288</v>
      </c>
      <c r="S406" s="115">
        <f t="shared" si="174"/>
        <v>598.30708879764882</v>
      </c>
      <c r="U406" s="63"/>
      <c r="V406" s="63"/>
      <c r="W406" s="63"/>
      <c r="X406" s="63"/>
      <c r="Y406" s="63"/>
      <c r="Z406" s="63"/>
      <c r="AA406" s="63"/>
      <c r="AB406" s="63"/>
      <c r="AC406" s="63"/>
      <c r="AD406" s="63"/>
      <c r="AE406" s="63"/>
      <c r="AF406" s="63"/>
      <c r="AG406" s="63"/>
    </row>
    <row r="407" spans="1:33" s="45" customFormat="1" ht="15" x14ac:dyDescent="0.25">
      <c r="A407" s="64" t="s">
        <v>591</v>
      </c>
      <c r="B407" s="71" t="s">
        <v>592</v>
      </c>
      <c r="C407" s="66" t="s">
        <v>8</v>
      </c>
      <c r="D407" s="118">
        <f>D413+D415</f>
        <v>241.34793299050006</v>
      </c>
      <c r="E407" s="117">
        <f t="shared" ref="E407:G407" si="209">E413+E415</f>
        <v>151.97736521666673</v>
      </c>
      <c r="F407" s="117">
        <f t="shared" si="209"/>
        <v>178.93658053696208</v>
      </c>
      <c r="G407" s="117">
        <f t="shared" si="209"/>
        <v>245.11748446749999</v>
      </c>
      <c r="H407" s="117">
        <f t="shared" ref="H407" si="210">H413+H415</f>
        <v>168.97938393035159</v>
      </c>
      <c r="I407" s="117">
        <f t="shared" ref="I407" si="211">I413+I415</f>
        <v>168.97938393035162</v>
      </c>
      <c r="J407" s="117">
        <f t="shared" ref="J407:N407" si="212">J413+J415</f>
        <v>158.78124620194407</v>
      </c>
      <c r="K407" s="117">
        <f t="shared" ref="K407" si="213">K413+K415</f>
        <v>158.78124620194404</v>
      </c>
      <c r="L407" s="117">
        <f t="shared" ref="L407:M407" si="214">L413+L415</f>
        <v>83.329385136125424</v>
      </c>
      <c r="M407" s="117">
        <f t="shared" si="214"/>
        <v>83.551699486349463</v>
      </c>
      <c r="N407" s="117">
        <f t="shared" si="212"/>
        <v>93.442699118801769</v>
      </c>
      <c r="O407" s="117">
        <f t="shared" ref="O407" si="215">O413+O415</f>
        <v>93.552060060201882</v>
      </c>
      <c r="P407" s="117">
        <f t="shared" ref="P407" si="216">P413+P415</f>
        <v>93.442699118801826</v>
      </c>
      <c r="Q407" s="117" t="s">
        <v>725</v>
      </c>
      <c r="R407" s="113">
        <f t="shared" si="173"/>
        <v>504.53271438722288</v>
      </c>
      <c r="S407" s="115">
        <f t="shared" si="174"/>
        <v>598.30708879764882</v>
      </c>
      <c r="U407" s="63"/>
      <c r="V407" s="63"/>
      <c r="W407" s="63"/>
      <c r="X407" s="63"/>
      <c r="Y407" s="63"/>
      <c r="Z407" s="63"/>
      <c r="AA407" s="63"/>
      <c r="AB407" s="63"/>
      <c r="AC407" s="63"/>
      <c r="AD407" s="63"/>
      <c r="AE407" s="63"/>
      <c r="AF407" s="63"/>
      <c r="AG407" s="63"/>
    </row>
    <row r="408" spans="1:33" s="45" customFormat="1" ht="15.75" customHeight="1" outlineLevel="1" x14ac:dyDescent="0.25">
      <c r="A408" s="64" t="s">
        <v>593</v>
      </c>
      <c r="B408" s="73" t="s">
        <v>594</v>
      </c>
      <c r="C408" s="66" t="s">
        <v>8</v>
      </c>
      <c r="D408" s="118" t="s">
        <v>209</v>
      </c>
      <c r="E408" s="117" t="s">
        <v>209</v>
      </c>
      <c r="F408" s="117" t="s">
        <v>209</v>
      </c>
      <c r="G408" s="117" t="s">
        <v>209</v>
      </c>
      <c r="H408" s="117" t="s">
        <v>209</v>
      </c>
      <c r="I408" s="117" t="s">
        <v>209</v>
      </c>
      <c r="J408" s="117" t="s">
        <v>209</v>
      </c>
      <c r="K408" s="117" t="s">
        <v>209</v>
      </c>
      <c r="L408" s="117" t="s">
        <v>209</v>
      </c>
      <c r="M408" s="117" t="s">
        <v>209</v>
      </c>
      <c r="N408" s="117" t="s">
        <v>209</v>
      </c>
      <c r="O408" s="117" t="s">
        <v>209</v>
      </c>
      <c r="P408" s="117" t="s">
        <v>209</v>
      </c>
      <c r="Q408" s="117" t="s">
        <v>725</v>
      </c>
      <c r="R408" s="7" t="s">
        <v>209</v>
      </c>
      <c r="S408" s="8" t="s">
        <v>209</v>
      </c>
      <c r="U408" s="63"/>
      <c r="V408" s="63"/>
      <c r="W408" s="63"/>
      <c r="X408" s="63"/>
      <c r="Y408" s="63"/>
      <c r="Z408" s="63"/>
      <c r="AA408" s="63"/>
      <c r="AB408" s="63"/>
      <c r="AC408" s="63"/>
      <c r="AD408" s="63"/>
      <c r="AE408" s="63"/>
      <c r="AF408" s="63"/>
      <c r="AG408" s="63"/>
    </row>
    <row r="409" spans="1:33" s="45" customFormat="1" ht="31.5" customHeight="1" outlineLevel="1" x14ac:dyDescent="0.25">
      <c r="A409" s="64" t="s">
        <v>595</v>
      </c>
      <c r="B409" s="73" t="s">
        <v>12</v>
      </c>
      <c r="C409" s="66" t="s">
        <v>8</v>
      </c>
      <c r="D409" s="118" t="s">
        <v>209</v>
      </c>
      <c r="E409" s="117" t="s">
        <v>209</v>
      </c>
      <c r="F409" s="117" t="s">
        <v>209</v>
      </c>
      <c r="G409" s="117" t="s">
        <v>209</v>
      </c>
      <c r="H409" s="117" t="s">
        <v>209</v>
      </c>
      <c r="I409" s="117" t="s">
        <v>209</v>
      </c>
      <c r="J409" s="117" t="s">
        <v>209</v>
      </c>
      <c r="K409" s="117" t="s">
        <v>209</v>
      </c>
      <c r="L409" s="117" t="s">
        <v>209</v>
      </c>
      <c r="M409" s="117" t="s">
        <v>209</v>
      </c>
      <c r="N409" s="117" t="s">
        <v>209</v>
      </c>
      <c r="O409" s="117" t="s">
        <v>209</v>
      </c>
      <c r="P409" s="117" t="s">
        <v>209</v>
      </c>
      <c r="Q409" s="117" t="s">
        <v>725</v>
      </c>
      <c r="R409" s="7" t="s">
        <v>209</v>
      </c>
      <c r="S409" s="8" t="s">
        <v>209</v>
      </c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  <c r="AF409" s="63"/>
      <c r="AG409" s="63"/>
    </row>
    <row r="410" spans="1:33" s="45" customFormat="1" ht="31.5" customHeight="1" outlineLevel="1" x14ac:dyDescent="0.25">
      <c r="A410" s="64" t="s">
        <v>596</v>
      </c>
      <c r="B410" s="73" t="s">
        <v>14</v>
      </c>
      <c r="C410" s="66" t="s">
        <v>8</v>
      </c>
      <c r="D410" s="118" t="s">
        <v>209</v>
      </c>
      <c r="E410" s="117" t="s">
        <v>209</v>
      </c>
      <c r="F410" s="117" t="s">
        <v>209</v>
      </c>
      <c r="G410" s="117" t="s">
        <v>209</v>
      </c>
      <c r="H410" s="117" t="s">
        <v>209</v>
      </c>
      <c r="I410" s="117" t="s">
        <v>209</v>
      </c>
      <c r="J410" s="117" t="s">
        <v>209</v>
      </c>
      <c r="K410" s="117" t="s">
        <v>209</v>
      </c>
      <c r="L410" s="117" t="s">
        <v>209</v>
      </c>
      <c r="M410" s="117" t="s">
        <v>209</v>
      </c>
      <c r="N410" s="117" t="s">
        <v>209</v>
      </c>
      <c r="O410" s="117" t="s">
        <v>209</v>
      </c>
      <c r="P410" s="117" t="s">
        <v>209</v>
      </c>
      <c r="Q410" s="117" t="s">
        <v>725</v>
      </c>
      <c r="R410" s="7" t="s">
        <v>209</v>
      </c>
      <c r="S410" s="8" t="s">
        <v>209</v>
      </c>
      <c r="U410" s="63"/>
      <c r="V410" s="63"/>
      <c r="W410" s="63"/>
      <c r="X410" s="63"/>
      <c r="Y410" s="63"/>
      <c r="Z410" s="63"/>
      <c r="AA410" s="63"/>
      <c r="AB410" s="63"/>
      <c r="AC410" s="63"/>
      <c r="AD410" s="63"/>
      <c r="AE410" s="63"/>
      <c r="AF410" s="63"/>
      <c r="AG410" s="63"/>
    </row>
    <row r="411" spans="1:33" s="45" customFormat="1" ht="31.5" customHeight="1" outlineLevel="1" x14ac:dyDescent="0.25">
      <c r="A411" s="64" t="s">
        <v>597</v>
      </c>
      <c r="B411" s="73" t="s">
        <v>16</v>
      </c>
      <c r="C411" s="66" t="s">
        <v>8</v>
      </c>
      <c r="D411" s="118" t="s">
        <v>209</v>
      </c>
      <c r="E411" s="117" t="s">
        <v>209</v>
      </c>
      <c r="F411" s="117" t="s">
        <v>209</v>
      </c>
      <c r="G411" s="117" t="s">
        <v>209</v>
      </c>
      <c r="H411" s="117" t="s">
        <v>209</v>
      </c>
      <c r="I411" s="117" t="s">
        <v>209</v>
      </c>
      <c r="J411" s="117" t="s">
        <v>209</v>
      </c>
      <c r="K411" s="117" t="s">
        <v>209</v>
      </c>
      <c r="L411" s="117" t="s">
        <v>209</v>
      </c>
      <c r="M411" s="117" t="s">
        <v>209</v>
      </c>
      <c r="N411" s="117" t="s">
        <v>209</v>
      </c>
      <c r="O411" s="117" t="s">
        <v>209</v>
      </c>
      <c r="P411" s="117" t="s">
        <v>209</v>
      </c>
      <c r="Q411" s="117" t="s">
        <v>725</v>
      </c>
      <c r="R411" s="7" t="s">
        <v>209</v>
      </c>
      <c r="S411" s="8" t="s">
        <v>209</v>
      </c>
      <c r="U411" s="63"/>
      <c r="V411" s="63"/>
      <c r="W411" s="63"/>
      <c r="X411" s="63"/>
      <c r="Y411" s="63"/>
      <c r="Z411" s="63"/>
      <c r="AA411" s="63"/>
      <c r="AB411" s="63"/>
      <c r="AC411" s="63"/>
      <c r="AD411" s="63"/>
      <c r="AE411" s="63"/>
      <c r="AF411" s="63"/>
      <c r="AG411" s="63"/>
    </row>
    <row r="412" spans="1:33" s="45" customFormat="1" ht="15.75" customHeight="1" outlineLevel="1" x14ac:dyDescent="0.25">
      <c r="A412" s="64" t="s">
        <v>598</v>
      </c>
      <c r="B412" s="73" t="s">
        <v>377</v>
      </c>
      <c r="C412" s="66" t="s">
        <v>8</v>
      </c>
      <c r="D412" s="118" t="s">
        <v>209</v>
      </c>
      <c r="E412" s="117" t="s">
        <v>209</v>
      </c>
      <c r="F412" s="117" t="s">
        <v>209</v>
      </c>
      <c r="G412" s="117" t="s">
        <v>209</v>
      </c>
      <c r="H412" s="117" t="s">
        <v>209</v>
      </c>
      <c r="I412" s="117" t="s">
        <v>209</v>
      </c>
      <c r="J412" s="117" t="s">
        <v>209</v>
      </c>
      <c r="K412" s="117" t="s">
        <v>209</v>
      </c>
      <c r="L412" s="117" t="s">
        <v>209</v>
      </c>
      <c r="M412" s="117" t="s">
        <v>209</v>
      </c>
      <c r="N412" s="117" t="s">
        <v>209</v>
      </c>
      <c r="O412" s="117" t="s">
        <v>209</v>
      </c>
      <c r="P412" s="117" t="s">
        <v>209</v>
      </c>
      <c r="Q412" s="117" t="s">
        <v>725</v>
      </c>
      <c r="R412" s="7" t="s">
        <v>209</v>
      </c>
      <c r="S412" s="8" t="s">
        <v>209</v>
      </c>
      <c r="U412" s="63"/>
      <c r="V412" s="63"/>
      <c r="W412" s="63"/>
      <c r="X412" s="63"/>
      <c r="Y412" s="63"/>
      <c r="Z412" s="63"/>
      <c r="AA412" s="63"/>
      <c r="AB412" s="63"/>
      <c r="AC412" s="63"/>
      <c r="AD412" s="63"/>
      <c r="AE412" s="63"/>
      <c r="AF412" s="63"/>
      <c r="AG412" s="63"/>
    </row>
    <row r="413" spans="1:33" s="45" customFormat="1" ht="15" x14ac:dyDescent="0.25">
      <c r="A413" s="64" t="s">
        <v>599</v>
      </c>
      <c r="B413" s="73" t="s">
        <v>380</v>
      </c>
      <c r="C413" s="66" t="s">
        <v>8</v>
      </c>
      <c r="D413" s="118">
        <v>241.34793299050006</v>
      </c>
      <c r="E413" s="117">
        <v>151.97736521666673</v>
      </c>
      <c r="F413" s="117">
        <v>178.93658053696208</v>
      </c>
      <c r="G413" s="117">
        <v>245.11748446749999</v>
      </c>
      <c r="H413" s="117">
        <v>168.97938393035159</v>
      </c>
      <c r="I413" s="117">
        <v>168.97938393035162</v>
      </c>
      <c r="J413" s="117">
        <v>158.78124620194407</v>
      </c>
      <c r="K413" s="117">
        <v>158.78124620194404</v>
      </c>
      <c r="L413" s="117">
        <v>83.329385136125424</v>
      </c>
      <c r="M413" s="117">
        <v>83.551699486349463</v>
      </c>
      <c r="N413" s="117">
        <v>93.442699118801769</v>
      </c>
      <c r="O413" s="117">
        <v>93.552060060201882</v>
      </c>
      <c r="P413" s="117">
        <v>93.442699118801826</v>
      </c>
      <c r="Q413" s="117" t="s">
        <v>725</v>
      </c>
      <c r="R413" s="113">
        <f t="shared" si="173"/>
        <v>504.53271438722288</v>
      </c>
      <c r="S413" s="115">
        <f t="shared" si="174"/>
        <v>598.30708879764882</v>
      </c>
      <c r="U413" s="63"/>
      <c r="V413" s="63"/>
      <c r="W413" s="63"/>
      <c r="X413" s="63"/>
      <c r="Y413" s="63"/>
      <c r="Z413" s="63"/>
      <c r="AA413" s="63"/>
      <c r="AB413" s="63"/>
      <c r="AC413" s="63"/>
      <c r="AD413" s="63"/>
      <c r="AE413" s="63"/>
      <c r="AF413" s="63"/>
      <c r="AG413" s="63"/>
    </row>
    <row r="414" spans="1:33" s="45" customFormat="1" ht="15.75" customHeight="1" outlineLevel="1" x14ac:dyDescent="0.25">
      <c r="A414" s="64" t="s">
        <v>600</v>
      </c>
      <c r="B414" s="73" t="s">
        <v>383</v>
      </c>
      <c r="C414" s="66" t="s">
        <v>8</v>
      </c>
      <c r="D414" s="118" t="s">
        <v>209</v>
      </c>
      <c r="E414" s="117" t="s">
        <v>209</v>
      </c>
      <c r="F414" s="117" t="s">
        <v>209</v>
      </c>
      <c r="G414" s="117" t="s">
        <v>209</v>
      </c>
      <c r="H414" s="117" t="s">
        <v>209</v>
      </c>
      <c r="I414" s="117" t="s">
        <v>209</v>
      </c>
      <c r="J414" s="117" t="s">
        <v>209</v>
      </c>
      <c r="K414" s="117" t="s">
        <v>209</v>
      </c>
      <c r="L414" s="117" t="s">
        <v>209</v>
      </c>
      <c r="M414" s="117" t="s">
        <v>209</v>
      </c>
      <c r="N414" s="117" t="s">
        <v>209</v>
      </c>
      <c r="O414" s="117" t="s">
        <v>209</v>
      </c>
      <c r="P414" s="117" t="s">
        <v>209</v>
      </c>
      <c r="Q414" s="117" t="s">
        <v>725</v>
      </c>
      <c r="R414" s="7" t="s">
        <v>209</v>
      </c>
      <c r="S414" s="8" t="s">
        <v>209</v>
      </c>
      <c r="U414" s="63"/>
      <c r="V414" s="63"/>
      <c r="W414" s="63"/>
      <c r="X414" s="63"/>
      <c r="Y414" s="63"/>
      <c r="Z414" s="63"/>
      <c r="AA414" s="63"/>
      <c r="AB414" s="63"/>
      <c r="AC414" s="63"/>
      <c r="AD414" s="63"/>
      <c r="AE414" s="63"/>
      <c r="AF414" s="63"/>
      <c r="AG414" s="63"/>
    </row>
    <row r="415" spans="1:33" s="45" customFormat="1" ht="15" x14ac:dyDescent="0.25">
      <c r="A415" s="64" t="s">
        <v>601</v>
      </c>
      <c r="B415" s="73" t="s">
        <v>389</v>
      </c>
      <c r="C415" s="66" t="s">
        <v>8</v>
      </c>
      <c r="D415" s="118">
        <v>0</v>
      </c>
      <c r="E415" s="117">
        <v>0</v>
      </c>
      <c r="F415" s="117">
        <v>0</v>
      </c>
      <c r="G415" s="117">
        <v>0</v>
      </c>
      <c r="H415" s="117">
        <v>0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117">
        <v>0</v>
      </c>
      <c r="P415" s="117">
        <v>0</v>
      </c>
      <c r="Q415" s="117" t="s">
        <v>725</v>
      </c>
      <c r="R415" s="113">
        <f t="shared" si="173"/>
        <v>0</v>
      </c>
      <c r="S415" s="115">
        <f t="shared" si="174"/>
        <v>0</v>
      </c>
      <c r="U415" s="63"/>
      <c r="V415" s="63"/>
      <c r="W415" s="63"/>
      <c r="X415" s="63"/>
      <c r="Y415" s="63"/>
      <c r="Z415" s="63"/>
      <c r="AA415" s="63"/>
      <c r="AB415" s="63"/>
      <c r="AC415" s="63"/>
      <c r="AD415" s="63"/>
      <c r="AE415" s="63"/>
      <c r="AF415" s="63"/>
      <c r="AG415" s="63"/>
    </row>
    <row r="416" spans="1:33" s="45" customFormat="1" ht="15.75" customHeight="1" outlineLevel="1" x14ac:dyDescent="0.25">
      <c r="A416" s="64" t="s">
        <v>602</v>
      </c>
      <c r="B416" s="73" t="s">
        <v>391</v>
      </c>
      <c r="C416" s="66" t="s">
        <v>8</v>
      </c>
      <c r="D416" s="118" t="s">
        <v>209</v>
      </c>
      <c r="E416" s="117" t="s">
        <v>209</v>
      </c>
      <c r="F416" s="117" t="s">
        <v>209</v>
      </c>
      <c r="G416" s="117" t="s">
        <v>209</v>
      </c>
      <c r="H416" s="117" t="s">
        <v>209</v>
      </c>
      <c r="I416" s="117" t="s">
        <v>209</v>
      </c>
      <c r="J416" s="117" t="s">
        <v>209</v>
      </c>
      <c r="K416" s="117" t="s">
        <v>209</v>
      </c>
      <c r="L416" s="117" t="s">
        <v>209</v>
      </c>
      <c r="M416" s="117" t="s">
        <v>209</v>
      </c>
      <c r="N416" s="117" t="s">
        <v>209</v>
      </c>
      <c r="O416" s="117" t="s">
        <v>209</v>
      </c>
      <c r="P416" s="117" t="s">
        <v>209</v>
      </c>
      <c r="Q416" s="117" t="s">
        <v>725</v>
      </c>
      <c r="R416" s="7" t="s">
        <v>209</v>
      </c>
      <c r="S416" s="8" t="s">
        <v>209</v>
      </c>
      <c r="U416" s="63"/>
      <c r="V416" s="63"/>
      <c r="W416" s="63"/>
      <c r="X416" s="63"/>
      <c r="Y416" s="63"/>
      <c r="Z416" s="63"/>
      <c r="AA416" s="63"/>
      <c r="AB416" s="63"/>
      <c r="AC416" s="63"/>
      <c r="AD416" s="63"/>
      <c r="AE416" s="63"/>
      <c r="AF416" s="63"/>
      <c r="AG416" s="63"/>
    </row>
    <row r="417" spans="1:33" s="45" customFormat="1" ht="31.5" customHeight="1" outlineLevel="1" x14ac:dyDescent="0.25">
      <c r="A417" s="64" t="s">
        <v>603</v>
      </c>
      <c r="B417" s="73" t="s">
        <v>394</v>
      </c>
      <c r="C417" s="66" t="s">
        <v>8</v>
      </c>
      <c r="D417" s="118" t="s">
        <v>209</v>
      </c>
      <c r="E417" s="117" t="s">
        <v>209</v>
      </c>
      <c r="F417" s="117" t="s">
        <v>209</v>
      </c>
      <c r="G417" s="117" t="s">
        <v>209</v>
      </c>
      <c r="H417" s="117" t="s">
        <v>209</v>
      </c>
      <c r="I417" s="117" t="s">
        <v>209</v>
      </c>
      <c r="J417" s="117" t="s">
        <v>209</v>
      </c>
      <c r="K417" s="117" t="s">
        <v>209</v>
      </c>
      <c r="L417" s="117" t="s">
        <v>209</v>
      </c>
      <c r="M417" s="117" t="s">
        <v>209</v>
      </c>
      <c r="N417" s="117" t="s">
        <v>209</v>
      </c>
      <c r="O417" s="117" t="s">
        <v>209</v>
      </c>
      <c r="P417" s="117" t="s">
        <v>209</v>
      </c>
      <c r="Q417" s="117" t="s">
        <v>725</v>
      </c>
      <c r="R417" s="7" t="s">
        <v>209</v>
      </c>
      <c r="S417" s="8" t="s">
        <v>209</v>
      </c>
      <c r="U417" s="63"/>
      <c r="V417" s="63"/>
      <c r="W417" s="63"/>
      <c r="X417" s="63"/>
      <c r="Y417" s="63"/>
      <c r="Z417" s="63"/>
      <c r="AA417" s="63"/>
      <c r="AB417" s="63"/>
      <c r="AC417" s="63"/>
      <c r="AD417" s="63"/>
      <c r="AE417" s="63"/>
      <c r="AF417" s="63"/>
      <c r="AG417" s="63"/>
    </row>
    <row r="418" spans="1:33" s="45" customFormat="1" ht="15.75" customHeight="1" outlineLevel="1" x14ac:dyDescent="0.25">
      <c r="A418" s="64" t="s">
        <v>604</v>
      </c>
      <c r="B418" s="74" t="s">
        <v>32</v>
      </c>
      <c r="C418" s="66" t="s">
        <v>8</v>
      </c>
      <c r="D418" s="118" t="s">
        <v>209</v>
      </c>
      <c r="E418" s="117" t="s">
        <v>209</v>
      </c>
      <c r="F418" s="117" t="s">
        <v>209</v>
      </c>
      <c r="G418" s="117" t="s">
        <v>209</v>
      </c>
      <c r="H418" s="117" t="s">
        <v>209</v>
      </c>
      <c r="I418" s="117" t="s">
        <v>209</v>
      </c>
      <c r="J418" s="117" t="s">
        <v>209</v>
      </c>
      <c r="K418" s="117" t="s">
        <v>209</v>
      </c>
      <c r="L418" s="117" t="s">
        <v>209</v>
      </c>
      <c r="M418" s="117" t="s">
        <v>209</v>
      </c>
      <c r="N418" s="117" t="s">
        <v>209</v>
      </c>
      <c r="O418" s="117" t="s">
        <v>209</v>
      </c>
      <c r="P418" s="117" t="s">
        <v>209</v>
      </c>
      <c r="Q418" s="117" t="s">
        <v>725</v>
      </c>
      <c r="R418" s="7" t="s">
        <v>209</v>
      </c>
      <c r="S418" s="8" t="s">
        <v>209</v>
      </c>
      <c r="U418" s="63"/>
      <c r="V418" s="63"/>
      <c r="W418" s="63"/>
      <c r="X418" s="63"/>
      <c r="Y418" s="63"/>
      <c r="Z418" s="63"/>
      <c r="AA418" s="63"/>
      <c r="AB418" s="63"/>
      <c r="AC418" s="63"/>
      <c r="AD418" s="63"/>
      <c r="AE418" s="63"/>
      <c r="AF418" s="63"/>
      <c r="AG418" s="63"/>
    </row>
    <row r="419" spans="1:33" s="45" customFormat="1" ht="15.75" customHeight="1" outlineLevel="1" x14ac:dyDescent="0.25">
      <c r="A419" s="64" t="s">
        <v>605</v>
      </c>
      <c r="B419" s="120" t="s">
        <v>34</v>
      </c>
      <c r="C419" s="66" t="s">
        <v>8</v>
      </c>
      <c r="D419" s="118" t="s">
        <v>209</v>
      </c>
      <c r="E419" s="117" t="s">
        <v>209</v>
      </c>
      <c r="F419" s="117" t="s">
        <v>209</v>
      </c>
      <c r="G419" s="117" t="s">
        <v>209</v>
      </c>
      <c r="H419" s="117" t="s">
        <v>209</v>
      </c>
      <c r="I419" s="117" t="s">
        <v>209</v>
      </c>
      <c r="J419" s="117" t="s">
        <v>209</v>
      </c>
      <c r="K419" s="117" t="s">
        <v>209</v>
      </c>
      <c r="L419" s="117" t="s">
        <v>209</v>
      </c>
      <c r="M419" s="117" t="s">
        <v>209</v>
      </c>
      <c r="N419" s="117" t="s">
        <v>209</v>
      </c>
      <c r="O419" s="117" t="s">
        <v>209</v>
      </c>
      <c r="P419" s="117" t="s">
        <v>209</v>
      </c>
      <c r="Q419" s="117" t="s">
        <v>725</v>
      </c>
      <c r="R419" s="7" t="s">
        <v>209</v>
      </c>
      <c r="S419" s="8" t="s">
        <v>209</v>
      </c>
      <c r="U419" s="63"/>
      <c r="V419" s="63"/>
      <c r="W419" s="63"/>
      <c r="X419" s="63"/>
      <c r="Y419" s="63"/>
      <c r="Z419" s="63"/>
      <c r="AA419" s="63"/>
      <c r="AB419" s="63"/>
      <c r="AC419" s="63"/>
      <c r="AD419" s="63"/>
      <c r="AE419" s="63"/>
      <c r="AF419" s="63"/>
      <c r="AG419" s="63"/>
    </row>
    <row r="420" spans="1:33" s="45" customFormat="1" ht="15" x14ac:dyDescent="0.25">
      <c r="A420" s="64" t="s">
        <v>606</v>
      </c>
      <c r="B420" s="71" t="s">
        <v>607</v>
      </c>
      <c r="C420" s="66" t="s">
        <v>8</v>
      </c>
      <c r="D420" s="7">
        <v>0</v>
      </c>
      <c r="E420" s="117">
        <v>0</v>
      </c>
      <c r="F420" s="117">
        <v>0</v>
      </c>
      <c r="G420" s="117">
        <v>0</v>
      </c>
      <c r="H420" s="117">
        <v>0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117">
        <v>0</v>
      </c>
      <c r="P420" s="117">
        <v>0</v>
      </c>
      <c r="Q420" s="117" t="s">
        <v>725</v>
      </c>
      <c r="R420" s="113">
        <f t="shared" si="173"/>
        <v>0</v>
      </c>
      <c r="S420" s="115">
        <f t="shared" si="174"/>
        <v>0</v>
      </c>
      <c r="U420" s="63"/>
      <c r="V420" s="63"/>
      <c r="W420" s="63"/>
      <c r="X420" s="63"/>
      <c r="Y420" s="63"/>
      <c r="Z420" s="63"/>
      <c r="AA420" s="63"/>
      <c r="AB420" s="63"/>
      <c r="AC420" s="63"/>
      <c r="AD420" s="63"/>
      <c r="AE420" s="63"/>
      <c r="AF420" s="63"/>
      <c r="AG420" s="63"/>
    </row>
    <row r="421" spans="1:33" s="45" customFormat="1" ht="15" x14ac:dyDescent="0.25">
      <c r="A421" s="64" t="s">
        <v>608</v>
      </c>
      <c r="B421" s="71" t="s">
        <v>609</v>
      </c>
      <c r="C421" s="66" t="s">
        <v>8</v>
      </c>
      <c r="D421" s="7">
        <v>0</v>
      </c>
      <c r="E421" s="117">
        <v>0</v>
      </c>
      <c r="F421" s="117">
        <v>0</v>
      </c>
      <c r="G421" s="117">
        <f t="shared" ref="G421" si="217">G427+G429</f>
        <v>0</v>
      </c>
      <c r="H421" s="117">
        <v>0</v>
      </c>
      <c r="I421" s="117">
        <f t="shared" ref="I421" si="218">I427+I429</f>
        <v>0</v>
      </c>
      <c r="J421" s="117">
        <v>0</v>
      </c>
      <c r="K421" s="117">
        <f t="shared" ref="K421" si="219">K427+K429</f>
        <v>0</v>
      </c>
      <c r="L421" s="117">
        <v>0</v>
      </c>
      <c r="M421" s="117">
        <f t="shared" ref="M421" si="220">M427+M429</f>
        <v>0</v>
      </c>
      <c r="N421" s="117">
        <v>0</v>
      </c>
      <c r="O421" s="117">
        <f t="shared" ref="O421" si="221">O427+O429</f>
        <v>0</v>
      </c>
      <c r="P421" s="117">
        <f t="shared" ref="P421" si="222">P427+P429</f>
        <v>0</v>
      </c>
      <c r="Q421" s="117" t="s">
        <v>725</v>
      </c>
      <c r="R421" s="113">
        <f t="shared" si="173"/>
        <v>0</v>
      </c>
      <c r="S421" s="115">
        <f t="shared" si="174"/>
        <v>0</v>
      </c>
      <c r="U421" s="63"/>
      <c r="V421" s="63"/>
      <c r="W421" s="63"/>
      <c r="X421" s="63"/>
      <c r="Y421" s="63"/>
      <c r="Z421" s="63"/>
      <c r="AA421" s="63"/>
      <c r="AB421" s="63"/>
      <c r="AC421" s="63"/>
      <c r="AD421" s="63"/>
      <c r="AE421" s="63"/>
      <c r="AF421" s="63"/>
      <c r="AG421" s="63"/>
    </row>
    <row r="422" spans="1:33" s="45" customFormat="1" ht="15.75" customHeight="1" outlineLevel="1" x14ac:dyDescent="0.25">
      <c r="A422" s="64" t="s">
        <v>610</v>
      </c>
      <c r="B422" s="73" t="s">
        <v>594</v>
      </c>
      <c r="C422" s="66" t="s">
        <v>8</v>
      </c>
      <c r="D422" s="7" t="s">
        <v>209</v>
      </c>
      <c r="E422" s="117" t="s">
        <v>209</v>
      </c>
      <c r="F422" s="117" t="s">
        <v>209</v>
      </c>
      <c r="G422" s="117" t="s">
        <v>209</v>
      </c>
      <c r="H422" s="117" t="s">
        <v>209</v>
      </c>
      <c r="I422" s="117" t="s">
        <v>209</v>
      </c>
      <c r="J422" s="117" t="s">
        <v>209</v>
      </c>
      <c r="K422" s="117" t="s">
        <v>209</v>
      </c>
      <c r="L422" s="117" t="s">
        <v>209</v>
      </c>
      <c r="M422" s="117" t="s">
        <v>209</v>
      </c>
      <c r="N422" s="117" t="s">
        <v>209</v>
      </c>
      <c r="O422" s="117" t="s">
        <v>209</v>
      </c>
      <c r="P422" s="117" t="s">
        <v>209</v>
      </c>
      <c r="Q422" s="117" t="s">
        <v>725</v>
      </c>
      <c r="R422" s="7" t="s">
        <v>209</v>
      </c>
      <c r="S422" s="8" t="s">
        <v>209</v>
      </c>
      <c r="U422" s="63"/>
      <c r="V422" s="63"/>
      <c r="W422" s="63"/>
      <c r="X422" s="63"/>
      <c r="Y422" s="63"/>
      <c r="Z422" s="63"/>
      <c r="AA422" s="63"/>
      <c r="AB422" s="63"/>
      <c r="AC422" s="63"/>
      <c r="AD422" s="63"/>
      <c r="AE422" s="63"/>
      <c r="AF422" s="63"/>
      <c r="AG422" s="63"/>
    </row>
    <row r="423" spans="1:33" s="45" customFormat="1" ht="31.5" customHeight="1" outlineLevel="1" x14ac:dyDescent="0.25">
      <c r="A423" s="64" t="s">
        <v>611</v>
      </c>
      <c r="B423" s="73" t="s">
        <v>12</v>
      </c>
      <c r="C423" s="66" t="s">
        <v>8</v>
      </c>
      <c r="D423" s="7" t="s">
        <v>209</v>
      </c>
      <c r="E423" s="117" t="s">
        <v>209</v>
      </c>
      <c r="F423" s="117" t="s">
        <v>209</v>
      </c>
      <c r="G423" s="117" t="s">
        <v>209</v>
      </c>
      <c r="H423" s="117" t="s">
        <v>209</v>
      </c>
      <c r="I423" s="117" t="s">
        <v>209</v>
      </c>
      <c r="J423" s="117" t="s">
        <v>209</v>
      </c>
      <c r="K423" s="117" t="s">
        <v>209</v>
      </c>
      <c r="L423" s="117" t="s">
        <v>209</v>
      </c>
      <c r="M423" s="117" t="s">
        <v>209</v>
      </c>
      <c r="N423" s="117" t="s">
        <v>209</v>
      </c>
      <c r="O423" s="117" t="s">
        <v>209</v>
      </c>
      <c r="P423" s="117" t="s">
        <v>209</v>
      </c>
      <c r="Q423" s="117" t="s">
        <v>725</v>
      </c>
      <c r="R423" s="7" t="s">
        <v>209</v>
      </c>
      <c r="S423" s="8" t="s">
        <v>209</v>
      </c>
      <c r="U423" s="63"/>
      <c r="V423" s="63"/>
      <c r="W423" s="63"/>
      <c r="X423" s="63"/>
      <c r="Y423" s="63"/>
      <c r="Z423" s="63"/>
      <c r="AA423" s="63"/>
      <c r="AB423" s="63"/>
      <c r="AC423" s="63"/>
      <c r="AD423" s="63"/>
      <c r="AE423" s="63"/>
      <c r="AF423" s="63"/>
      <c r="AG423" s="63"/>
    </row>
    <row r="424" spans="1:33" s="45" customFormat="1" ht="31.5" customHeight="1" outlineLevel="1" x14ac:dyDescent="0.25">
      <c r="A424" s="64" t="s">
        <v>612</v>
      </c>
      <c r="B424" s="73" t="s">
        <v>14</v>
      </c>
      <c r="C424" s="66" t="s">
        <v>8</v>
      </c>
      <c r="D424" s="7" t="s">
        <v>209</v>
      </c>
      <c r="E424" s="117" t="s">
        <v>209</v>
      </c>
      <c r="F424" s="117" t="s">
        <v>209</v>
      </c>
      <c r="G424" s="117" t="s">
        <v>209</v>
      </c>
      <c r="H424" s="117" t="s">
        <v>209</v>
      </c>
      <c r="I424" s="117" t="s">
        <v>209</v>
      </c>
      <c r="J424" s="117" t="s">
        <v>209</v>
      </c>
      <c r="K424" s="117" t="s">
        <v>209</v>
      </c>
      <c r="L424" s="117" t="s">
        <v>209</v>
      </c>
      <c r="M424" s="117" t="s">
        <v>209</v>
      </c>
      <c r="N424" s="117" t="s">
        <v>209</v>
      </c>
      <c r="O424" s="117" t="s">
        <v>209</v>
      </c>
      <c r="P424" s="117" t="s">
        <v>209</v>
      </c>
      <c r="Q424" s="117" t="s">
        <v>725</v>
      </c>
      <c r="R424" s="7" t="s">
        <v>209</v>
      </c>
      <c r="S424" s="8" t="s">
        <v>209</v>
      </c>
      <c r="U424" s="63"/>
      <c r="V424" s="63"/>
      <c r="W424" s="63"/>
      <c r="X424" s="63"/>
      <c r="Y424" s="63"/>
      <c r="Z424" s="63"/>
      <c r="AA424" s="63"/>
      <c r="AB424" s="63"/>
      <c r="AC424" s="63"/>
      <c r="AD424" s="63"/>
      <c r="AE424" s="63"/>
      <c r="AF424" s="63"/>
      <c r="AG424" s="63"/>
    </row>
    <row r="425" spans="1:33" s="45" customFormat="1" ht="31.5" customHeight="1" outlineLevel="1" x14ac:dyDescent="0.25">
      <c r="A425" s="64" t="s">
        <v>613</v>
      </c>
      <c r="B425" s="73" t="s">
        <v>16</v>
      </c>
      <c r="C425" s="66" t="s">
        <v>8</v>
      </c>
      <c r="D425" s="7" t="s">
        <v>209</v>
      </c>
      <c r="E425" s="117" t="s">
        <v>209</v>
      </c>
      <c r="F425" s="117" t="s">
        <v>209</v>
      </c>
      <c r="G425" s="117" t="s">
        <v>209</v>
      </c>
      <c r="H425" s="117" t="s">
        <v>209</v>
      </c>
      <c r="I425" s="117" t="s">
        <v>209</v>
      </c>
      <c r="J425" s="117" t="s">
        <v>209</v>
      </c>
      <c r="K425" s="117" t="s">
        <v>209</v>
      </c>
      <c r="L425" s="117" t="s">
        <v>209</v>
      </c>
      <c r="M425" s="117" t="s">
        <v>209</v>
      </c>
      <c r="N425" s="117" t="s">
        <v>209</v>
      </c>
      <c r="O425" s="117" t="s">
        <v>209</v>
      </c>
      <c r="P425" s="117" t="s">
        <v>209</v>
      </c>
      <c r="Q425" s="117" t="s">
        <v>725</v>
      </c>
      <c r="R425" s="7" t="s">
        <v>209</v>
      </c>
      <c r="S425" s="8" t="s">
        <v>209</v>
      </c>
      <c r="U425" s="63"/>
      <c r="V425" s="63"/>
      <c r="W425" s="63"/>
      <c r="X425" s="63"/>
      <c r="Y425" s="63"/>
      <c r="Z425" s="63"/>
      <c r="AA425" s="63"/>
      <c r="AB425" s="63"/>
      <c r="AC425" s="63"/>
      <c r="AD425" s="63"/>
      <c r="AE425" s="63"/>
      <c r="AF425" s="63"/>
      <c r="AG425" s="63"/>
    </row>
    <row r="426" spans="1:33" s="45" customFormat="1" ht="15.75" customHeight="1" outlineLevel="1" x14ac:dyDescent="0.25">
      <c r="A426" s="64" t="s">
        <v>614</v>
      </c>
      <c r="B426" s="73" t="s">
        <v>377</v>
      </c>
      <c r="C426" s="66" t="s">
        <v>8</v>
      </c>
      <c r="D426" s="7" t="s">
        <v>209</v>
      </c>
      <c r="E426" s="117" t="s">
        <v>209</v>
      </c>
      <c r="F426" s="117" t="s">
        <v>209</v>
      </c>
      <c r="G426" s="117" t="s">
        <v>209</v>
      </c>
      <c r="H426" s="117" t="s">
        <v>209</v>
      </c>
      <c r="I426" s="117" t="s">
        <v>209</v>
      </c>
      <c r="J426" s="117" t="s">
        <v>209</v>
      </c>
      <c r="K426" s="117" t="s">
        <v>209</v>
      </c>
      <c r="L426" s="117" t="s">
        <v>209</v>
      </c>
      <c r="M426" s="117" t="s">
        <v>209</v>
      </c>
      <c r="N426" s="117" t="s">
        <v>209</v>
      </c>
      <c r="O426" s="117" t="s">
        <v>209</v>
      </c>
      <c r="P426" s="117" t="s">
        <v>209</v>
      </c>
      <c r="Q426" s="117" t="s">
        <v>725</v>
      </c>
      <c r="R426" s="7" t="s">
        <v>209</v>
      </c>
      <c r="S426" s="8" t="s">
        <v>209</v>
      </c>
      <c r="U426" s="63"/>
      <c r="V426" s="63"/>
      <c r="W426" s="63"/>
      <c r="X426" s="63"/>
      <c r="Y426" s="63"/>
      <c r="Z426" s="63"/>
      <c r="AA426" s="63"/>
      <c r="AB426" s="63"/>
      <c r="AC426" s="63"/>
      <c r="AD426" s="63"/>
      <c r="AE426" s="63"/>
      <c r="AF426" s="63"/>
      <c r="AG426" s="63"/>
    </row>
    <row r="427" spans="1:33" s="45" customFormat="1" ht="15" x14ac:dyDescent="0.25">
      <c r="A427" s="64" t="s">
        <v>615</v>
      </c>
      <c r="B427" s="73" t="s">
        <v>380</v>
      </c>
      <c r="C427" s="66" t="s">
        <v>8</v>
      </c>
      <c r="D427" s="7">
        <v>0</v>
      </c>
      <c r="E427" s="117">
        <v>0</v>
      </c>
      <c r="F427" s="117">
        <v>0</v>
      </c>
      <c r="G427" s="117">
        <v>0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117">
        <v>0</v>
      </c>
      <c r="P427" s="117">
        <v>0</v>
      </c>
      <c r="Q427" s="117" t="s">
        <v>725</v>
      </c>
      <c r="R427" s="113">
        <f t="shared" si="173"/>
        <v>0</v>
      </c>
      <c r="S427" s="115">
        <f t="shared" si="174"/>
        <v>0</v>
      </c>
      <c r="U427" s="63"/>
      <c r="V427" s="63"/>
      <c r="W427" s="63"/>
      <c r="X427" s="63"/>
      <c r="Y427" s="63"/>
      <c r="Z427" s="63"/>
      <c r="AA427" s="63"/>
      <c r="AB427" s="63"/>
      <c r="AC427" s="63"/>
      <c r="AD427" s="63"/>
      <c r="AE427" s="63"/>
      <c r="AF427" s="63"/>
      <c r="AG427" s="63"/>
    </row>
    <row r="428" spans="1:33" s="45" customFormat="1" ht="15.75" customHeight="1" outlineLevel="1" x14ac:dyDescent="0.25">
      <c r="A428" s="64" t="s">
        <v>616</v>
      </c>
      <c r="B428" s="73" t="s">
        <v>383</v>
      </c>
      <c r="C428" s="66" t="s">
        <v>8</v>
      </c>
      <c r="D428" s="7" t="s">
        <v>209</v>
      </c>
      <c r="E428" s="117" t="s">
        <v>209</v>
      </c>
      <c r="F428" s="117" t="s">
        <v>209</v>
      </c>
      <c r="G428" s="117" t="s">
        <v>209</v>
      </c>
      <c r="H428" s="117" t="s">
        <v>209</v>
      </c>
      <c r="I428" s="117" t="s">
        <v>209</v>
      </c>
      <c r="J428" s="117" t="s">
        <v>209</v>
      </c>
      <c r="K428" s="117" t="s">
        <v>209</v>
      </c>
      <c r="L428" s="117" t="s">
        <v>209</v>
      </c>
      <c r="M428" s="117" t="s">
        <v>209</v>
      </c>
      <c r="N428" s="117" t="s">
        <v>209</v>
      </c>
      <c r="O428" s="117" t="s">
        <v>209</v>
      </c>
      <c r="P428" s="117" t="s">
        <v>209</v>
      </c>
      <c r="Q428" s="117" t="s">
        <v>725</v>
      </c>
      <c r="R428" s="7" t="s">
        <v>209</v>
      </c>
      <c r="S428" s="8" t="s">
        <v>209</v>
      </c>
      <c r="U428" s="63"/>
      <c r="V428" s="63"/>
      <c r="W428" s="63"/>
      <c r="X428" s="63"/>
      <c r="Y428" s="63"/>
      <c r="Z428" s="63"/>
      <c r="AA428" s="63"/>
      <c r="AB428" s="63"/>
      <c r="AC428" s="63"/>
      <c r="AD428" s="63"/>
      <c r="AE428" s="63"/>
      <c r="AF428" s="63"/>
      <c r="AG428" s="63"/>
    </row>
    <row r="429" spans="1:33" s="45" customFormat="1" ht="15" x14ac:dyDescent="0.25">
      <c r="A429" s="64" t="s">
        <v>617</v>
      </c>
      <c r="B429" s="73" t="s">
        <v>389</v>
      </c>
      <c r="C429" s="66" t="s">
        <v>8</v>
      </c>
      <c r="D429" s="7">
        <v>0</v>
      </c>
      <c r="E429" s="117">
        <v>0</v>
      </c>
      <c r="F429" s="117">
        <v>0</v>
      </c>
      <c r="G429" s="117">
        <v>0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117">
        <v>0</v>
      </c>
      <c r="P429" s="117">
        <v>0</v>
      </c>
      <c r="Q429" s="117" t="s">
        <v>725</v>
      </c>
      <c r="R429" s="113">
        <f t="shared" si="173"/>
        <v>0</v>
      </c>
      <c r="S429" s="115">
        <f t="shared" si="174"/>
        <v>0</v>
      </c>
      <c r="U429" s="63"/>
      <c r="V429" s="63"/>
      <c r="W429" s="63"/>
      <c r="X429" s="63"/>
      <c r="Y429" s="63"/>
      <c r="Z429" s="63"/>
      <c r="AA429" s="63"/>
      <c r="AB429" s="63"/>
      <c r="AC429" s="63"/>
      <c r="AD429" s="63"/>
      <c r="AE429" s="63"/>
      <c r="AF429" s="63"/>
      <c r="AG429" s="63"/>
    </row>
    <row r="430" spans="1:33" s="45" customFormat="1" ht="15.75" customHeight="1" outlineLevel="1" x14ac:dyDescent="0.25">
      <c r="A430" s="64" t="s">
        <v>618</v>
      </c>
      <c r="B430" s="73" t="s">
        <v>391</v>
      </c>
      <c r="C430" s="66" t="s">
        <v>8</v>
      </c>
      <c r="D430" s="7" t="s">
        <v>209</v>
      </c>
      <c r="E430" s="117" t="s">
        <v>209</v>
      </c>
      <c r="F430" s="117" t="s">
        <v>209</v>
      </c>
      <c r="G430" s="117" t="s">
        <v>209</v>
      </c>
      <c r="H430" s="117" t="s">
        <v>209</v>
      </c>
      <c r="I430" s="117" t="s">
        <v>209</v>
      </c>
      <c r="J430" s="117" t="s">
        <v>209</v>
      </c>
      <c r="K430" s="117" t="s">
        <v>209</v>
      </c>
      <c r="L430" s="117" t="s">
        <v>209</v>
      </c>
      <c r="M430" s="117" t="s">
        <v>209</v>
      </c>
      <c r="N430" s="117" t="s">
        <v>209</v>
      </c>
      <c r="O430" s="117" t="s">
        <v>209</v>
      </c>
      <c r="P430" s="117" t="s">
        <v>209</v>
      </c>
      <c r="Q430" s="117" t="s">
        <v>725</v>
      </c>
      <c r="R430" s="7" t="s">
        <v>209</v>
      </c>
      <c r="S430" s="8" t="s">
        <v>209</v>
      </c>
      <c r="U430" s="63"/>
      <c r="V430" s="63"/>
      <c r="W430" s="63"/>
      <c r="X430" s="63"/>
      <c r="Y430" s="63"/>
      <c r="Z430" s="63"/>
      <c r="AA430" s="63"/>
      <c r="AB430" s="63"/>
      <c r="AC430" s="63"/>
      <c r="AD430" s="63"/>
      <c r="AE430" s="63"/>
      <c r="AF430" s="63"/>
      <c r="AG430" s="63"/>
    </row>
    <row r="431" spans="1:33" s="45" customFormat="1" ht="31.5" customHeight="1" outlineLevel="1" x14ac:dyDescent="0.25">
      <c r="A431" s="64" t="s">
        <v>619</v>
      </c>
      <c r="B431" s="73" t="s">
        <v>394</v>
      </c>
      <c r="C431" s="66" t="s">
        <v>8</v>
      </c>
      <c r="D431" s="7" t="s">
        <v>209</v>
      </c>
      <c r="E431" s="117" t="s">
        <v>209</v>
      </c>
      <c r="F431" s="117" t="s">
        <v>209</v>
      </c>
      <c r="G431" s="117" t="s">
        <v>209</v>
      </c>
      <c r="H431" s="117" t="s">
        <v>209</v>
      </c>
      <c r="I431" s="117" t="s">
        <v>209</v>
      </c>
      <c r="J431" s="117" t="s">
        <v>209</v>
      </c>
      <c r="K431" s="117" t="s">
        <v>209</v>
      </c>
      <c r="L431" s="117" t="s">
        <v>209</v>
      </c>
      <c r="M431" s="117" t="s">
        <v>209</v>
      </c>
      <c r="N431" s="117" t="s">
        <v>209</v>
      </c>
      <c r="O431" s="117" t="s">
        <v>209</v>
      </c>
      <c r="P431" s="117" t="s">
        <v>209</v>
      </c>
      <c r="Q431" s="117" t="s">
        <v>725</v>
      </c>
      <c r="R431" s="7" t="s">
        <v>209</v>
      </c>
      <c r="S431" s="8" t="s">
        <v>209</v>
      </c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</row>
    <row r="432" spans="1:33" s="45" customFormat="1" ht="15.75" customHeight="1" outlineLevel="1" x14ac:dyDescent="0.25">
      <c r="A432" s="64" t="s">
        <v>620</v>
      </c>
      <c r="B432" s="120" t="s">
        <v>32</v>
      </c>
      <c r="C432" s="66" t="s">
        <v>8</v>
      </c>
      <c r="D432" s="7" t="s">
        <v>209</v>
      </c>
      <c r="E432" s="117" t="s">
        <v>209</v>
      </c>
      <c r="F432" s="117" t="s">
        <v>209</v>
      </c>
      <c r="G432" s="117" t="s">
        <v>209</v>
      </c>
      <c r="H432" s="117" t="s">
        <v>209</v>
      </c>
      <c r="I432" s="117" t="s">
        <v>209</v>
      </c>
      <c r="J432" s="117" t="s">
        <v>209</v>
      </c>
      <c r="K432" s="117" t="s">
        <v>209</v>
      </c>
      <c r="L432" s="117" t="s">
        <v>209</v>
      </c>
      <c r="M432" s="117" t="s">
        <v>209</v>
      </c>
      <c r="N432" s="117" t="s">
        <v>209</v>
      </c>
      <c r="O432" s="117" t="s">
        <v>209</v>
      </c>
      <c r="P432" s="117" t="s">
        <v>209</v>
      </c>
      <c r="Q432" s="117" t="s">
        <v>725</v>
      </c>
      <c r="R432" s="7" t="s">
        <v>209</v>
      </c>
      <c r="S432" s="8" t="s">
        <v>209</v>
      </c>
      <c r="U432" s="63"/>
      <c r="V432" s="63"/>
      <c r="W432" s="63"/>
      <c r="X432" s="63"/>
      <c r="Y432" s="63"/>
      <c r="Z432" s="63"/>
      <c r="AA432" s="63"/>
      <c r="AB432" s="63"/>
      <c r="AC432" s="63"/>
      <c r="AD432" s="63"/>
      <c r="AE432" s="63"/>
      <c r="AF432" s="63"/>
      <c r="AG432" s="63"/>
    </row>
    <row r="433" spans="1:33" s="45" customFormat="1" ht="15.75" customHeight="1" outlineLevel="1" x14ac:dyDescent="0.25">
      <c r="A433" s="64" t="s">
        <v>621</v>
      </c>
      <c r="B433" s="120" t="s">
        <v>34</v>
      </c>
      <c r="C433" s="66" t="s">
        <v>8</v>
      </c>
      <c r="D433" s="7" t="s">
        <v>209</v>
      </c>
      <c r="E433" s="117" t="s">
        <v>209</v>
      </c>
      <c r="F433" s="117" t="s">
        <v>209</v>
      </c>
      <c r="G433" s="117" t="s">
        <v>209</v>
      </c>
      <c r="H433" s="117" t="s">
        <v>209</v>
      </c>
      <c r="I433" s="117" t="s">
        <v>209</v>
      </c>
      <c r="J433" s="117" t="s">
        <v>209</v>
      </c>
      <c r="K433" s="117" t="s">
        <v>209</v>
      </c>
      <c r="L433" s="117" t="s">
        <v>209</v>
      </c>
      <c r="M433" s="117" t="s">
        <v>209</v>
      </c>
      <c r="N433" s="117" t="s">
        <v>209</v>
      </c>
      <c r="O433" s="117" t="s">
        <v>209</v>
      </c>
      <c r="P433" s="117" t="s">
        <v>209</v>
      </c>
      <c r="Q433" s="117" t="s">
        <v>725</v>
      </c>
      <c r="R433" s="7" t="s">
        <v>209</v>
      </c>
      <c r="S433" s="8" t="s">
        <v>209</v>
      </c>
      <c r="U433" s="63"/>
      <c r="V433" s="63"/>
      <c r="W433" s="63"/>
      <c r="X433" s="63"/>
      <c r="Y433" s="63"/>
      <c r="Z433" s="63"/>
      <c r="AA433" s="63"/>
      <c r="AB433" s="63"/>
      <c r="AC433" s="63"/>
      <c r="AD433" s="63"/>
      <c r="AE433" s="63"/>
      <c r="AF433" s="63"/>
      <c r="AG433" s="63"/>
    </row>
    <row r="434" spans="1:33" s="45" customFormat="1" ht="15" x14ac:dyDescent="0.25">
      <c r="A434" s="64" t="s">
        <v>19</v>
      </c>
      <c r="B434" s="72" t="s">
        <v>712</v>
      </c>
      <c r="C434" s="66" t="s">
        <v>8</v>
      </c>
      <c r="D434" s="7">
        <v>73.481774206300059</v>
      </c>
      <c r="E434" s="117">
        <v>180.33359300333339</v>
      </c>
      <c r="F434" s="117">
        <v>43.265365992385064</v>
      </c>
      <c r="G434" s="117">
        <v>58.494356798499993</v>
      </c>
      <c r="H434" s="117">
        <v>117.53062212921797</v>
      </c>
      <c r="I434" s="117">
        <v>133.32693357721794</v>
      </c>
      <c r="J434" s="117">
        <v>40.005966673818804</v>
      </c>
      <c r="K434" s="117">
        <v>40.005966673818783</v>
      </c>
      <c r="L434" s="117">
        <v>25.30333118002628</v>
      </c>
      <c r="M434" s="117">
        <v>25.347794050071077</v>
      </c>
      <c r="N434" s="117">
        <v>27.731294830965147</v>
      </c>
      <c r="O434" s="117">
        <v>27.753167019245165</v>
      </c>
      <c r="P434" s="117">
        <v>27.731294830965162</v>
      </c>
      <c r="Q434" s="117" t="s">
        <v>725</v>
      </c>
      <c r="R434" s="113">
        <f t="shared" si="173"/>
        <v>210.5712148140282</v>
      </c>
      <c r="S434" s="115">
        <f t="shared" si="174"/>
        <v>254.16515615131814</v>
      </c>
      <c r="U434" s="63"/>
      <c r="V434" s="63"/>
      <c r="W434" s="63"/>
      <c r="X434" s="63"/>
      <c r="Y434" s="63"/>
      <c r="Z434" s="63"/>
      <c r="AA434" s="63"/>
      <c r="AB434" s="63"/>
      <c r="AC434" s="63"/>
      <c r="AD434" s="63"/>
      <c r="AE434" s="63"/>
      <c r="AF434" s="63"/>
      <c r="AG434" s="63"/>
    </row>
    <row r="435" spans="1:33" s="45" customFormat="1" ht="15" x14ac:dyDescent="0.25">
      <c r="A435" s="64" t="s">
        <v>21</v>
      </c>
      <c r="B435" s="72" t="s">
        <v>622</v>
      </c>
      <c r="C435" s="66" t="s">
        <v>8</v>
      </c>
      <c r="D435" s="117">
        <f t="shared" ref="D435:E435" si="223">D436+D437</f>
        <v>570.32574642999998</v>
      </c>
      <c r="E435" s="117">
        <f t="shared" si="223"/>
        <v>1054.2169717000002</v>
      </c>
      <c r="F435" s="117">
        <f t="shared" ref="F435:J435" si="224">F436+F437+F438+F439</f>
        <v>2166.2677087535999</v>
      </c>
      <c r="G435" s="117">
        <f t="shared" si="224"/>
        <v>2013.2490504395</v>
      </c>
      <c r="H435" s="117">
        <f t="shared" si="224"/>
        <v>3799.3956880058172</v>
      </c>
      <c r="I435" s="117">
        <f t="shared" si="224"/>
        <v>2447.9926795296064</v>
      </c>
      <c r="J435" s="117">
        <f t="shared" si="224"/>
        <v>1721.822545991999</v>
      </c>
      <c r="K435" s="117">
        <f>K436+K437+K438+K439</f>
        <v>2354.4062549352566</v>
      </c>
      <c r="L435" s="117">
        <f t="shared" ref="L435:P435" si="225">L436+L437+L438+L439</f>
        <v>0</v>
      </c>
      <c r="M435" s="117">
        <f t="shared" si="225"/>
        <v>1427.3447383611249</v>
      </c>
      <c r="N435" s="117">
        <f t="shared" si="225"/>
        <v>0</v>
      </c>
      <c r="O435" s="117">
        <f t="shared" si="225"/>
        <v>45.213775036023982</v>
      </c>
      <c r="P435" s="117">
        <f t="shared" si="225"/>
        <v>45.213775036023982</v>
      </c>
      <c r="Q435" s="117" t="s">
        <v>725</v>
      </c>
      <c r="R435" s="113">
        <f t="shared" si="173"/>
        <v>5521.2182339978162</v>
      </c>
      <c r="S435" s="115">
        <f t="shared" si="174"/>
        <v>6320.1712228980368</v>
      </c>
      <c r="U435" s="63"/>
      <c r="V435" s="63"/>
      <c r="W435" s="63"/>
      <c r="X435" s="63"/>
      <c r="Y435" s="63"/>
      <c r="Z435" s="63"/>
      <c r="AA435" s="63"/>
      <c r="AB435" s="63"/>
      <c r="AC435" s="63"/>
      <c r="AD435" s="63"/>
      <c r="AE435" s="63"/>
      <c r="AF435" s="63"/>
      <c r="AG435" s="63"/>
    </row>
    <row r="436" spans="1:33" s="45" customFormat="1" ht="15" x14ac:dyDescent="0.25">
      <c r="A436" s="64" t="s">
        <v>623</v>
      </c>
      <c r="B436" s="71" t="s">
        <v>624</v>
      </c>
      <c r="C436" s="66" t="s">
        <v>8</v>
      </c>
      <c r="D436" s="7">
        <v>570.32574642999998</v>
      </c>
      <c r="E436" s="117">
        <v>1054.2169717000002</v>
      </c>
      <c r="F436" s="117">
        <v>2166.2677087535999</v>
      </c>
      <c r="G436" s="117">
        <v>2013.2490504395</v>
      </c>
      <c r="H436" s="117">
        <v>3799.3956880058172</v>
      </c>
      <c r="I436" s="117">
        <v>2408.5957481378682</v>
      </c>
      <c r="J436" s="117">
        <v>1721.822545991999</v>
      </c>
      <c r="K436" s="117">
        <v>2313.1576677681064</v>
      </c>
      <c r="L436" s="117">
        <v>0</v>
      </c>
      <c r="M436" s="117">
        <v>1384.157467597119</v>
      </c>
      <c r="N436" s="117">
        <v>0</v>
      </c>
      <c r="O436" s="117">
        <v>0</v>
      </c>
      <c r="P436" s="117">
        <v>0</v>
      </c>
      <c r="Q436" s="117" t="s">
        <v>725</v>
      </c>
      <c r="R436" s="113">
        <f t="shared" si="173"/>
        <v>5521.2182339978162</v>
      </c>
      <c r="S436" s="115">
        <f t="shared" si="174"/>
        <v>6105.9108835030929</v>
      </c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</row>
    <row r="437" spans="1:33" s="45" customFormat="1" ht="15" x14ac:dyDescent="0.25">
      <c r="A437" s="64" t="s">
        <v>625</v>
      </c>
      <c r="B437" s="71" t="s">
        <v>626</v>
      </c>
      <c r="C437" s="66" t="s">
        <v>8</v>
      </c>
      <c r="D437" s="7">
        <v>0</v>
      </c>
      <c r="E437" s="117">
        <v>0</v>
      </c>
      <c r="F437" s="117">
        <v>0</v>
      </c>
      <c r="G437" s="117">
        <v>0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117">
        <v>0</v>
      </c>
      <c r="P437" s="117">
        <v>0</v>
      </c>
      <c r="Q437" s="117" t="s">
        <v>725</v>
      </c>
      <c r="R437" s="113">
        <f t="shared" si="173"/>
        <v>0</v>
      </c>
      <c r="S437" s="115">
        <f t="shared" si="174"/>
        <v>0</v>
      </c>
      <c r="U437" s="63"/>
      <c r="V437" s="63"/>
      <c r="W437" s="63"/>
      <c r="X437" s="63"/>
      <c r="Y437" s="63"/>
      <c r="Z437" s="63"/>
      <c r="AA437" s="63"/>
      <c r="AB437" s="63"/>
      <c r="AC437" s="63"/>
      <c r="AD437" s="63"/>
      <c r="AE437" s="63"/>
      <c r="AF437" s="63"/>
      <c r="AG437" s="63"/>
    </row>
    <row r="438" spans="1:33" s="45" customFormat="1" ht="15" x14ac:dyDescent="0.25">
      <c r="A438" s="64" t="s">
        <v>713</v>
      </c>
      <c r="B438" s="71" t="s">
        <v>714</v>
      </c>
      <c r="C438" s="66" t="s">
        <v>8</v>
      </c>
      <c r="D438" s="117">
        <v>0</v>
      </c>
      <c r="E438" s="117">
        <v>0</v>
      </c>
      <c r="F438" s="117">
        <v>0</v>
      </c>
      <c r="G438" s="117">
        <v>0</v>
      </c>
      <c r="H438" s="117">
        <v>0</v>
      </c>
      <c r="I438" s="117">
        <v>39.396931391738185</v>
      </c>
      <c r="J438" s="117">
        <v>0</v>
      </c>
      <c r="K438" s="117">
        <v>41.248587167149942</v>
      </c>
      <c r="L438" s="117">
        <v>0</v>
      </c>
      <c r="M438" s="117">
        <v>43.187270764005994</v>
      </c>
      <c r="N438" s="117">
        <v>0</v>
      </c>
      <c r="O438" s="117">
        <v>45.213775036023982</v>
      </c>
      <c r="P438" s="117">
        <v>45.213775036023982</v>
      </c>
      <c r="Q438" s="117" t="s">
        <v>725</v>
      </c>
      <c r="R438" s="117">
        <f t="shared" si="173"/>
        <v>0</v>
      </c>
      <c r="S438" s="119">
        <f t="shared" si="174"/>
        <v>214.26033939494206</v>
      </c>
      <c r="U438" s="63"/>
      <c r="V438" s="63"/>
      <c r="W438" s="63"/>
      <c r="X438" s="63"/>
      <c r="Y438" s="63"/>
      <c r="Z438" s="63"/>
      <c r="AA438" s="63"/>
      <c r="AB438" s="63"/>
      <c r="AC438" s="63"/>
      <c r="AD438" s="63"/>
      <c r="AE438" s="63"/>
      <c r="AF438" s="63"/>
      <c r="AG438" s="63"/>
    </row>
    <row r="439" spans="1:33" s="45" customFormat="1" ht="15" x14ac:dyDescent="0.25">
      <c r="A439" s="64" t="s">
        <v>715</v>
      </c>
      <c r="B439" s="71" t="s">
        <v>716</v>
      </c>
      <c r="C439" s="66" t="s">
        <v>8</v>
      </c>
      <c r="D439" s="117">
        <v>0</v>
      </c>
      <c r="E439" s="117">
        <v>0</v>
      </c>
      <c r="F439" s="117">
        <v>0</v>
      </c>
      <c r="G439" s="117">
        <v>0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117">
        <v>0</v>
      </c>
      <c r="P439" s="117">
        <v>0</v>
      </c>
      <c r="Q439" s="117" t="s">
        <v>725</v>
      </c>
      <c r="R439" s="117">
        <f t="shared" si="173"/>
        <v>0</v>
      </c>
      <c r="S439" s="119">
        <f t="shared" si="174"/>
        <v>0</v>
      </c>
      <c r="U439" s="63"/>
      <c r="V439" s="63"/>
      <c r="W439" s="63"/>
      <c r="X439" s="63"/>
      <c r="Y439" s="63"/>
      <c r="Z439" s="63"/>
      <c r="AA439" s="63"/>
      <c r="AB439" s="63"/>
      <c r="AC439" s="63"/>
      <c r="AD439" s="63"/>
      <c r="AE439" s="63"/>
      <c r="AF439" s="63"/>
      <c r="AG439" s="63"/>
    </row>
    <row r="440" spans="1:33" s="45" customFormat="1" ht="15" x14ac:dyDescent="0.25">
      <c r="A440" s="64" t="s">
        <v>37</v>
      </c>
      <c r="B440" s="116" t="s">
        <v>627</v>
      </c>
      <c r="C440" s="66" t="s">
        <v>8</v>
      </c>
      <c r="D440" s="7">
        <f>D441+D442+D443+D444+D445+D450+D451</f>
        <v>1361.25216901</v>
      </c>
      <c r="E440" s="117">
        <f t="shared" ref="E440:G440" si="226">E441+E442+E443+E444+E445+E450+E451</f>
        <v>1000</v>
      </c>
      <c r="F440" s="117">
        <f t="shared" si="226"/>
        <v>0</v>
      </c>
      <c r="G440" s="117">
        <f t="shared" si="226"/>
        <v>873.21352911999998</v>
      </c>
      <c r="H440" s="117">
        <f t="shared" ref="H440" si="227">H441+H442+H443+H444+H445+H450+H451</f>
        <v>0</v>
      </c>
      <c r="I440" s="117">
        <f t="shared" ref="I440" si="228">I441+I442+I443+I444+I445+I450+I451</f>
        <v>1565.2548228943492</v>
      </c>
      <c r="J440" s="117">
        <f t="shared" ref="J440:K440" si="229">J441+J442+J443+J444+J445+J450+J451</f>
        <v>0</v>
      </c>
      <c r="K440" s="117">
        <f t="shared" si="229"/>
        <v>611.27659799317462</v>
      </c>
      <c r="L440" s="117">
        <f t="shared" ref="L440:M440" si="230">L441+L442+L443+L444+L445+L450+L451</f>
        <v>0</v>
      </c>
      <c r="M440" s="117">
        <f t="shared" si="230"/>
        <v>0</v>
      </c>
      <c r="N440" s="117">
        <f t="shared" ref="N440" si="231">N441+N442+N443+N444+N445+N450+N451</f>
        <v>0</v>
      </c>
      <c r="O440" s="117">
        <f t="shared" ref="O440" si="232">O441+O442+O443+O444+O445+O450+O451</f>
        <v>0</v>
      </c>
      <c r="P440" s="117">
        <f t="shared" ref="P440" si="233">P441+P442+P443+P444+P445+P450+P451</f>
        <v>0</v>
      </c>
      <c r="Q440" s="117" t="s">
        <v>725</v>
      </c>
      <c r="R440" s="113">
        <f t="shared" si="173"/>
        <v>0</v>
      </c>
      <c r="S440" s="115">
        <f t="shared" si="174"/>
        <v>2176.5314208875238</v>
      </c>
      <c r="U440" s="63"/>
      <c r="V440" s="63"/>
      <c r="W440" s="63"/>
      <c r="X440" s="63"/>
      <c r="Y440" s="63"/>
      <c r="Z440" s="63"/>
      <c r="AA440" s="63"/>
      <c r="AB440" s="63"/>
      <c r="AC440" s="63"/>
      <c r="AD440" s="63"/>
      <c r="AE440" s="63"/>
      <c r="AF440" s="63"/>
      <c r="AG440" s="63"/>
    </row>
    <row r="441" spans="1:33" s="45" customFormat="1" ht="15" x14ac:dyDescent="0.25">
      <c r="A441" s="64" t="s">
        <v>39</v>
      </c>
      <c r="B441" s="72" t="s">
        <v>628</v>
      </c>
      <c r="C441" s="66" t="s">
        <v>8</v>
      </c>
      <c r="D441" s="7">
        <v>0</v>
      </c>
      <c r="E441" s="117">
        <v>0</v>
      </c>
      <c r="F441" s="117">
        <v>0</v>
      </c>
      <c r="G441" s="117">
        <v>0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117">
        <v>0</v>
      </c>
      <c r="P441" s="117">
        <v>0</v>
      </c>
      <c r="Q441" s="117" t="s">
        <v>725</v>
      </c>
      <c r="R441" s="113">
        <f t="shared" si="173"/>
        <v>0</v>
      </c>
      <c r="S441" s="115">
        <f t="shared" si="174"/>
        <v>0</v>
      </c>
      <c r="U441" s="63"/>
      <c r="V441" s="63"/>
      <c r="W441" s="63"/>
      <c r="X441" s="63"/>
      <c r="Y441" s="63"/>
      <c r="Z441" s="63"/>
      <c r="AA441" s="63"/>
      <c r="AB441" s="63"/>
      <c r="AC441" s="63"/>
      <c r="AD441" s="63"/>
      <c r="AE441" s="63"/>
      <c r="AF441" s="63"/>
      <c r="AG441" s="63"/>
    </row>
    <row r="442" spans="1:33" s="45" customFormat="1" ht="15" x14ac:dyDescent="0.25">
      <c r="A442" s="64" t="s">
        <v>43</v>
      </c>
      <c r="B442" s="72" t="s">
        <v>629</v>
      </c>
      <c r="C442" s="66" t="s">
        <v>8</v>
      </c>
      <c r="D442" s="7">
        <v>0</v>
      </c>
      <c r="E442" s="117">
        <v>0</v>
      </c>
      <c r="F442" s="117">
        <v>0</v>
      </c>
      <c r="G442" s="117">
        <v>0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117">
        <v>0</v>
      </c>
      <c r="P442" s="117">
        <v>0</v>
      </c>
      <c r="Q442" s="117" t="s">
        <v>725</v>
      </c>
      <c r="R442" s="113">
        <f t="shared" si="173"/>
        <v>0</v>
      </c>
      <c r="S442" s="115">
        <f t="shared" si="174"/>
        <v>0</v>
      </c>
      <c r="U442" s="63"/>
      <c r="V442" s="63"/>
      <c r="W442" s="63"/>
      <c r="X442" s="63"/>
      <c r="Y442" s="63"/>
      <c r="Z442" s="63"/>
      <c r="AA442" s="63"/>
      <c r="AB442" s="63"/>
      <c r="AC442" s="63"/>
      <c r="AD442" s="63"/>
      <c r="AE442" s="63"/>
      <c r="AF442" s="63"/>
      <c r="AG442" s="63"/>
    </row>
    <row r="443" spans="1:33" s="45" customFormat="1" ht="15" x14ac:dyDescent="0.25">
      <c r="A443" s="64" t="s">
        <v>44</v>
      </c>
      <c r="B443" s="72" t="s">
        <v>717</v>
      </c>
      <c r="C443" s="66" t="s">
        <v>8</v>
      </c>
      <c r="D443" s="7">
        <v>0</v>
      </c>
      <c r="E443" s="117">
        <v>0</v>
      </c>
      <c r="F443" s="117">
        <v>0</v>
      </c>
      <c r="G443" s="117">
        <v>0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117">
        <v>0</v>
      </c>
      <c r="P443" s="117">
        <v>0</v>
      </c>
      <c r="Q443" s="117" t="s">
        <v>725</v>
      </c>
      <c r="R443" s="113">
        <f t="shared" si="173"/>
        <v>0</v>
      </c>
      <c r="S443" s="115">
        <f t="shared" si="174"/>
        <v>0</v>
      </c>
      <c r="U443" s="63"/>
      <c r="V443" s="63"/>
      <c r="W443" s="63"/>
      <c r="X443" s="63"/>
      <c r="Y443" s="63"/>
      <c r="Z443" s="63"/>
      <c r="AA443" s="63"/>
      <c r="AB443" s="63"/>
      <c r="AC443" s="63"/>
      <c r="AD443" s="63"/>
      <c r="AE443" s="63"/>
      <c r="AF443" s="63"/>
      <c r="AG443" s="63"/>
    </row>
    <row r="444" spans="1:33" s="45" customFormat="1" ht="15" x14ac:dyDescent="0.25">
      <c r="A444" s="64" t="s">
        <v>45</v>
      </c>
      <c r="B444" s="72" t="s">
        <v>630</v>
      </c>
      <c r="C444" s="66" t="s">
        <v>8</v>
      </c>
      <c r="D444" s="7">
        <v>1361.25216901</v>
      </c>
      <c r="E444" s="117">
        <v>0</v>
      </c>
      <c r="F444" s="117">
        <v>0</v>
      </c>
      <c r="G444" s="117">
        <v>55.089546339999998</v>
      </c>
      <c r="H444" s="117">
        <v>0</v>
      </c>
      <c r="I444" s="117">
        <v>0</v>
      </c>
      <c r="J444" s="117">
        <v>0</v>
      </c>
      <c r="K444" s="117">
        <v>0</v>
      </c>
      <c r="L444" s="117">
        <v>0</v>
      </c>
      <c r="M444" s="117">
        <v>0</v>
      </c>
      <c r="N444" s="117">
        <v>0</v>
      </c>
      <c r="O444" s="117">
        <v>0</v>
      </c>
      <c r="P444" s="117">
        <v>0</v>
      </c>
      <c r="Q444" s="117" t="s">
        <v>725</v>
      </c>
      <c r="R444" s="113">
        <f t="shared" ref="R444:R463" si="234">H444+J444+L444+N444</f>
        <v>0</v>
      </c>
      <c r="S444" s="115">
        <f t="shared" ref="S444:S463" si="235">I444+K444+M444+O444+P444</f>
        <v>0</v>
      </c>
      <c r="U444" s="63"/>
      <c r="V444" s="63"/>
      <c r="W444" s="63"/>
      <c r="X444" s="63"/>
      <c r="Y444" s="63"/>
      <c r="Z444" s="63"/>
      <c r="AA444" s="63"/>
      <c r="AB444" s="63"/>
      <c r="AC444" s="63"/>
      <c r="AD444" s="63"/>
      <c r="AE444" s="63"/>
      <c r="AF444" s="63"/>
      <c r="AG444" s="63"/>
    </row>
    <row r="445" spans="1:33" s="45" customFormat="1" ht="15" x14ac:dyDescent="0.25">
      <c r="A445" s="64" t="s">
        <v>46</v>
      </c>
      <c r="B445" s="72" t="s">
        <v>631</v>
      </c>
      <c r="C445" s="66" t="s">
        <v>8</v>
      </c>
      <c r="D445" s="7">
        <v>0</v>
      </c>
      <c r="E445" s="117">
        <v>1000</v>
      </c>
      <c r="F445" s="117">
        <v>0</v>
      </c>
      <c r="G445" s="117">
        <v>818.12398278000001</v>
      </c>
      <c r="H445" s="117">
        <v>0</v>
      </c>
      <c r="I445" s="117">
        <v>1565.2548228943492</v>
      </c>
      <c r="J445" s="117">
        <v>0</v>
      </c>
      <c r="K445" s="117">
        <v>611.27659799317462</v>
      </c>
      <c r="L445" s="117">
        <v>0</v>
      </c>
      <c r="M445" s="117">
        <v>0</v>
      </c>
      <c r="N445" s="117">
        <v>0</v>
      </c>
      <c r="O445" s="117">
        <v>0</v>
      </c>
      <c r="P445" s="117">
        <v>0</v>
      </c>
      <c r="Q445" s="117" t="s">
        <v>725</v>
      </c>
      <c r="R445" s="113">
        <f t="shared" si="234"/>
        <v>0</v>
      </c>
      <c r="S445" s="115">
        <f t="shared" si="235"/>
        <v>2176.5314208875238</v>
      </c>
      <c r="U445" s="63"/>
      <c r="V445" s="63"/>
      <c r="W445" s="63"/>
      <c r="X445" s="63"/>
      <c r="Y445" s="63"/>
      <c r="Z445" s="63"/>
      <c r="AA445" s="63"/>
      <c r="AB445" s="63"/>
      <c r="AC445" s="63"/>
      <c r="AD445" s="63"/>
      <c r="AE445" s="63"/>
      <c r="AF445" s="63"/>
      <c r="AG445" s="63"/>
    </row>
    <row r="446" spans="1:33" s="45" customFormat="1" ht="15" x14ac:dyDescent="0.25">
      <c r="A446" s="64" t="s">
        <v>84</v>
      </c>
      <c r="B446" s="71" t="s">
        <v>287</v>
      </c>
      <c r="C446" s="66" t="s">
        <v>8</v>
      </c>
      <c r="D446" s="7">
        <v>0</v>
      </c>
      <c r="E446" s="117">
        <v>1000</v>
      </c>
      <c r="F446" s="117">
        <v>0</v>
      </c>
      <c r="G446" s="117">
        <f>G445</f>
        <v>818.12398278000001</v>
      </c>
      <c r="H446" s="117">
        <v>0</v>
      </c>
      <c r="I446" s="117">
        <f>I445</f>
        <v>1565.2548228943492</v>
      </c>
      <c r="J446" s="117">
        <v>0</v>
      </c>
      <c r="K446" s="117">
        <f>K445</f>
        <v>611.27659799317462</v>
      </c>
      <c r="L446" s="117">
        <v>0</v>
      </c>
      <c r="M446" s="117">
        <f>M445</f>
        <v>0</v>
      </c>
      <c r="N446" s="117">
        <v>0</v>
      </c>
      <c r="O446" s="117">
        <v>0</v>
      </c>
      <c r="P446" s="117">
        <v>0</v>
      </c>
      <c r="Q446" s="117" t="s">
        <v>725</v>
      </c>
      <c r="R446" s="113">
        <f t="shared" si="234"/>
        <v>0</v>
      </c>
      <c r="S446" s="115">
        <f t="shared" si="235"/>
        <v>2176.5314208875238</v>
      </c>
      <c r="U446" s="63"/>
      <c r="V446" s="63"/>
      <c r="W446" s="63"/>
      <c r="X446" s="63"/>
      <c r="Y446" s="63"/>
      <c r="Z446" s="63"/>
      <c r="AA446" s="63"/>
      <c r="AB446" s="63"/>
      <c r="AC446" s="63"/>
      <c r="AD446" s="63"/>
      <c r="AE446" s="63"/>
      <c r="AF446" s="63"/>
      <c r="AG446" s="63"/>
    </row>
    <row r="447" spans="1:33" s="45" customFormat="1" ht="30" x14ac:dyDescent="0.25">
      <c r="A447" s="64" t="s">
        <v>632</v>
      </c>
      <c r="B447" s="73" t="s">
        <v>633</v>
      </c>
      <c r="C447" s="66" t="s">
        <v>8</v>
      </c>
      <c r="D447" s="118" t="s">
        <v>209</v>
      </c>
      <c r="E447" s="117" t="s">
        <v>209</v>
      </c>
      <c r="F447" s="117" t="s">
        <v>209</v>
      </c>
      <c r="G447" s="117" t="s">
        <v>209</v>
      </c>
      <c r="H447" s="117" t="s">
        <v>209</v>
      </c>
      <c r="I447" s="117" t="s">
        <v>209</v>
      </c>
      <c r="J447" s="117" t="s">
        <v>209</v>
      </c>
      <c r="K447" s="117" t="s">
        <v>209</v>
      </c>
      <c r="L447" s="117" t="s">
        <v>209</v>
      </c>
      <c r="M447" s="117" t="s">
        <v>209</v>
      </c>
      <c r="N447" s="117" t="s">
        <v>209</v>
      </c>
      <c r="O447" s="117" t="s">
        <v>209</v>
      </c>
      <c r="P447" s="117" t="s">
        <v>209</v>
      </c>
      <c r="Q447" s="117" t="s">
        <v>725</v>
      </c>
      <c r="R447" s="7" t="s">
        <v>209</v>
      </c>
      <c r="S447" s="8" t="s">
        <v>209</v>
      </c>
      <c r="U447" s="63"/>
      <c r="V447" s="63"/>
      <c r="W447" s="63"/>
      <c r="X447" s="63"/>
      <c r="Y447" s="63"/>
      <c r="Z447" s="63"/>
      <c r="AA447" s="63"/>
      <c r="AB447" s="63"/>
      <c r="AC447" s="63"/>
      <c r="AD447" s="63"/>
      <c r="AE447" s="63"/>
      <c r="AF447" s="63"/>
      <c r="AG447" s="63"/>
    </row>
    <row r="448" spans="1:33" s="45" customFormat="1" ht="15" x14ac:dyDescent="0.25">
      <c r="A448" s="64" t="s">
        <v>86</v>
      </c>
      <c r="B448" s="71" t="s">
        <v>289</v>
      </c>
      <c r="C448" s="66" t="s">
        <v>8</v>
      </c>
      <c r="D448" s="118">
        <v>0</v>
      </c>
      <c r="E448" s="117">
        <v>0</v>
      </c>
      <c r="F448" s="117">
        <v>0</v>
      </c>
      <c r="G448" s="117">
        <v>0</v>
      </c>
      <c r="H448" s="117">
        <v>0</v>
      </c>
      <c r="I448" s="117">
        <v>0</v>
      </c>
      <c r="J448" s="117">
        <v>0</v>
      </c>
      <c r="K448" s="117">
        <v>0</v>
      </c>
      <c r="L448" s="117">
        <v>0</v>
      </c>
      <c r="M448" s="117">
        <v>0</v>
      </c>
      <c r="N448" s="117">
        <v>0</v>
      </c>
      <c r="O448" s="117">
        <v>0</v>
      </c>
      <c r="P448" s="117">
        <v>0</v>
      </c>
      <c r="Q448" s="117" t="s">
        <v>725</v>
      </c>
      <c r="R448" s="113">
        <f t="shared" si="234"/>
        <v>0</v>
      </c>
      <c r="S448" s="115">
        <f t="shared" si="235"/>
        <v>0</v>
      </c>
      <c r="U448" s="63"/>
      <c r="V448" s="63"/>
      <c r="W448" s="63"/>
      <c r="X448" s="63"/>
      <c r="Y448" s="63"/>
      <c r="Z448" s="63"/>
      <c r="AA448" s="63"/>
      <c r="AB448" s="63"/>
      <c r="AC448" s="63"/>
      <c r="AD448" s="63"/>
      <c r="AE448" s="63"/>
      <c r="AF448" s="63"/>
      <c r="AG448" s="63"/>
    </row>
    <row r="449" spans="1:33" s="45" customFormat="1" ht="30" x14ac:dyDescent="0.25">
      <c r="A449" s="64" t="s">
        <v>634</v>
      </c>
      <c r="B449" s="73" t="s">
        <v>635</v>
      </c>
      <c r="C449" s="66" t="s">
        <v>8</v>
      </c>
      <c r="D449" s="118" t="s">
        <v>209</v>
      </c>
      <c r="E449" s="117" t="s">
        <v>209</v>
      </c>
      <c r="F449" s="117" t="s">
        <v>209</v>
      </c>
      <c r="G449" s="117" t="s">
        <v>209</v>
      </c>
      <c r="H449" s="117" t="s">
        <v>209</v>
      </c>
      <c r="I449" s="117" t="s">
        <v>209</v>
      </c>
      <c r="J449" s="117" t="s">
        <v>209</v>
      </c>
      <c r="K449" s="117" t="s">
        <v>209</v>
      </c>
      <c r="L449" s="117" t="s">
        <v>209</v>
      </c>
      <c r="M449" s="117" t="s">
        <v>209</v>
      </c>
      <c r="N449" s="117" t="s">
        <v>209</v>
      </c>
      <c r="O449" s="117" t="s">
        <v>209</v>
      </c>
      <c r="P449" s="117" t="s">
        <v>209</v>
      </c>
      <c r="Q449" s="117" t="s">
        <v>725</v>
      </c>
      <c r="R449" s="7" t="s">
        <v>209</v>
      </c>
      <c r="S449" s="8" t="s">
        <v>209</v>
      </c>
      <c r="U449" s="63"/>
      <c r="V449" s="63"/>
      <c r="W449" s="63"/>
      <c r="X449" s="63"/>
      <c r="Y449" s="63"/>
      <c r="Z449" s="63"/>
      <c r="AA449" s="63"/>
      <c r="AB449" s="63"/>
      <c r="AC449" s="63"/>
      <c r="AD449" s="63"/>
      <c r="AE449" s="63"/>
      <c r="AF449" s="63"/>
      <c r="AG449" s="63"/>
    </row>
    <row r="450" spans="1:33" s="45" customFormat="1" ht="15" x14ac:dyDescent="0.25">
      <c r="A450" s="64" t="s">
        <v>47</v>
      </c>
      <c r="B450" s="72" t="s">
        <v>636</v>
      </c>
      <c r="C450" s="66" t="s">
        <v>8</v>
      </c>
      <c r="D450" s="7">
        <v>0</v>
      </c>
      <c r="E450" s="117">
        <v>0</v>
      </c>
      <c r="F450" s="117">
        <v>0</v>
      </c>
      <c r="G450" s="117">
        <v>0</v>
      </c>
      <c r="H450" s="117">
        <v>0</v>
      </c>
      <c r="I450" s="117">
        <v>0</v>
      </c>
      <c r="J450" s="117">
        <v>0</v>
      </c>
      <c r="K450" s="117">
        <v>0</v>
      </c>
      <c r="L450" s="117">
        <v>0</v>
      </c>
      <c r="M450" s="117">
        <v>0</v>
      </c>
      <c r="N450" s="117">
        <v>0</v>
      </c>
      <c r="O450" s="117">
        <v>0</v>
      </c>
      <c r="P450" s="117">
        <v>0</v>
      </c>
      <c r="Q450" s="117" t="s">
        <v>725</v>
      </c>
      <c r="R450" s="113">
        <f t="shared" si="234"/>
        <v>0</v>
      </c>
      <c r="S450" s="115">
        <f t="shared" si="235"/>
        <v>0</v>
      </c>
      <c r="U450" s="63"/>
      <c r="V450" s="63"/>
      <c r="W450" s="63"/>
      <c r="X450" s="63"/>
      <c r="Y450" s="63"/>
      <c r="Z450" s="63"/>
      <c r="AA450" s="63"/>
      <c r="AB450" s="63"/>
      <c r="AC450" s="63"/>
      <c r="AD450" s="63"/>
      <c r="AE450" s="63"/>
      <c r="AF450" s="63"/>
      <c r="AG450" s="63"/>
    </row>
    <row r="451" spans="1:33" s="45" customFormat="1" thickBot="1" x14ac:dyDescent="0.3">
      <c r="A451" s="76" t="s">
        <v>48</v>
      </c>
      <c r="B451" s="121" t="s">
        <v>637</v>
      </c>
      <c r="C451" s="78" t="s">
        <v>8</v>
      </c>
      <c r="D451" s="12">
        <v>0</v>
      </c>
      <c r="E451" s="122">
        <v>0</v>
      </c>
      <c r="F451" s="122">
        <v>0</v>
      </c>
      <c r="G451" s="122">
        <v>0</v>
      </c>
      <c r="H451" s="122">
        <v>0</v>
      </c>
      <c r="I451" s="122">
        <v>0</v>
      </c>
      <c r="J451" s="122">
        <v>0</v>
      </c>
      <c r="K451" s="122">
        <v>0</v>
      </c>
      <c r="L451" s="122">
        <v>0</v>
      </c>
      <c r="M451" s="122">
        <v>0</v>
      </c>
      <c r="N451" s="122">
        <v>0</v>
      </c>
      <c r="O451" s="122">
        <v>0</v>
      </c>
      <c r="P451" s="122">
        <v>0</v>
      </c>
      <c r="Q451" s="122" t="s">
        <v>725</v>
      </c>
      <c r="R451" s="113">
        <f t="shared" si="234"/>
        <v>0</v>
      </c>
      <c r="S451" s="115">
        <f t="shared" si="235"/>
        <v>0</v>
      </c>
      <c r="U451" s="63"/>
      <c r="V451" s="63"/>
      <c r="W451" s="63"/>
      <c r="X451" s="63"/>
      <c r="Y451" s="63"/>
      <c r="Z451" s="63"/>
      <c r="AA451" s="63"/>
      <c r="AB451" s="63"/>
      <c r="AC451" s="63"/>
      <c r="AD451" s="63"/>
      <c r="AE451" s="63"/>
      <c r="AF451" s="63"/>
      <c r="AG451" s="63"/>
    </row>
    <row r="452" spans="1:33" s="45" customFormat="1" ht="15" x14ac:dyDescent="0.25">
      <c r="A452" s="59" t="s">
        <v>104</v>
      </c>
      <c r="B452" s="60" t="s">
        <v>97</v>
      </c>
      <c r="C452" s="123" t="s">
        <v>209</v>
      </c>
      <c r="D452" s="124"/>
      <c r="E452" s="125"/>
      <c r="F452" s="125"/>
      <c r="G452" s="125"/>
      <c r="H452" s="125"/>
      <c r="I452" s="125"/>
      <c r="J452" s="125"/>
      <c r="K452" s="125"/>
      <c r="L452" s="125"/>
      <c r="M452" s="125"/>
      <c r="N452" s="125"/>
      <c r="O452" s="125"/>
      <c r="P452" s="125"/>
      <c r="Q452" s="125"/>
      <c r="R452" s="125">
        <f t="shared" si="234"/>
        <v>0</v>
      </c>
      <c r="S452" s="126">
        <f t="shared" si="235"/>
        <v>0</v>
      </c>
      <c r="U452" s="63"/>
      <c r="V452" s="63"/>
      <c r="W452" s="63"/>
      <c r="X452" s="63"/>
      <c r="Y452" s="63"/>
      <c r="Z452" s="63"/>
      <c r="AA452" s="63"/>
      <c r="AB452" s="63"/>
      <c r="AC452" s="63"/>
      <c r="AD452" s="63"/>
      <c r="AE452" s="63"/>
      <c r="AF452" s="63"/>
      <c r="AG452" s="63"/>
    </row>
    <row r="453" spans="1:33" s="45" customFormat="1" ht="30" x14ac:dyDescent="0.25">
      <c r="A453" s="127" t="s">
        <v>638</v>
      </c>
      <c r="B453" s="72" t="s">
        <v>718</v>
      </c>
      <c r="C453" s="78" t="s">
        <v>8</v>
      </c>
      <c r="D453" s="117">
        <v>53.03671533</v>
      </c>
      <c r="E453" s="89">
        <v>9.9694377599999999</v>
      </c>
      <c r="F453" s="89">
        <v>72.56</v>
      </c>
      <c r="G453" s="89">
        <v>35.866314779</v>
      </c>
      <c r="H453" s="89">
        <v>23.520000000000003</v>
      </c>
      <c r="I453" s="89">
        <v>86.271180667820119</v>
      </c>
      <c r="J453" s="89">
        <v>70.56</v>
      </c>
      <c r="K453" s="89">
        <v>131.43572989068036</v>
      </c>
      <c r="L453" s="89">
        <v>64.8</v>
      </c>
      <c r="M453" s="89">
        <v>123.95740022679757</v>
      </c>
      <c r="N453" s="89">
        <v>89.763934200000307</v>
      </c>
      <c r="O453" s="89">
        <v>150.68293828798886</v>
      </c>
      <c r="P453" s="89">
        <v>184.07058005673821</v>
      </c>
      <c r="Q453" s="89" t="s">
        <v>725</v>
      </c>
      <c r="R453" s="113">
        <f t="shared" si="234"/>
        <v>248.6439342000003</v>
      </c>
      <c r="S453" s="115">
        <f t="shared" si="235"/>
        <v>676.41782913002521</v>
      </c>
      <c r="U453" s="63"/>
      <c r="V453" s="63"/>
      <c r="W453" s="63"/>
      <c r="X453" s="63"/>
      <c r="Y453" s="63"/>
      <c r="Z453" s="63"/>
      <c r="AA453" s="63"/>
      <c r="AB453" s="63"/>
      <c r="AC453" s="63"/>
      <c r="AD453" s="63"/>
      <c r="AE453" s="63"/>
      <c r="AF453" s="63"/>
      <c r="AG453" s="63"/>
    </row>
    <row r="454" spans="1:33" s="45" customFormat="1" ht="15" x14ac:dyDescent="0.25">
      <c r="A454" s="127" t="s">
        <v>106</v>
      </c>
      <c r="B454" s="71" t="s">
        <v>639</v>
      </c>
      <c r="C454" s="78" t="s">
        <v>8</v>
      </c>
      <c r="D454" s="117">
        <v>0</v>
      </c>
      <c r="E454" s="89">
        <v>0</v>
      </c>
      <c r="F454" s="89">
        <v>0</v>
      </c>
      <c r="G454" s="89">
        <v>0</v>
      </c>
      <c r="H454" s="89">
        <v>0</v>
      </c>
      <c r="I454" s="89">
        <v>0</v>
      </c>
      <c r="J454" s="89">
        <v>0</v>
      </c>
      <c r="K454" s="89">
        <v>0</v>
      </c>
      <c r="L454" s="89">
        <v>0</v>
      </c>
      <c r="M454" s="89">
        <v>0</v>
      </c>
      <c r="N454" s="89">
        <v>0</v>
      </c>
      <c r="O454" s="89">
        <v>0</v>
      </c>
      <c r="P454" s="89">
        <v>0</v>
      </c>
      <c r="Q454" s="89" t="s">
        <v>725</v>
      </c>
      <c r="R454" s="89">
        <f t="shared" si="234"/>
        <v>0</v>
      </c>
      <c r="S454" s="128">
        <f t="shared" si="235"/>
        <v>0</v>
      </c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</row>
    <row r="455" spans="1:33" s="45" customFormat="1" ht="30" x14ac:dyDescent="0.25">
      <c r="A455" s="127" t="s">
        <v>107</v>
      </c>
      <c r="B455" s="71" t="s">
        <v>640</v>
      </c>
      <c r="C455" s="78" t="s">
        <v>8</v>
      </c>
      <c r="D455" s="117">
        <v>44.170090291666661</v>
      </c>
      <c r="E455" s="89">
        <v>8.3078648000000008</v>
      </c>
      <c r="F455" s="89">
        <v>47.852500000000006</v>
      </c>
      <c r="G455" s="89">
        <v>29.888595649166668</v>
      </c>
      <c r="H455" s="89">
        <v>19.600000000000001</v>
      </c>
      <c r="I455" s="89">
        <v>26.174117223183433</v>
      </c>
      <c r="J455" s="89">
        <v>58.8</v>
      </c>
      <c r="K455" s="89">
        <v>62.439685575566969</v>
      </c>
      <c r="L455" s="89">
        <v>54</v>
      </c>
      <c r="M455" s="89">
        <v>54.795041508997976</v>
      </c>
      <c r="N455" s="89">
        <v>74.80327850000026</v>
      </c>
      <c r="O455" s="89">
        <v>75.611239466257388</v>
      </c>
      <c r="P455" s="89">
        <v>93.442699118801826</v>
      </c>
      <c r="Q455" s="89" t="s">
        <v>725</v>
      </c>
      <c r="R455" s="113">
        <f t="shared" si="234"/>
        <v>207.20327850000027</v>
      </c>
      <c r="S455" s="115">
        <f t="shared" si="235"/>
        <v>312.46278289280758</v>
      </c>
      <c r="U455" s="63"/>
      <c r="V455" s="63"/>
      <c r="W455" s="63"/>
      <c r="X455" s="63"/>
      <c r="Y455" s="63"/>
      <c r="Z455" s="63"/>
      <c r="AA455" s="63"/>
      <c r="AB455" s="63"/>
      <c r="AC455" s="63"/>
      <c r="AD455" s="63"/>
      <c r="AE455" s="63"/>
      <c r="AF455" s="63"/>
      <c r="AG455" s="63"/>
    </row>
    <row r="456" spans="1:33" s="45" customFormat="1" ht="90" x14ac:dyDescent="0.25">
      <c r="A456" s="127" t="s">
        <v>719</v>
      </c>
      <c r="B456" s="73" t="s">
        <v>720</v>
      </c>
      <c r="C456" s="78" t="s">
        <v>8</v>
      </c>
      <c r="D456" s="117">
        <v>0</v>
      </c>
      <c r="E456" s="89">
        <v>0</v>
      </c>
      <c r="F456" s="89">
        <v>0</v>
      </c>
      <c r="G456" s="89">
        <v>0</v>
      </c>
      <c r="H456" s="89">
        <v>0</v>
      </c>
      <c r="I456" s="89">
        <v>0</v>
      </c>
      <c r="J456" s="89">
        <v>0</v>
      </c>
      <c r="K456" s="89">
        <v>0</v>
      </c>
      <c r="L456" s="89">
        <v>0</v>
      </c>
      <c r="M456" s="89">
        <v>0</v>
      </c>
      <c r="N456" s="89">
        <v>0</v>
      </c>
      <c r="O456" s="89">
        <v>0</v>
      </c>
      <c r="P456" s="89">
        <v>0</v>
      </c>
      <c r="Q456" s="89" t="s">
        <v>725</v>
      </c>
      <c r="R456" s="89">
        <f t="shared" si="234"/>
        <v>0</v>
      </c>
      <c r="S456" s="128">
        <f t="shared" si="235"/>
        <v>0</v>
      </c>
      <c r="U456" s="63"/>
      <c r="V456" s="63"/>
      <c r="W456" s="63"/>
      <c r="X456" s="63"/>
      <c r="Y456" s="63"/>
      <c r="Z456" s="63"/>
      <c r="AA456" s="63"/>
      <c r="AB456" s="63"/>
      <c r="AC456" s="63"/>
      <c r="AD456" s="63"/>
      <c r="AE456" s="63"/>
      <c r="AF456" s="63"/>
      <c r="AG456" s="63"/>
    </row>
    <row r="457" spans="1:33" s="45" customFormat="1" ht="15" x14ac:dyDescent="0.25">
      <c r="A457" s="127" t="s">
        <v>108</v>
      </c>
      <c r="B457" s="71" t="s">
        <v>641</v>
      </c>
      <c r="C457" s="78" t="s">
        <v>8</v>
      </c>
      <c r="D457" s="117">
        <v>0</v>
      </c>
      <c r="E457" s="89">
        <v>0</v>
      </c>
      <c r="F457" s="89">
        <v>0</v>
      </c>
      <c r="G457" s="89">
        <v>0</v>
      </c>
      <c r="H457" s="89">
        <v>0</v>
      </c>
      <c r="I457" s="89">
        <v>0</v>
      </c>
      <c r="J457" s="89">
        <v>0</v>
      </c>
      <c r="K457" s="89">
        <v>0</v>
      </c>
      <c r="L457" s="89">
        <v>0</v>
      </c>
      <c r="M457" s="89">
        <v>0</v>
      </c>
      <c r="N457" s="89">
        <v>0</v>
      </c>
      <c r="O457" s="89">
        <v>0</v>
      </c>
      <c r="P457" s="89">
        <v>0</v>
      </c>
      <c r="Q457" s="89" t="s">
        <v>725</v>
      </c>
      <c r="R457" s="89">
        <f t="shared" si="234"/>
        <v>0</v>
      </c>
      <c r="S457" s="128">
        <f t="shared" si="235"/>
        <v>0</v>
      </c>
      <c r="U457" s="63"/>
      <c r="V457" s="63"/>
      <c r="W457" s="63"/>
      <c r="X457" s="63"/>
      <c r="Y457" s="63"/>
      <c r="Z457" s="63"/>
      <c r="AA457" s="63"/>
      <c r="AB457" s="63"/>
      <c r="AC457" s="63"/>
      <c r="AD457" s="63"/>
      <c r="AE457" s="63"/>
      <c r="AF457" s="63"/>
      <c r="AG457" s="63"/>
    </row>
    <row r="458" spans="1:33" s="45" customFormat="1" ht="15" x14ac:dyDescent="0.25">
      <c r="A458" s="127" t="s">
        <v>721</v>
      </c>
      <c r="B458" s="71" t="s">
        <v>722</v>
      </c>
      <c r="C458" s="78" t="s">
        <v>8</v>
      </c>
      <c r="D458" s="117">
        <v>2.9558429999999802E-2</v>
      </c>
      <c r="E458" s="89">
        <v>0</v>
      </c>
      <c r="F458" s="89">
        <v>15.137</v>
      </c>
      <c r="G458" s="89">
        <v>0</v>
      </c>
      <c r="H458" s="89">
        <v>0</v>
      </c>
      <c r="I458" s="89">
        <v>54.862240000000007</v>
      </c>
      <c r="J458" s="89">
        <v>0</v>
      </c>
      <c r="K458" s="89">
        <v>56.508107200000012</v>
      </c>
      <c r="L458" s="89">
        <v>0</v>
      </c>
      <c r="M458" s="89">
        <v>58.203350416000006</v>
      </c>
      <c r="N458" s="89">
        <v>0</v>
      </c>
      <c r="O458" s="89">
        <v>59.949450928480012</v>
      </c>
      <c r="P458" s="89">
        <v>71.939341114176017</v>
      </c>
      <c r="Q458" s="89" t="s">
        <v>725</v>
      </c>
      <c r="R458" s="89">
        <f t="shared" si="234"/>
        <v>0</v>
      </c>
      <c r="S458" s="128">
        <f t="shared" si="235"/>
        <v>301.46248965865607</v>
      </c>
      <c r="U458" s="63"/>
      <c r="V458" s="63"/>
      <c r="W458" s="63"/>
      <c r="X458" s="63"/>
      <c r="Y458" s="63"/>
      <c r="Z458" s="63"/>
      <c r="AA458" s="63"/>
      <c r="AB458" s="63"/>
      <c r="AC458" s="63"/>
      <c r="AD458" s="63"/>
      <c r="AE458" s="63"/>
      <c r="AF458" s="63"/>
      <c r="AG458" s="63"/>
    </row>
    <row r="459" spans="1:33" s="45" customFormat="1" ht="33" customHeight="1" x14ac:dyDescent="0.25">
      <c r="A459" s="127" t="s">
        <v>109</v>
      </c>
      <c r="B459" s="72" t="s">
        <v>723</v>
      </c>
      <c r="C459" s="129" t="s">
        <v>209</v>
      </c>
      <c r="D459" s="117" t="s">
        <v>209</v>
      </c>
      <c r="E459" s="89" t="s">
        <v>209</v>
      </c>
      <c r="F459" s="89" t="s">
        <v>209</v>
      </c>
      <c r="G459" s="89" t="s">
        <v>209</v>
      </c>
      <c r="H459" s="89" t="s">
        <v>209</v>
      </c>
      <c r="I459" s="89" t="s">
        <v>209</v>
      </c>
      <c r="J459" s="89" t="s">
        <v>209</v>
      </c>
      <c r="K459" s="89" t="s">
        <v>209</v>
      </c>
      <c r="L459" s="89" t="s">
        <v>209</v>
      </c>
      <c r="M459" s="89" t="s">
        <v>209</v>
      </c>
      <c r="N459" s="89" t="s">
        <v>209</v>
      </c>
      <c r="O459" s="89" t="s">
        <v>209</v>
      </c>
      <c r="P459" s="89" t="s">
        <v>209</v>
      </c>
      <c r="Q459" s="89" t="s">
        <v>725</v>
      </c>
      <c r="R459" s="7" t="s">
        <v>209</v>
      </c>
      <c r="S459" s="8" t="s">
        <v>209</v>
      </c>
      <c r="U459" s="63"/>
      <c r="V459" s="63"/>
      <c r="W459" s="63"/>
      <c r="X459" s="63"/>
      <c r="Y459" s="63"/>
      <c r="Z459" s="63"/>
      <c r="AA459" s="63"/>
      <c r="AB459" s="63"/>
      <c r="AC459" s="63"/>
      <c r="AD459" s="63"/>
      <c r="AE459" s="63"/>
      <c r="AF459" s="63"/>
      <c r="AG459" s="63"/>
    </row>
    <row r="460" spans="1:33" s="45" customFormat="1" ht="15" x14ac:dyDescent="0.25">
      <c r="A460" s="127" t="s">
        <v>642</v>
      </c>
      <c r="B460" s="71" t="s">
        <v>643</v>
      </c>
      <c r="C460" s="78" t="s">
        <v>8</v>
      </c>
      <c r="D460" s="117" t="s">
        <v>209</v>
      </c>
      <c r="E460" s="89" t="s">
        <v>209</v>
      </c>
      <c r="F460" s="89" t="s">
        <v>209</v>
      </c>
      <c r="G460" s="89" t="s">
        <v>209</v>
      </c>
      <c r="H460" s="89" t="s">
        <v>209</v>
      </c>
      <c r="I460" s="89" t="s">
        <v>209</v>
      </c>
      <c r="J460" s="89" t="s">
        <v>209</v>
      </c>
      <c r="K460" s="89" t="s">
        <v>209</v>
      </c>
      <c r="L460" s="89" t="s">
        <v>209</v>
      </c>
      <c r="M460" s="89" t="s">
        <v>209</v>
      </c>
      <c r="N460" s="89" t="s">
        <v>209</v>
      </c>
      <c r="O460" s="89" t="s">
        <v>209</v>
      </c>
      <c r="P460" s="89" t="s">
        <v>209</v>
      </c>
      <c r="Q460" s="89" t="s">
        <v>725</v>
      </c>
      <c r="R460" s="7" t="s">
        <v>209</v>
      </c>
      <c r="S460" s="8" t="s">
        <v>209</v>
      </c>
      <c r="U460" s="63"/>
      <c r="V460" s="63"/>
      <c r="W460" s="63"/>
      <c r="X460" s="63"/>
      <c r="Y460" s="63"/>
      <c r="Z460" s="63"/>
      <c r="AA460" s="63"/>
      <c r="AB460" s="63"/>
      <c r="AC460" s="63"/>
      <c r="AD460" s="63"/>
      <c r="AE460" s="63"/>
      <c r="AF460" s="63"/>
      <c r="AG460" s="63"/>
    </row>
    <row r="461" spans="1:33" s="45" customFormat="1" ht="15" x14ac:dyDescent="0.25">
      <c r="A461" s="127" t="s">
        <v>644</v>
      </c>
      <c r="B461" s="71" t="s">
        <v>645</v>
      </c>
      <c r="C461" s="78" t="s">
        <v>8</v>
      </c>
      <c r="D461" s="117" t="s">
        <v>209</v>
      </c>
      <c r="E461" s="89" t="s">
        <v>209</v>
      </c>
      <c r="F461" s="89" t="s">
        <v>209</v>
      </c>
      <c r="G461" s="89" t="s">
        <v>209</v>
      </c>
      <c r="H461" s="89" t="s">
        <v>209</v>
      </c>
      <c r="I461" s="89" t="s">
        <v>209</v>
      </c>
      <c r="J461" s="89" t="s">
        <v>209</v>
      </c>
      <c r="K461" s="89" t="s">
        <v>209</v>
      </c>
      <c r="L461" s="89" t="s">
        <v>209</v>
      </c>
      <c r="M461" s="89" t="s">
        <v>209</v>
      </c>
      <c r="N461" s="89" t="s">
        <v>209</v>
      </c>
      <c r="O461" s="89" t="s">
        <v>209</v>
      </c>
      <c r="P461" s="89" t="s">
        <v>209</v>
      </c>
      <c r="Q461" s="89" t="s">
        <v>725</v>
      </c>
      <c r="R461" s="7" t="s">
        <v>209</v>
      </c>
      <c r="S461" s="8" t="s">
        <v>209</v>
      </c>
      <c r="U461" s="63"/>
      <c r="V461" s="63"/>
      <c r="W461" s="63"/>
      <c r="X461" s="63"/>
      <c r="Y461" s="63"/>
      <c r="Z461" s="63"/>
      <c r="AA461" s="63"/>
      <c r="AB461" s="63"/>
      <c r="AC461" s="63"/>
      <c r="AD461" s="63"/>
      <c r="AE461" s="63"/>
      <c r="AF461" s="63"/>
      <c r="AG461" s="63"/>
    </row>
    <row r="462" spans="1:33" s="45" customFormat="1" ht="15" x14ac:dyDescent="0.25">
      <c r="A462" s="127" t="s">
        <v>646</v>
      </c>
      <c r="B462" s="71" t="s">
        <v>647</v>
      </c>
      <c r="C462" s="66" t="s">
        <v>8</v>
      </c>
      <c r="D462" s="117" t="s">
        <v>209</v>
      </c>
      <c r="E462" s="89" t="s">
        <v>209</v>
      </c>
      <c r="F462" s="89" t="s">
        <v>209</v>
      </c>
      <c r="G462" s="89" t="s">
        <v>209</v>
      </c>
      <c r="H462" s="89" t="s">
        <v>209</v>
      </c>
      <c r="I462" s="89" t="s">
        <v>209</v>
      </c>
      <c r="J462" s="89" t="s">
        <v>209</v>
      </c>
      <c r="K462" s="89" t="s">
        <v>209</v>
      </c>
      <c r="L462" s="89" t="s">
        <v>209</v>
      </c>
      <c r="M462" s="89" t="s">
        <v>209</v>
      </c>
      <c r="N462" s="89" t="s">
        <v>209</v>
      </c>
      <c r="O462" s="89" t="s">
        <v>209</v>
      </c>
      <c r="P462" s="89" t="s">
        <v>209</v>
      </c>
      <c r="Q462" s="89" t="s">
        <v>725</v>
      </c>
      <c r="R462" s="7" t="s">
        <v>209</v>
      </c>
      <c r="S462" s="8" t="s">
        <v>209</v>
      </c>
      <c r="U462" s="63"/>
      <c r="V462" s="63"/>
      <c r="W462" s="63"/>
      <c r="X462" s="63"/>
      <c r="Y462" s="63"/>
      <c r="Z462" s="63"/>
      <c r="AA462" s="63"/>
      <c r="AB462" s="63"/>
      <c r="AC462" s="63"/>
      <c r="AD462" s="63"/>
      <c r="AE462" s="63"/>
      <c r="AF462" s="63"/>
      <c r="AG462" s="63"/>
    </row>
    <row r="463" spans="1:33" s="45" customFormat="1" ht="45.75" thickBot="1" x14ac:dyDescent="0.3">
      <c r="A463" s="130" t="s">
        <v>110</v>
      </c>
      <c r="B463" s="131" t="s">
        <v>724</v>
      </c>
      <c r="C463" s="132" t="s">
        <v>8</v>
      </c>
      <c r="D463" s="133">
        <v>0</v>
      </c>
      <c r="E463" s="134">
        <v>0</v>
      </c>
      <c r="F463" s="134">
        <v>0</v>
      </c>
      <c r="G463" s="134">
        <v>0</v>
      </c>
      <c r="H463" s="134">
        <v>0</v>
      </c>
      <c r="I463" s="134">
        <v>0</v>
      </c>
      <c r="J463" s="134">
        <v>0</v>
      </c>
      <c r="K463" s="134">
        <v>0</v>
      </c>
      <c r="L463" s="134">
        <v>0</v>
      </c>
      <c r="M463" s="134">
        <v>0</v>
      </c>
      <c r="N463" s="134">
        <v>0</v>
      </c>
      <c r="O463" s="134">
        <v>0</v>
      </c>
      <c r="P463" s="134">
        <v>0</v>
      </c>
      <c r="Q463" s="134" t="s">
        <v>725</v>
      </c>
      <c r="R463" s="134">
        <f t="shared" si="234"/>
        <v>0</v>
      </c>
      <c r="S463" s="135">
        <f t="shared" si="235"/>
        <v>0</v>
      </c>
      <c r="U463" s="63"/>
      <c r="V463" s="63"/>
      <c r="W463" s="63"/>
      <c r="X463" s="63"/>
      <c r="Y463" s="63"/>
      <c r="Z463" s="63"/>
      <c r="AA463" s="63"/>
      <c r="AB463" s="63"/>
      <c r="AC463" s="63"/>
      <c r="AD463" s="63"/>
      <c r="AE463" s="63"/>
      <c r="AF463" s="63"/>
      <c r="AG463" s="63"/>
    </row>
    <row r="465" spans="1:19" x14ac:dyDescent="0.25">
      <c r="I465" s="9"/>
      <c r="K465" s="9"/>
    </row>
    <row r="466" spans="1:19" x14ac:dyDescent="0.25">
      <c r="A466" s="6" t="s">
        <v>648</v>
      </c>
    </row>
    <row r="467" spans="1:19" x14ac:dyDescent="0.25">
      <c r="A467" s="31" t="s">
        <v>649</v>
      </c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</row>
    <row r="468" spans="1:19" x14ac:dyDescent="0.25">
      <c r="A468" s="31" t="s">
        <v>650</v>
      </c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</row>
    <row r="469" spans="1:19" x14ac:dyDescent="0.25">
      <c r="A469" s="31" t="s">
        <v>651</v>
      </c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</row>
    <row r="470" spans="1:19" x14ac:dyDescent="0.25">
      <c r="A470" s="25" t="s">
        <v>652</v>
      </c>
    </row>
    <row r="471" spans="1:19" ht="54" customHeight="1" x14ac:dyDescent="0.25">
      <c r="A471" s="30" t="s">
        <v>653</v>
      </c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</row>
  </sheetData>
  <mergeCells count="37">
    <mergeCell ref="A9:P9"/>
    <mergeCell ref="A10:P10"/>
    <mergeCell ref="F14:G14"/>
    <mergeCell ref="F377:G377"/>
    <mergeCell ref="A1:P2"/>
    <mergeCell ref="A4:P4"/>
    <mergeCell ref="A5:P5"/>
    <mergeCell ref="A6:P6"/>
    <mergeCell ref="A7:P7"/>
    <mergeCell ref="A13:S13"/>
    <mergeCell ref="N14:O14"/>
    <mergeCell ref="P14:Q14"/>
    <mergeCell ref="R14:S14"/>
    <mergeCell ref="A17:S17"/>
    <mergeCell ref="A14:A15"/>
    <mergeCell ref="B14:B15"/>
    <mergeCell ref="A172:S172"/>
    <mergeCell ref="A325:S325"/>
    <mergeCell ref="A375:S376"/>
    <mergeCell ref="C14:C15"/>
    <mergeCell ref="H14:I14"/>
    <mergeCell ref="J14:K14"/>
    <mergeCell ref="L14:M14"/>
    <mergeCell ref="A471:S471"/>
    <mergeCell ref="N377:O377"/>
    <mergeCell ref="P377:Q377"/>
    <mergeCell ref="R377:S377"/>
    <mergeCell ref="A380:B380"/>
    <mergeCell ref="A467:S467"/>
    <mergeCell ref="A377:A378"/>
    <mergeCell ref="B377:B378"/>
    <mergeCell ref="C377:C378"/>
    <mergeCell ref="H377:I377"/>
    <mergeCell ref="J377:K377"/>
    <mergeCell ref="L377:M377"/>
    <mergeCell ref="A468:S468"/>
    <mergeCell ref="A469:S469"/>
  </mergeCells>
  <conditionalFormatting sqref="U18:AG463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57" fitToHeight="0" orientation="landscape" r:id="rId1"/>
  <rowBreaks count="3" manualBreakCount="3">
    <brk id="115" max="18" man="1"/>
    <brk id="236" max="18" man="1"/>
    <brk id="36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2024-11-05T12:01:14Z</dcterms:modified>
</cp:coreProperties>
</file>