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 tabRatio="989" activeTab="4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2'!$B$1:$J$17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4525" calcOnSave="0"/>
</workbook>
</file>

<file path=xl/calcChain.xml><?xml version="1.0" encoding="utf-8"?>
<calcChain xmlns="http://schemas.openxmlformats.org/spreadsheetml/2006/main">
  <c r="D9" i="6" l="1"/>
  <c r="D12" i="6"/>
  <c r="F11" i="15" l="1"/>
  <c r="E22" i="15"/>
  <c r="E16" i="15"/>
  <c r="E13" i="4" l="1"/>
  <c r="F11" i="6" l="1"/>
  <c r="E11" i="6"/>
  <c r="E7" i="4" l="1"/>
  <c r="F6" i="3"/>
  <c r="E11" i="2"/>
  <c r="E32" i="4" l="1"/>
  <c r="E22" i="14" l="1"/>
  <c r="E22" i="3"/>
  <c r="F10" i="15" l="1"/>
  <c r="F6" i="15"/>
  <c r="F6" i="14"/>
  <c r="F22" i="3"/>
  <c r="F16" i="3"/>
  <c r="F10" i="3"/>
  <c r="D11" i="6" l="1"/>
  <c r="F7" i="6"/>
  <c r="E7" i="6"/>
  <c r="D7" i="6"/>
  <c r="D32" i="4"/>
  <c r="F22" i="15"/>
  <c r="F16" i="15"/>
  <c r="F22" i="14"/>
  <c r="F16" i="14"/>
  <c r="E9" i="14"/>
  <c r="D9" i="14"/>
  <c r="D23" i="13" l="1"/>
  <c r="D24" i="13" s="1"/>
  <c r="D20" i="13"/>
  <c r="D21" i="13" s="1"/>
  <c r="D17" i="13"/>
  <c r="D18" i="13" s="1"/>
  <c r="E11" i="13"/>
  <c r="D23" i="12"/>
  <c r="D24" i="12" s="1"/>
  <c r="D20" i="12"/>
  <c r="D21" i="12" s="1"/>
  <c r="D17" i="12"/>
  <c r="D18" i="12" s="1"/>
  <c r="E11" i="12"/>
  <c r="D23" i="2"/>
  <c r="D24" i="2" s="1"/>
  <c r="D20" i="2"/>
  <c r="D21" i="2" s="1"/>
  <c r="D17" i="2"/>
  <c r="D18" i="2" s="1"/>
</calcChain>
</file>

<file path=xl/sharedStrings.xml><?xml version="1.0" encoding="utf-8"?>
<sst xmlns="http://schemas.openxmlformats.org/spreadsheetml/2006/main" count="447" uniqueCount="147">
  <si>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</si>
  <si>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</si>
  <si>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</si>
  <si>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</si>
  <si>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</si>
  <si>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</si>
  <si>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</si>
  <si>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</si>
  <si>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</si>
  <si>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</si>
  <si>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</si>
  <si>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</si>
  <si>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</si>
  <si>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</si>
  <si>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</si>
  <si>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</si>
  <si>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</si>
  <si>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</si>
  <si>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</si>
  <si>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</si>
  <si>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</si>
  <si>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</si>
  <si>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</si>
  <si>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</si>
  <si>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</si>
  <si>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</si>
  <si>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</si>
  <si>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</si>
  <si>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</si>
  <si>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</si>
  <si>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</si>
  <si>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</si>
  <si>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</si>
  <si>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</si>
  <si>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</si>
  <si>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</si>
  <si>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</si>
  <si>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</si>
  <si>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</si>
  <si>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</si>
  <si>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</si>
  <si>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</si>
  <si>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</si>
  <si>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</si>
  <si>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</si>
  <si>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</si>
  <si>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</si>
  <si>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</si>
  <si>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</si>
  <si>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</si>
  <si>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</si>
  <si>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</si>
  <si>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</si>
  <si>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</si>
  <si>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</si>
  <si>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</si>
  <si>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</si>
  <si>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</si>
  <si>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</si>
  <si>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</si>
  <si>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</si>
  <si>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</si>
  <si>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</si>
  <si>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</si>
  <si>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</si>
  <si>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</si>
  <si>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</si>
  <si>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</si>
  <si>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</si>
  <si>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</si>
  <si>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</si>
  <si>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</si>
  <si>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</si>
  <si>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</si>
  <si>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</si>
  <si>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</si>
  <si>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</si>
  <si>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</si>
  <si>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</si>
  <si>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</si>
  <si>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</si>
  <si>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</si>
  <si>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</si>
  <si>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</si>
  <si>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</si>
  <si>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</si>
  <si>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</si>
  <si>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</si>
  <si>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</si>
  <si>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</si>
  <si>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</si>
  <si>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</si>
  <si>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</si>
  <si>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</si>
  <si>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</si>
  <si>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</si>
  <si>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</si>
  <si>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</si>
  <si>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</si>
  <si>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</si>
  <si>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</si>
  <si>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</si>
  <si>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</si>
  <si>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</si>
  <si>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</si>
  <si>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</si>
  <si>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</si>
  <si>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</si>
  <si>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</si>
  <si>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</si>
  <si>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</si>
  <si>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</si>
  <si>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</si>
  <si>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</si>
  <si>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</si>
  <si>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</si>
  <si>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</si>
  <si>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</si>
  <si>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</si>
  <si>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</si>
  <si>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</si>
  <si>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</si>
  <si>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</si>
  <si>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>по договорам, заключенным за  9 месяцев 2015  года.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</si>
  <si>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</si>
  <si>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</si>
  <si>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</si>
  <si>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</si>
  <si>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</si>
  <si>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ПРОГНОЗНЫЕ СВЕДЕНИЯ</t>
  </si>
  <si>
    <t>о расходах за технологическое присоединение</t>
  </si>
  <si>
    <t>4. Адрес юридического лица - город Грозный, Старопромыссловское шоссе д 6</t>
  </si>
  <si>
    <t>6. КПП   - 201401001</t>
  </si>
  <si>
    <t>5. ИНН  -  2016081143</t>
  </si>
  <si>
    <t>3. Место нахождения -  Чеченская Респубоика, город Грозный</t>
  </si>
  <si>
    <t>2. Сокращенное наименование -  АО "Чеченэнерго"</t>
  </si>
  <si>
    <t>1. Полное наименование -    Акционерное общество "Чеченэнерго"</t>
  </si>
  <si>
    <t xml:space="preserve">7. Управляющий директор  - Докуев Русланбек Саид-Эбиевич                </t>
  </si>
  <si>
    <t>8. Адрес электронной почты - info@chechenergo.ru</t>
  </si>
  <si>
    <t>9. Контактный телефон - (8712) 22-64-38</t>
  </si>
  <si>
    <t xml:space="preserve">10. Факс - (8712) 22-20-07                             </t>
  </si>
  <si>
    <t>АО "Чеченэнерго" на 2018 год</t>
  </si>
  <si>
    <t>до 15 кВт по АО "Чеченэнерго" на 2018 год.</t>
  </si>
  <si>
    <t>от 15 до 150 кВт по АО "Чеченэнерго" на 2018 год.</t>
  </si>
  <si>
    <t>от 150 до 670 кВт по АО "Чеченэнерго" на 2018 год.</t>
  </si>
  <si>
    <t>по договорам, заключенным за текущий год (9 месяцев 2017г.)</t>
  </si>
  <si>
    <t>за текущий год (9 месяцев 2017г.)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</si>
</sst>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3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7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2" spans="2:10" x14ac:dyDescent="0.25">
      <c r="B2" s="54" t="s">
        <v>129</v>
      </c>
      <c r="C2" s="54"/>
      <c r="D2" s="54"/>
      <c r="E2" s="54"/>
      <c r="F2" s="54"/>
      <c r="G2" s="54"/>
      <c r="H2" s="54"/>
      <c r="I2" s="54"/>
      <c r="J2" s="54"/>
    </row>
    <row r="3" spans="2:10" x14ac:dyDescent="0.25">
      <c r="B3" s="54" t="s">
        <v>130</v>
      </c>
      <c r="C3" s="54"/>
      <c r="D3" s="54"/>
      <c r="E3" s="54"/>
      <c r="F3" s="54"/>
      <c r="G3" s="54"/>
      <c r="H3" s="54"/>
      <c r="I3" s="54"/>
      <c r="J3" s="54"/>
    </row>
    <row r="4" spans="2:10" x14ac:dyDescent="0.25">
      <c r="B4" s="54" t="s">
        <v>141</v>
      </c>
      <c r="C4" s="54"/>
      <c r="D4" s="54"/>
      <c r="E4" s="54"/>
      <c r="F4" s="54"/>
      <c r="G4" s="54"/>
      <c r="H4" s="54"/>
      <c r="I4" s="54"/>
      <c r="J4" s="54"/>
    </row>
    <row r="5" spans="2:10" x14ac:dyDescent="0.25">
      <c r="B5" s="52"/>
      <c r="C5" s="52"/>
      <c r="D5" s="52"/>
      <c r="E5" s="52"/>
      <c r="F5" s="52"/>
      <c r="G5" s="52"/>
      <c r="H5" s="52"/>
      <c r="I5" s="52"/>
    </row>
    <row r="7" spans="2:10" ht="22.5" customHeight="1" x14ac:dyDescent="0.25">
      <c r="B7" s="53" t="s">
        <v>136</v>
      </c>
      <c r="C7" s="53"/>
      <c r="D7" s="53"/>
      <c r="E7" s="53"/>
      <c r="F7" s="53"/>
      <c r="G7" s="53"/>
      <c r="H7" s="53"/>
      <c r="I7" s="53"/>
      <c r="J7" s="53"/>
    </row>
    <row r="8" spans="2:10" x14ac:dyDescent="0.25">
      <c r="B8" s="24" t="s">
        <v>135</v>
      </c>
      <c r="C8" s="24"/>
      <c r="D8" s="24"/>
      <c r="E8" s="24"/>
      <c r="F8" s="24"/>
      <c r="G8" s="24"/>
      <c r="H8" s="24"/>
      <c r="I8" s="24"/>
      <c r="J8" s="24"/>
    </row>
    <row r="9" spans="2:10" ht="17.25" customHeight="1" x14ac:dyDescent="0.25">
      <c r="B9" s="24" t="s">
        <v>134</v>
      </c>
      <c r="C9" s="24"/>
      <c r="D9" s="24"/>
      <c r="E9" s="24"/>
      <c r="F9" s="24"/>
      <c r="G9" s="24"/>
      <c r="H9" s="24"/>
      <c r="I9" s="24"/>
      <c r="J9" s="24"/>
    </row>
    <row r="10" spans="2:10" x14ac:dyDescent="0.25">
      <c r="B10" s="24" t="s">
        <v>131</v>
      </c>
      <c r="C10" s="24"/>
      <c r="D10" s="24"/>
      <c r="E10" s="24"/>
      <c r="F10" s="24"/>
      <c r="G10" s="24"/>
      <c r="H10" s="24"/>
      <c r="I10" s="24"/>
      <c r="J10" s="24"/>
    </row>
    <row r="11" spans="2:10" x14ac:dyDescent="0.25">
      <c r="B11" s="24" t="s">
        <v>133</v>
      </c>
      <c r="C11" s="24"/>
      <c r="D11" s="24"/>
      <c r="E11" s="24"/>
      <c r="F11" s="24"/>
      <c r="G11" s="24"/>
      <c r="H11" s="24"/>
      <c r="I11" s="24"/>
      <c r="J11" s="24"/>
    </row>
    <row r="12" spans="2:10" x14ac:dyDescent="0.25">
      <c r="B12" s="24" t="s">
        <v>132</v>
      </c>
      <c r="C12" s="24"/>
      <c r="D12" s="24"/>
      <c r="E12" s="24"/>
      <c r="F12" s="24"/>
      <c r="G12" s="24"/>
      <c r="H12" s="24"/>
      <c r="I12" s="24"/>
      <c r="J12" s="24"/>
    </row>
    <row r="13" spans="2:10" x14ac:dyDescent="0.25">
      <c r="B13" s="24" t="s">
        <v>137</v>
      </c>
      <c r="C13" s="24"/>
      <c r="D13" s="24"/>
      <c r="E13" s="24"/>
      <c r="F13" s="24"/>
      <c r="G13" s="24"/>
      <c r="H13" s="24"/>
      <c r="I13" s="24"/>
      <c r="J13" s="24"/>
    </row>
    <row r="14" spans="2:10" x14ac:dyDescent="0.25">
      <c r="B14" s="24" t="s">
        <v>138</v>
      </c>
      <c r="C14" s="24"/>
      <c r="D14" s="24"/>
      <c r="E14" s="24"/>
      <c r="F14" s="24"/>
      <c r="G14" s="24"/>
      <c r="H14" s="24"/>
      <c r="I14" s="24"/>
      <c r="J14" s="24"/>
    </row>
    <row r="15" spans="2:10" x14ac:dyDescent="0.25">
      <c r="B15" s="24" t="s">
        <v>139</v>
      </c>
      <c r="C15" s="24"/>
      <c r="D15" s="24"/>
      <c r="E15" s="24"/>
      <c r="F15" s="24"/>
      <c r="G15" s="24"/>
      <c r="H15" s="24"/>
      <c r="I15" s="24"/>
      <c r="J15" s="24"/>
    </row>
    <row r="16" spans="2:10" x14ac:dyDescent="0.25">
      <c r="B16" s="24" t="s">
        <v>140</v>
      </c>
      <c r="C16" s="24"/>
      <c r="D16" s="24"/>
      <c r="E16" s="24"/>
      <c r="F16" s="24"/>
      <c r="G16" s="24"/>
      <c r="H16" s="24"/>
      <c r="I16" s="24"/>
      <c r="J16" s="24"/>
    </row>
    <row r="17" spans="2:10" x14ac:dyDescent="0.25">
      <c r="B17" s="25"/>
      <c r="C17" s="25"/>
      <c r="D17" s="25"/>
      <c r="E17" s="25"/>
      <c r="F17" s="25"/>
      <c r="G17" s="25"/>
      <c r="H17" s="25"/>
      <c r="I17" s="25"/>
      <c r="J17" s="25"/>
    </row>
  </sheetData>
  <mergeCells count="5">
    <mergeCell ref="B5:I5"/>
    <mergeCell ref="B7:J7"/>
    <mergeCell ref="B2:J2"/>
    <mergeCell ref="B3:J3"/>
    <mergeCell ref="B4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Normal="100" zoomScaleSheetLayoutView="110" workbookViewId="0">
      <selection activeCell="F16" sqref="F16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2" spans="2:6" x14ac:dyDescent="0.25">
      <c r="B2" s="52" t="s">
        <v>86</v>
      </c>
      <c r="C2" s="52"/>
      <c r="D2" s="52"/>
      <c r="E2" s="52"/>
      <c r="F2" s="52"/>
    </row>
    <row r="3" spans="2:6" x14ac:dyDescent="0.25">
      <c r="B3" s="52" t="s">
        <v>97</v>
      </c>
      <c r="C3" s="52"/>
      <c r="D3" s="52"/>
      <c r="E3" s="52"/>
      <c r="F3" s="52"/>
    </row>
    <row r="4" spans="2:6" x14ac:dyDescent="0.25">
      <c r="B4" s="52" t="s">
        <v>98</v>
      </c>
      <c r="C4" s="52"/>
      <c r="D4" s="52"/>
      <c r="E4" s="52"/>
      <c r="F4" s="52"/>
    </row>
    <row r="5" spans="2:6" x14ac:dyDescent="0.25">
      <c r="B5" s="52" t="s">
        <v>99</v>
      </c>
      <c r="C5" s="52"/>
      <c r="D5" s="52"/>
      <c r="E5" s="52"/>
      <c r="F5" s="52"/>
    </row>
    <row r="6" spans="2:6" ht="105" x14ac:dyDescent="0.25">
      <c r="B6" s="63" t="s">
        <v>27</v>
      </c>
      <c r="C6" s="63"/>
      <c r="D6" s="11" t="s">
        <v>89</v>
      </c>
      <c r="E6" s="11" t="s">
        <v>90</v>
      </c>
      <c r="F6" s="11" t="s">
        <v>91</v>
      </c>
    </row>
    <row r="7" spans="2:6" ht="30" x14ac:dyDescent="0.25">
      <c r="B7" s="62" t="s">
        <v>31</v>
      </c>
      <c r="C7" s="17" t="s">
        <v>92</v>
      </c>
      <c r="D7" s="18">
        <f>D8+D9+D10</f>
        <v>11858.441449999998</v>
      </c>
      <c r="E7" s="18">
        <f t="shared" ref="E7:F7" si="0">E8+E9+E10</f>
        <v>4.51</v>
      </c>
      <c r="F7" s="18">
        <f t="shared" si="0"/>
        <v>300</v>
      </c>
    </row>
    <row r="8" spans="2:6" x14ac:dyDescent="0.25">
      <c r="B8" s="62"/>
      <c r="C8" s="9" t="s">
        <v>93</v>
      </c>
      <c r="D8" s="18">
        <v>0</v>
      </c>
      <c r="E8" s="18">
        <v>0</v>
      </c>
      <c r="F8" s="18">
        <v>0</v>
      </c>
    </row>
    <row r="9" spans="2:6" x14ac:dyDescent="0.25">
      <c r="B9" s="62"/>
      <c r="C9" s="9" t="s">
        <v>94</v>
      </c>
      <c r="D9" s="18">
        <f>11858441.45/1000</f>
        <v>11858.441449999998</v>
      </c>
      <c r="E9" s="18">
        <v>4.51</v>
      </c>
      <c r="F9" s="18">
        <v>300</v>
      </c>
    </row>
    <row r="10" spans="2:6" x14ac:dyDescent="0.25">
      <c r="B10" s="62"/>
      <c r="C10" s="9" t="s">
        <v>95</v>
      </c>
      <c r="D10" s="18">
        <v>0</v>
      </c>
      <c r="E10" s="18">
        <v>0</v>
      </c>
      <c r="F10" s="18">
        <v>0</v>
      </c>
    </row>
    <row r="11" spans="2:6" ht="30" x14ac:dyDescent="0.25">
      <c r="B11" s="62" t="s">
        <v>32</v>
      </c>
      <c r="C11" s="17" t="s">
        <v>96</v>
      </c>
      <c r="D11" s="18">
        <f>D12+D13+D14</f>
        <v>12031.939840000001</v>
      </c>
      <c r="E11" s="18">
        <f>E12+E13+E14</f>
        <v>8.3339999999999996</v>
      </c>
      <c r="F11" s="18">
        <f>F12+F13+F14</f>
        <v>4492.8999999999996</v>
      </c>
    </row>
    <row r="12" spans="2:6" x14ac:dyDescent="0.25">
      <c r="B12" s="62"/>
      <c r="C12" s="9" t="s">
        <v>93</v>
      </c>
      <c r="D12" s="43">
        <f>769177.84/1000</f>
        <v>769.17783999999995</v>
      </c>
      <c r="E12" s="43">
        <v>2.0300000000000002</v>
      </c>
      <c r="F12" s="43">
        <v>63.5</v>
      </c>
    </row>
    <row r="13" spans="2:6" x14ac:dyDescent="0.25">
      <c r="B13" s="62"/>
      <c r="C13" s="9" t="s">
        <v>94</v>
      </c>
      <c r="D13" s="43">
        <v>11262.762000000001</v>
      </c>
      <c r="E13" s="43">
        <v>6.3039999999999994</v>
      </c>
      <c r="F13" s="43">
        <v>4429.3999999999996</v>
      </c>
    </row>
    <row r="14" spans="2:6" x14ac:dyDescent="0.25">
      <c r="B14" s="62"/>
      <c r="C14" s="9" t="s">
        <v>95</v>
      </c>
      <c r="D14" s="18">
        <v>0</v>
      </c>
      <c r="E14" s="18">
        <v>0</v>
      </c>
      <c r="F14" s="18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view="pageBreakPreview" zoomScale="110" zoomScaleNormal="100" zoomScaleSheetLayoutView="110" workbookViewId="0">
      <selection activeCell="Q22" sqref="Q22"/>
    </sheetView>
  </sheetViews>
  <sheetFormatPr defaultRowHeight="15" x14ac:dyDescent="0.25"/>
  <cols>
    <col min="2" max="2" width="5.7109375" customWidth="1"/>
    <col min="3" max="3" width="40.7109375" customWidth="1"/>
    <col min="4" max="10" width="8.7109375" customWidth="1"/>
    <col min="11" max="11" width="12.28515625" customWidth="1"/>
    <col min="12" max="12" width="8.7109375" customWidth="1"/>
  </cols>
  <sheetData>
    <row r="2" spans="2:12" x14ac:dyDescent="0.25">
      <c r="B2" s="52" t="s">
        <v>117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x14ac:dyDescent="0.25">
      <c r="B3" s="52" t="s">
        <v>118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2:12" x14ac:dyDescent="0.25">
      <c r="B4" s="52" t="s">
        <v>145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2:12" ht="29.25" customHeight="1" x14ac:dyDescent="0.25">
      <c r="B5" s="63" t="s">
        <v>100</v>
      </c>
      <c r="C5" s="63"/>
      <c r="D5" s="59" t="s">
        <v>101</v>
      </c>
      <c r="E5" s="59"/>
      <c r="F5" s="59"/>
      <c r="G5" s="59" t="s">
        <v>103</v>
      </c>
      <c r="H5" s="59"/>
      <c r="I5" s="59"/>
      <c r="J5" s="59" t="s">
        <v>104</v>
      </c>
      <c r="K5" s="59"/>
      <c r="L5" s="59"/>
    </row>
    <row r="6" spans="2:12" ht="30" customHeight="1" x14ac:dyDescent="0.25">
      <c r="B6" s="63"/>
      <c r="C6" s="63"/>
      <c r="D6" s="13" t="s">
        <v>93</v>
      </c>
      <c r="E6" s="13" t="s">
        <v>94</v>
      </c>
      <c r="F6" s="14" t="s">
        <v>102</v>
      </c>
      <c r="G6" s="13" t="s">
        <v>93</v>
      </c>
      <c r="H6" s="13" t="s">
        <v>94</v>
      </c>
      <c r="I6" s="14" t="s">
        <v>102</v>
      </c>
      <c r="J6" s="13" t="s">
        <v>93</v>
      </c>
      <c r="K6" s="13" t="s">
        <v>94</v>
      </c>
      <c r="L6" s="14" t="s">
        <v>102</v>
      </c>
    </row>
    <row r="7" spans="2:12" x14ac:dyDescent="0.25">
      <c r="B7" s="62" t="s">
        <v>31</v>
      </c>
      <c r="C7" s="9" t="s">
        <v>105</v>
      </c>
      <c r="D7" s="49">
        <v>883</v>
      </c>
      <c r="E7" s="49">
        <v>11</v>
      </c>
      <c r="F7" s="49">
        <v>0</v>
      </c>
      <c r="G7" s="49">
        <v>6516.41</v>
      </c>
      <c r="H7" s="49">
        <v>140.80000000000001</v>
      </c>
      <c r="I7" s="49">
        <v>0</v>
      </c>
      <c r="J7" s="49">
        <v>424.34</v>
      </c>
      <c r="K7" s="49">
        <v>6.35</v>
      </c>
      <c r="L7" s="49">
        <v>0</v>
      </c>
    </row>
    <row r="8" spans="2:12" x14ac:dyDescent="0.25">
      <c r="B8" s="62"/>
      <c r="C8" s="9" t="s">
        <v>106</v>
      </c>
      <c r="D8" s="49"/>
      <c r="E8" s="49"/>
      <c r="F8" s="49"/>
      <c r="G8" s="49"/>
      <c r="H8" s="49"/>
      <c r="I8" s="49"/>
      <c r="J8" s="49"/>
      <c r="K8" s="49"/>
      <c r="L8" s="49"/>
    </row>
    <row r="9" spans="2:12" x14ac:dyDescent="0.25">
      <c r="B9" s="62"/>
      <c r="C9" s="9" t="s">
        <v>107</v>
      </c>
      <c r="D9" s="49">
        <v>837</v>
      </c>
      <c r="E9" s="49">
        <v>10</v>
      </c>
      <c r="F9" s="49">
        <v>0</v>
      </c>
      <c r="G9" s="49">
        <v>6211.63</v>
      </c>
      <c r="H9" s="49">
        <v>125.8</v>
      </c>
      <c r="I9" s="49">
        <v>0</v>
      </c>
      <c r="J9" s="49">
        <v>390.12</v>
      </c>
      <c r="K9" s="49">
        <v>4.66</v>
      </c>
      <c r="L9" s="49">
        <v>0</v>
      </c>
    </row>
    <row r="10" spans="2:12" x14ac:dyDescent="0.25">
      <c r="B10" s="62" t="s">
        <v>32</v>
      </c>
      <c r="C10" s="9" t="s">
        <v>108</v>
      </c>
      <c r="D10" s="49">
        <v>96</v>
      </c>
      <c r="E10" s="49">
        <v>146</v>
      </c>
      <c r="F10" s="49">
        <v>0</v>
      </c>
      <c r="G10" s="49">
        <v>3511.97</v>
      </c>
      <c r="H10" s="49">
        <v>10888.66</v>
      </c>
      <c r="I10" s="49">
        <v>0</v>
      </c>
      <c r="J10" s="49">
        <v>390.93</v>
      </c>
      <c r="K10" s="49">
        <v>1208.3599999999999</v>
      </c>
      <c r="L10" s="49">
        <v>0</v>
      </c>
    </row>
    <row r="11" spans="2:12" x14ac:dyDescent="0.25">
      <c r="B11" s="62"/>
      <c r="C11" s="9" t="s">
        <v>106</v>
      </c>
      <c r="D11" s="49"/>
      <c r="E11" s="49"/>
      <c r="F11" s="49"/>
      <c r="G11" s="49"/>
      <c r="H11" s="49"/>
      <c r="I11" s="49"/>
      <c r="J11" s="49"/>
      <c r="K11" s="49"/>
      <c r="L11" s="49"/>
    </row>
    <row r="12" spans="2:12" x14ac:dyDescent="0.25">
      <c r="B12" s="62"/>
      <c r="C12" s="9" t="s">
        <v>109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</row>
    <row r="13" spans="2:12" x14ac:dyDescent="0.25">
      <c r="B13" s="62" t="s">
        <v>33</v>
      </c>
      <c r="C13" s="9" t="s">
        <v>110</v>
      </c>
      <c r="D13" s="49">
        <v>3</v>
      </c>
      <c r="E13" s="49">
        <v>17</v>
      </c>
      <c r="F13" s="49">
        <v>0</v>
      </c>
      <c r="G13" s="49">
        <v>783.4</v>
      </c>
      <c r="H13" s="49">
        <v>5855.2</v>
      </c>
      <c r="I13" s="49">
        <v>0</v>
      </c>
      <c r="J13" s="49">
        <v>275.27</v>
      </c>
      <c r="K13" s="49">
        <v>1927.94</v>
      </c>
      <c r="L13" s="49">
        <v>0</v>
      </c>
    </row>
    <row r="14" spans="2:12" x14ac:dyDescent="0.25">
      <c r="B14" s="62"/>
      <c r="C14" s="9" t="s">
        <v>106</v>
      </c>
      <c r="D14" s="49"/>
      <c r="E14" s="49"/>
      <c r="F14" s="49"/>
      <c r="G14" s="49"/>
      <c r="H14" s="49"/>
      <c r="I14" s="49"/>
      <c r="J14" s="49"/>
      <c r="K14" s="49"/>
      <c r="L14" s="49"/>
    </row>
    <row r="15" spans="2:12" x14ac:dyDescent="0.25">
      <c r="B15" s="62"/>
      <c r="C15" s="9" t="s">
        <v>111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</row>
    <row r="16" spans="2:12" x14ac:dyDescent="0.25">
      <c r="B16" s="62" t="s">
        <v>34</v>
      </c>
      <c r="C16" s="9" t="s">
        <v>112</v>
      </c>
      <c r="D16" s="49">
        <v>0</v>
      </c>
      <c r="E16" s="49">
        <v>5</v>
      </c>
      <c r="F16" s="49">
        <v>1</v>
      </c>
      <c r="G16" s="49">
        <v>0</v>
      </c>
      <c r="H16" s="49">
        <v>4755</v>
      </c>
      <c r="I16" s="49">
        <v>1000</v>
      </c>
      <c r="J16" s="49">
        <v>0</v>
      </c>
      <c r="K16" s="49">
        <v>1570.45</v>
      </c>
      <c r="L16" s="49">
        <v>112.26</v>
      </c>
    </row>
    <row r="17" spans="2:12" x14ac:dyDescent="0.25">
      <c r="B17" s="62"/>
      <c r="C17" s="9" t="s">
        <v>106</v>
      </c>
      <c r="D17" s="49"/>
      <c r="E17" s="49"/>
      <c r="F17" s="49"/>
      <c r="G17" s="49"/>
      <c r="H17" s="49"/>
      <c r="I17" s="49"/>
      <c r="J17" s="49"/>
      <c r="K17" s="49"/>
      <c r="L17" s="49"/>
    </row>
    <row r="18" spans="2:12" x14ac:dyDescent="0.25">
      <c r="B18" s="62"/>
      <c r="C18" s="9" t="s">
        <v>111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</row>
    <row r="19" spans="2:12" x14ac:dyDescent="0.25">
      <c r="B19" s="62" t="s">
        <v>35</v>
      </c>
      <c r="C19" s="9" t="s">
        <v>113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</row>
    <row r="20" spans="2:12" x14ac:dyDescent="0.25">
      <c r="B20" s="62"/>
      <c r="C20" s="9" t="s">
        <v>106</v>
      </c>
      <c r="D20" s="50"/>
      <c r="E20" s="50"/>
      <c r="F20" s="50"/>
      <c r="G20" s="50"/>
      <c r="H20" s="50"/>
      <c r="I20" s="50"/>
      <c r="J20" s="50"/>
      <c r="K20" s="50"/>
      <c r="L20" s="50"/>
    </row>
    <row r="21" spans="2:12" x14ac:dyDescent="0.25">
      <c r="B21" s="62"/>
      <c r="C21" s="9" t="s">
        <v>111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</row>
    <row r="22" spans="2:12" x14ac:dyDescent="0.25">
      <c r="B22" s="15" t="s">
        <v>36</v>
      </c>
      <c r="C22" s="9" t="s">
        <v>114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</row>
    <row r="24" spans="2:12" x14ac:dyDescent="0.25">
      <c r="B24" t="s">
        <v>115</v>
      </c>
    </row>
    <row r="25" spans="2:12" ht="103.5" customHeight="1" x14ac:dyDescent="0.25">
      <c r="B25" s="55" t="s">
        <v>116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</row>
  </sheetData>
  <mergeCells count="13">
    <mergeCell ref="B25:L25"/>
    <mergeCell ref="B7:B9"/>
    <mergeCell ref="B10:B12"/>
    <mergeCell ref="B13:B15"/>
    <mergeCell ref="B16:B18"/>
    <mergeCell ref="B19:B21"/>
    <mergeCell ref="B2:L2"/>
    <mergeCell ref="B3:L3"/>
    <mergeCell ref="B4:L4"/>
    <mergeCell ref="B5:C6"/>
    <mergeCell ref="D5:F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52" t="s">
        <v>117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x14ac:dyDescent="0.25">
      <c r="B3" s="52" t="s">
        <v>118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2:12" x14ac:dyDescent="0.25">
      <c r="B4" s="52" t="s">
        <v>123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2:12" ht="30" customHeight="1" x14ac:dyDescent="0.25">
      <c r="B5" s="64" t="s">
        <v>100</v>
      </c>
      <c r="C5" s="64"/>
      <c r="D5" s="66" t="s">
        <v>101</v>
      </c>
      <c r="E5" s="66"/>
      <c r="F5" s="66"/>
      <c r="G5" s="66" t="s">
        <v>103</v>
      </c>
      <c r="H5" s="66"/>
      <c r="I5" s="66"/>
      <c r="J5" s="66" t="s">
        <v>104</v>
      </c>
      <c r="K5" s="66"/>
      <c r="L5" s="66"/>
    </row>
    <row r="6" spans="2:12" ht="30" customHeight="1" x14ac:dyDescent="0.25">
      <c r="B6" s="64"/>
      <c r="C6" s="64"/>
      <c r="D6" s="6" t="s">
        <v>93</v>
      </c>
      <c r="E6" s="6" t="s">
        <v>94</v>
      </c>
      <c r="F6" s="3" t="s">
        <v>102</v>
      </c>
      <c r="G6" s="6" t="s">
        <v>93</v>
      </c>
      <c r="H6" s="6" t="s">
        <v>94</v>
      </c>
      <c r="I6" s="3" t="s">
        <v>102</v>
      </c>
      <c r="J6" s="6" t="s">
        <v>93</v>
      </c>
      <c r="K6" s="6" t="s">
        <v>94</v>
      </c>
      <c r="L6" s="3" t="s">
        <v>102</v>
      </c>
    </row>
    <row r="7" spans="2:12" x14ac:dyDescent="0.25">
      <c r="B7" s="65" t="s">
        <v>31</v>
      </c>
      <c r="C7" t="s">
        <v>105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65"/>
      <c r="C8" t="s">
        <v>106</v>
      </c>
    </row>
    <row r="9" spans="2:12" x14ac:dyDescent="0.25">
      <c r="B9" s="65"/>
      <c r="C9" t="s">
        <v>107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65" t="s">
        <v>32</v>
      </c>
      <c r="C10" t="s">
        <v>108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65"/>
      <c r="C11" t="s">
        <v>106</v>
      </c>
    </row>
    <row r="12" spans="2:12" x14ac:dyDescent="0.25">
      <c r="B12" s="65"/>
      <c r="C12" t="s">
        <v>109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65" t="s">
        <v>33</v>
      </c>
      <c r="C13" t="s">
        <v>110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65"/>
      <c r="C14" t="s">
        <v>106</v>
      </c>
    </row>
    <row r="15" spans="2:12" x14ac:dyDescent="0.25">
      <c r="B15" s="65"/>
      <c r="C15" t="s">
        <v>111</v>
      </c>
      <c r="F15">
        <v>0</v>
      </c>
      <c r="I15">
        <v>0</v>
      </c>
      <c r="L15">
        <v>0</v>
      </c>
    </row>
    <row r="16" spans="2:12" x14ac:dyDescent="0.25">
      <c r="B16" s="65" t="s">
        <v>34</v>
      </c>
      <c r="C16" t="s">
        <v>112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65"/>
      <c r="C17" t="s">
        <v>106</v>
      </c>
    </row>
    <row r="18" spans="2:12" x14ac:dyDescent="0.25">
      <c r="B18" s="65"/>
      <c r="C18" t="s">
        <v>111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65" t="s">
        <v>35</v>
      </c>
      <c r="C19" t="s">
        <v>113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65"/>
      <c r="C20" t="s">
        <v>106</v>
      </c>
    </row>
    <row r="21" spans="2:12" x14ac:dyDescent="0.25">
      <c r="B21" s="65"/>
      <c r="C21" t="s">
        <v>111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5" t="s">
        <v>36</v>
      </c>
      <c r="C22" t="s">
        <v>114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115</v>
      </c>
    </row>
    <row r="25" spans="2:12" ht="93" customHeight="1" x14ac:dyDescent="0.25">
      <c r="B25" s="55" t="s">
        <v>116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52" t="s">
        <v>117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121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122</v>
      </c>
      <c r="C4" s="52"/>
      <c r="D4" s="52"/>
      <c r="E4" s="52"/>
      <c r="F4" s="52"/>
      <c r="G4" s="52"/>
      <c r="H4" s="52"/>
      <c r="I4" s="52"/>
    </row>
    <row r="5" spans="2:9" ht="29.25" customHeight="1" x14ac:dyDescent="0.25">
      <c r="B5" s="64" t="s">
        <v>100</v>
      </c>
      <c r="C5" s="64"/>
      <c r="D5" s="66" t="s">
        <v>119</v>
      </c>
      <c r="E5" s="66"/>
      <c r="F5" s="66"/>
      <c r="G5" s="66" t="s">
        <v>103</v>
      </c>
      <c r="H5" s="66"/>
      <c r="I5" s="66"/>
    </row>
    <row r="6" spans="2:9" ht="30" x14ac:dyDescent="0.25">
      <c r="D6" s="6" t="s">
        <v>93</v>
      </c>
      <c r="E6" s="6" t="s">
        <v>94</v>
      </c>
      <c r="F6" s="3" t="s">
        <v>102</v>
      </c>
      <c r="G6" s="6" t="s">
        <v>93</v>
      </c>
      <c r="H6" s="6" t="s">
        <v>94</v>
      </c>
      <c r="I6" s="3" t="s">
        <v>102</v>
      </c>
    </row>
    <row r="7" spans="2:9" x14ac:dyDescent="0.25">
      <c r="B7" s="65" t="s">
        <v>31</v>
      </c>
      <c r="C7" t="s">
        <v>105</v>
      </c>
      <c r="D7" s="16">
        <v>821</v>
      </c>
      <c r="E7" s="16">
        <v>25</v>
      </c>
      <c r="F7" s="16">
        <v>0</v>
      </c>
      <c r="G7" s="16">
        <v>4275.1899999999996</v>
      </c>
      <c r="H7" s="16">
        <v>344.7</v>
      </c>
      <c r="I7" s="16">
        <v>0</v>
      </c>
    </row>
    <row r="8" spans="2:9" x14ac:dyDescent="0.25">
      <c r="B8" s="65"/>
      <c r="C8" t="s">
        <v>106</v>
      </c>
      <c r="D8" s="16"/>
      <c r="E8" s="16"/>
      <c r="F8" s="16"/>
      <c r="G8" s="16"/>
      <c r="H8" s="16"/>
      <c r="I8" s="16"/>
    </row>
    <row r="9" spans="2:9" x14ac:dyDescent="0.25">
      <c r="B9" s="65"/>
      <c r="C9" t="s">
        <v>107</v>
      </c>
      <c r="D9" s="16">
        <v>768</v>
      </c>
      <c r="E9" s="16">
        <v>25</v>
      </c>
      <c r="F9" s="16">
        <v>0</v>
      </c>
      <c r="G9" s="16">
        <v>3913.2</v>
      </c>
      <c r="H9" s="16">
        <v>344.7</v>
      </c>
      <c r="I9" s="16">
        <v>0</v>
      </c>
    </row>
    <row r="10" spans="2:9" x14ac:dyDescent="0.25">
      <c r="B10" s="65" t="s">
        <v>32</v>
      </c>
      <c r="C10" t="s">
        <v>108</v>
      </c>
      <c r="D10" s="16">
        <v>12</v>
      </c>
      <c r="E10" s="16">
        <v>19</v>
      </c>
      <c r="F10" s="16">
        <v>0</v>
      </c>
      <c r="G10" s="16">
        <v>666.1</v>
      </c>
      <c r="H10" s="16">
        <v>1234.8</v>
      </c>
      <c r="I10" s="16">
        <v>0</v>
      </c>
    </row>
    <row r="11" spans="2:9" x14ac:dyDescent="0.25">
      <c r="B11" s="65"/>
      <c r="C11" t="s">
        <v>106</v>
      </c>
      <c r="D11" s="16"/>
      <c r="E11" s="16"/>
      <c r="F11" s="16"/>
      <c r="G11" s="16"/>
      <c r="H11" s="16"/>
      <c r="I11" s="16"/>
    </row>
    <row r="12" spans="2:9" x14ac:dyDescent="0.25">
      <c r="B12" s="65"/>
      <c r="C12" t="s">
        <v>109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2:9" x14ac:dyDescent="0.25">
      <c r="B13" s="65" t="s">
        <v>33</v>
      </c>
      <c r="C13" t="s">
        <v>110</v>
      </c>
      <c r="D13" s="16">
        <v>1</v>
      </c>
      <c r="E13" s="16">
        <v>20</v>
      </c>
      <c r="F13" s="16">
        <v>0</v>
      </c>
      <c r="G13" s="16">
        <v>155</v>
      </c>
      <c r="H13" s="16">
        <v>5618</v>
      </c>
      <c r="I13" s="16">
        <v>0</v>
      </c>
    </row>
    <row r="14" spans="2:9" x14ac:dyDescent="0.25">
      <c r="B14" s="65"/>
      <c r="C14" t="s">
        <v>106</v>
      </c>
      <c r="D14" s="16"/>
      <c r="E14" s="16"/>
      <c r="F14" s="16"/>
      <c r="G14" s="16"/>
      <c r="H14" s="16"/>
      <c r="I14" s="16"/>
    </row>
    <row r="15" spans="2:9" x14ac:dyDescent="0.25">
      <c r="B15" s="65"/>
      <c r="C15" t="s">
        <v>111</v>
      </c>
      <c r="D15" s="16"/>
      <c r="E15" s="16"/>
      <c r="F15" s="16"/>
      <c r="G15" s="16"/>
      <c r="H15" s="16"/>
      <c r="I15" s="16"/>
    </row>
    <row r="16" spans="2:9" x14ac:dyDescent="0.25">
      <c r="B16" s="65" t="s">
        <v>34</v>
      </c>
      <c r="C16" t="s">
        <v>112</v>
      </c>
      <c r="D16" s="16">
        <v>0</v>
      </c>
      <c r="E16" s="16">
        <v>56</v>
      </c>
      <c r="F16" s="16">
        <v>0</v>
      </c>
      <c r="G16" s="16">
        <v>0</v>
      </c>
      <c r="H16" s="16">
        <v>8.01</v>
      </c>
      <c r="I16" s="16">
        <v>0</v>
      </c>
    </row>
    <row r="17" spans="2:9" x14ac:dyDescent="0.25">
      <c r="B17" s="65"/>
      <c r="C17" t="s">
        <v>106</v>
      </c>
      <c r="D17" s="16"/>
      <c r="E17" s="16"/>
      <c r="F17" s="16"/>
      <c r="G17" s="16"/>
      <c r="H17" s="16"/>
      <c r="I17" s="16"/>
    </row>
    <row r="18" spans="2:9" x14ac:dyDescent="0.25">
      <c r="B18" s="65"/>
      <c r="C18" t="s">
        <v>111</v>
      </c>
      <c r="D18" s="16">
        <v>0</v>
      </c>
      <c r="E18" s="16"/>
      <c r="F18" s="16">
        <v>0</v>
      </c>
      <c r="G18" s="16"/>
      <c r="H18" s="16"/>
      <c r="I18" s="16">
        <v>0</v>
      </c>
    </row>
    <row r="19" spans="2:9" x14ac:dyDescent="0.25">
      <c r="B19" s="65" t="s">
        <v>35</v>
      </c>
      <c r="C19" t="s">
        <v>113</v>
      </c>
      <c r="D19" s="16">
        <v>0</v>
      </c>
      <c r="E19" s="16"/>
      <c r="F19" s="16">
        <v>0</v>
      </c>
      <c r="G19" s="16"/>
      <c r="H19" s="16"/>
      <c r="I19" s="16">
        <v>0</v>
      </c>
    </row>
    <row r="20" spans="2:9" x14ac:dyDescent="0.25">
      <c r="B20" s="65"/>
      <c r="C20" t="s">
        <v>106</v>
      </c>
      <c r="D20" s="16"/>
      <c r="E20" s="16"/>
      <c r="F20" s="16"/>
      <c r="G20" s="16"/>
      <c r="H20" s="16"/>
      <c r="I20" s="16"/>
    </row>
    <row r="21" spans="2:9" x14ac:dyDescent="0.25">
      <c r="B21" s="65"/>
      <c r="C21" t="s">
        <v>111</v>
      </c>
      <c r="D21" s="16">
        <v>0</v>
      </c>
      <c r="E21" s="16"/>
      <c r="F21" s="16">
        <v>0</v>
      </c>
      <c r="G21" s="16"/>
      <c r="H21" s="16"/>
      <c r="I21" s="16">
        <v>0</v>
      </c>
    </row>
    <row r="22" spans="2:9" x14ac:dyDescent="0.25">
      <c r="B22" s="5" t="s">
        <v>36</v>
      </c>
      <c r="C22" t="s">
        <v>114</v>
      </c>
      <c r="D22" s="16">
        <v>0</v>
      </c>
      <c r="E22" s="16"/>
      <c r="F22" s="16">
        <v>0</v>
      </c>
      <c r="G22" s="16"/>
      <c r="H22" s="16"/>
      <c r="I22" s="16">
        <v>0</v>
      </c>
    </row>
    <row r="23" spans="2:9" x14ac:dyDescent="0.25">
      <c r="D23" s="16"/>
      <c r="E23" s="16"/>
      <c r="F23" s="16"/>
      <c r="G23" s="16"/>
      <c r="H23" s="16"/>
      <c r="I23" s="16"/>
    </row>
    <row r="24" spans="2:9" ht="28.5" customHeight="1" x14ac:dyDescent="0.25">
      <c r="B24" s="61" t="s">
        <v>115</v>
      </c>
      <c r="C24" s="61"/>
      <c r="D24" s="61"/>
      <c r="E24" s="61"/>
      <c r="F24" s="61"/>
      <c r="G24" s="61"/>
      <c r="H24" s="61"/>
      <c r="I24" s="61"/>
    </row>
    <row r="25" spans="2:9" ht="123" customHeight="1" x14ac:dyDescent="0.25">
      <c r="B25" s="61" t="s">
        <v>120</v>
      </c>
      <c r="C25" s="61"/>
      <c r="D25" s="61"/>
      <c r="E25" s="61"/>
      <c r="F25" s="61"/>
      <c r="G25" s="61"/>
      <c r="H25" s="61"/>
      <c r="I25" s="61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="110" zoomScaleNormal="100" zoomScaleSheetLayoutView="110" workbookViewId="0">
      <selection activeCell="O22" sqref="O22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52" t="s">
        <v>117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121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146</v>
      </c>
      <c r="C4" s="52"/>
      <c r="D4" s="52"/>
      <c r="E4" s="52"/>
      <c r="F4" s="52"/>
      <c r="G4" s="52"/>
      <c r="H4" s="52"/>
      <c r="I4" s="52"/>
    </row>
    <row r="5" spans="2:9" x14ac:dyDescent="0.25">
      <c r="B5" s="64" t="s">
        <v>100</v>
      </c>
      <c r="C5" s="64"/>
      <c r="D5" s="66" t="s">
        <v>119</v>
      </c>
      <c r="E5" s="66"/>
      <c r="F5" s="66"/>
      <c r="G5" s="66" t="s">
        <v>103</v>
      </c>
      <c r="H5" s="66"/>
      <c r="I5" s="66"/>
    </row>
    <row r="6" spans="2:9" ht="30" x14ac:dyDescent="0.25">
      <c r="B6" s="9"/>
      <c r="C6" s="9"/>
      <c r="D6" s="13" t="s">
        <v>93</v>
      </c>
      <c r="E6" s="13" t="s">
        <v>94</v>
      </c>
      <c r="F6" s="14" t="s">
        <v>102</v>
      </c>
      <c r="G6" s="13" t="s">
        <v>93</v>
      </c>
      <c r="H6" s="13" t="s">
        <v>94</v>
      </c>
      <c r="I6" s="14" t="s">
        <v>102</v>
      </c>
    </row>
    <row r="7" spans="2:9" x14ac:dyDescent="0.25">
      <c r="B7" s="62" t="s">
        <v>31</v>
      </c>
      <c r="C7" s="44" t="s">
        <v>105</v>
      </c>
      <c r="D7" s="34">
        <v>967</v>
      </c>
      <c r="E7" s="34">
        <v>22</v>
      </c>
      <c r="F7" s="34">
        <v>0</v>
      </c>
      <c r="G7" s="34">
        <v>7198.25</v>
      </c>
      <c r="H7" s="34">
        <v>280.10000000000002</v>
      </c>
      <c r="I7" s="34">
        <v>0</v>
      </c>
    </row>
    <row r="8" spans="2:9" x14ac:dyDescent="0.25">
      <c r="B8" s="62"/>
      <c r="C8" s="44" t="s">
        <v>106</v>
      </c>
      <c r="D8" s="34"/>
      <c r="E8" s="34"/>
      <c r="F8" s="34"/>
      <c r="G8" s="34"/>
      <c r="H8" s="34"/>
      <c r="I8" s="34"/>
    </row>
    <row r="9" spans="2:9" x14ac:dyDescent="0.25">
      <c r="B9" s="62"/>
      <c r="C9" s="44" t="s">
        <v>107</v>
      </c>
      <c r="D9" s="34">
        <v>886</v>
      </c>
      <c r="E9" s="34">
        <v>17</v>
      </c>
      <c r="F9" s="34"/>
      <c r="G9" s="34">
        <v>6428</v>
      </c>
      <c r="H9" s="34">
        <v>227</v>
      </c>
      <c r="I9" s="34"/>
    </row>
    <row r="10" spans="2:9" x14ac:dyDescent="0.25">
      <c r="B10" s="62" t="s">
        <v>32</v>
      </c>
      <c r="C10" s="44" t="s">
        <v>108</v>
      </c>
      <c r="D10" s="34">
        <v>104</v>
      </c>
      <c r="E10" s="34">
        <v>182</v>
      </c>
      <c r="F10" s="34">
        <v>0</v>
      </c>
      <c r="G10" s="34">
        <v>3938.97</v>
      </c>
      <c r="H10" s="34">
        <v>13539.73</v>
      </c>
      <c r="I10" s="34">
        <v>0</v>
      </c>
    </row>
    <row r="11" spans="2:9" x14ac:dyDescent="0.25">
      <c r="B11" s="62"/>
      <c r="C11" s="44" t="s">
        <v>106</v>
      </c>
      <c r="D11" s="34"/>
      <c r="E11" s="34"/>
      <c r="F11" s="34"/>
      <c r="G11" s="34"/>
      <c r="H11" s="34"/>
      <c r="I11" s="34"/>
    </row>
    <row r="12" spans="2:9" x14ac:dyDescent="0.25">
      <c r="B12" s="62"/>
      <c r="C12" s="44" t="s">
        <v>109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2:9" x14ac:dyDescent="0.25">
      <c r="B13" s="62" t="s">
        <v>33</v>
      </c>
      <c r="C13" s="44" t="s">
        <v>110</v>
      </c>
      <c r="D13" s="34">
        <v>8</v>
      </c>
      <c r="E13" s="34">
        <v>46</v>
      </c>
      <c r="F13" s="34">
        <v>0</v>
      </c>
      <c r="G13" s="34">
        <v>1898.4</v>
      </c>
      <c r="H13" s="34">
        <v>14067.35</v>
      </c>
      <c r="I13" s="34">
        <v>0</v>
      </c>
    </row>
    <row r="14" spans="2:9" x14ac:dyDescent="0.25">
      <c r="B14" s="62"/>
      <c r="C14" s="44" t="s">
        <v>106</v>
      </c>
      <c r="D14" s="34"/>
      <c r="E14" s="34"/>
      <c r="F14" s="34"/>
      <c r="G14" s="34"/>
      <c r="H14" s="34"/>
      <c r="I14" s="34"/>
    </row>
    <row r="15" spans="2:9" x14ac:dyDescent="0.25">
      <c r="B15" s="62"/>
      <c r="C15" s="44" t="s">
        <v>111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2:9" x14ac:dyDescent="0.25">
      <c r="B16" s="62" t="s">
        <v>34</v>
      </c>
      <c r="C16" s="44" t="s">
        <v>112</v>
      </c>
      <c r="D16" s="34">
        <v>0</v>
      </c>
      <c r="E16" s="34">
        <v>19</v>
      </c>
      <c r="F16" s="34">
        <v>2</v>
      </c>
      <c r="G16" s="34">
        <v>0</v>
      </c>
      <c r="H16" s="34">
        <v>29426</v>
      </c>
      <c r="I16" s="34">
        <v>1000</v>
      </c>
    </row>
    <row r="17" spans="2:9" x14ac:dyDescent="0.25">
      <c r="B17" s="62"/>
      <c r="C17" s="44" t="s">
        <v>106</v>
      </c>
      <c r="D17" s="34"/>
      <c r="E17" s="34"/>
      <c r="F17" s="34"/>
      <c r="G17" s="34"/>
      <c r="H17" s="34"/>
      <c r="I17" s="34"/>
    </row>
    <row r="18" spans="2:9" x14ac:dyDescent="0.25">
      <c r="B18" s="62"/>
      <c r="C18" s="44" t="s">
        <v>111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2:9" x14ac:dyDescent="0.25">
      <c r="B19" s="62" t="s">
        <v>35</v>
      </c>
      <c r="C19" s="44" t="s">
        <v>113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</row>
    <row r="20" spans="2:9" x14ac:dyDescent="0.25">
      <c r="B20" s="62"/>
      <c r="C20" s="44" t="s">
        <v>106</v>
      </c>
      <c r="D20" s="34"/>
      <c r="E20" s="34"/>
      <c r="F20" s="34"/>
      <c r="G20" s="34"/>
      <c r="H20" s="34"/>
      <c r="I20" s="34"/>
    </row>
    <row r="21" spans="2:9" x14ac:dyDescent="0.25">
      <c r="B21" s="62"/>
      <c r="C21" s="44" t="s">
        <v>111</v>
      </c>
      <c r="D21" s="34"/>
      <c r="E21" s="34"/>
      <c r="F21" s="34"/>
      <c r="G21" s="34"/>
      <c r="H21" s="34"/>
      <c r="I21" s="34"/>
    </row>
    <row r="22" spans="2:9" x14ac:dyDescent="0.25">
      <c r="B22" s="15" t="s">
        <v>36</v>
      </c>
      <c r="C22" s="44" t="s">
        <v>114</v>
      </c>
      <c r="D22" s="34">
        <v>0</v>
      </c>
      <c r="E22" s="34">
        <v>0</v>
      </c>
      <c r="F22" s="34">
        <v>11</v>
      </c>
      <c r="G22" s="34">
        <v>0</v>
      </c>
      <c r="H22" s="34">
        <v>0</v>
      </c>
      <c r="I22" s="34">
        <v>1994804</v>
      </c>
    </row>
    <row r="23" spans="2:9" ht="32.25" customHeight="1" x14ac:dyDescent="0.25"/>
    <row r="24" spans="2:9" ht="36" customHeight="1" x14ac:dyDescent="0.25">
      <c r="B24" s="61" t="s">
        <v>115</v>
      </c>
      <c r="C24" s="61"/>
      <c r="D24" s="61"/>
      <c r="E24" s="61"/>
      <c r="F24" s="61"/>
      <c r="G24" s="61"/>
      <c r="H24" s="61"/>
      <c r="I24" s="61"/>
    </row>
    <row r="25" spans="2:9" x14ac:dyDescent="0.25">
      <c r="B25" s="61" t="s">
        <v>120</v>
      </c>
      <c r="C25" s="61"/>
      <c r="D25" s="61"/>
      <c r="E25" s="61"/>
      <c r="F25" s="61"/>
      <c r="G25" s="61"/>
      <c r="H25" s="61"/>
      <c r="I25" s="61"/>
    </row>
  </sheetData>
  <mergeCells count="13">
    <mergeCell ref="B25:I25"/>
    <mergeCell ref="B5:C5"/>
    <mergeCell ref="D5:F5"/>
    <mergeCell ref="G5:I5"/>
    <mergeCell ref="B7:B9"/>
    <mergeCell ref="B10:B12"/>
    <mergeCell ref="B19:B21"/>
    <mergeCell ref="B24:I24"/>
    <mergeCell ref="B2:I2"/>
    <mergeCell ref="B3:I3"/>
    <mergeCell ref="B4:I4"/>
    <mergeCell ref="B13:B15"/>
    <mergeCell ref="B16:B1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Normal="100" zoomScaleSheetLayoutView="100" workbookViewId="0">
      <selection activeCell="E17" sqref="E17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style="32" customWidth="1"/>
  </cols>
  <sheetData>
    <row r="2" spans="2:6" x14ac:dyDescent="0.25">
      <c r="C2" s="52" t="s">
        <v>7</v>
      </c>
      <c r="D2" s="52"/>
      <c r="E2" s="52"/>
      <c r="F2" s="52"/>
    </row>
    <row r="3" spans="2:6" x14ac:dyDescent="0.25">
      <c r="C3" s="52" t="s">
        <v>8</v>
      </c>
      <c r="D3" s="52"/>
      <c r="E3" s="52"/>
      <c r="F3" s="52"/>
    </row>
    <row r="4" spans="2:6" x14ac:dyDescent="0.25">
      <c r="C4" s="52" t="s">
        <v>9</v>
      </c>
      <c r="D4" s="52"/>
      <c r="E4" s="52"/>
      <c r="F4" s="52"/>
    </row>
    <row r="5" spans="2:6" x14ac:dyDescent="0.25">
      <c r="C5" s="52" t="s">
        <v>142</v>
      </c>
      <c r="D5" s="52"/>
      <c r="E5" s="52"/>
      <c r="F5" s="52"/>
    </row>
    <row r="6" spans="2:6" x14ac:dyDescent="0.25">
      <c r="C6" s="52"/>
      <c r="D6" s="52"/>
      <c r="E6" s="52"/>
      <c r="F6" s="52"/>
    </row>
    <row r="7" spans="2:6" x14ac:dyDescent="0.25">
      <c r="C7" s="52"/>
      <c r="D7" s="52"/>
      <c r="E7" s="52"/>
      <c r="F7" s="52"/>
    </row>
    <row r="9" spans="2:6" ht="35.25" customHeight="1" x14ac:dyDescent="0.25">
      <c r="B9" s="59" t="s">
        <v>2</v>
      </c>
      <c r="C9" s="59"/>
      <c r="D9" s="59" t="s">
        <v>3</v>
      </c>
      <c r="E9" s="60" t="s">
        <v>4</v>
      </c>
      <c r="F9" s="60"/>
    </row>
    <row r="10" spans="2:6" ht="41.25" customHeight="1" x14ac:dyDescent="0.25">
      <c r="B10" s="59"/>
      <c r="C10" s="59"/>
      <c r="D10" s="59"/>
      <c r="E10" s="27" t="s">
        <v>5</v>
      </c>
      <c r="F10" s="27" t="s">
        <v>6</v>
      </c>
    </row>
    <row r="11" spans="2:6" ht="210.75" customHeight="1" x14ac:dyDescent="0.25">
      <c r="B11" s="19" t="s">
        <v>1</v>
      </c>
      <c r="C11" s="20" t="s">
        <v>0</v>
      </c>
      <c r="D11" s="12" t="s">
        <v>10</v>
      </c>
      <c r="E11" s="28">
        <f>E12+E13+E14+E15</f>
        <v>524</v>
      </c>
      <c r="F11" s="29"/>
    </row>
    <row r="12" spans="2:6" ht="60" x14ac:dyDescent="0.25">
      <c r="B12" s="19" t="s">
        <v>12</v>
      </c>
      <c r="C12" s="20" t="s">
        <v>11</v>
      </c>
      <c r="D12" s="12" t="s">
        <v>10</v>
      </c>
      <c r="E12" s="28">
        <v>224</v>
      </c>
      <c r="F12" s="28"/>
    </row>
    <row r="13" spans="2:6" ht="60" x14ac:dyDescent="0.25">
      <c r="B13" s="19" t="s">
        <v>13</v>
      </c>
      <c r="C13" s="20" t="s">
        <v>16</v>
      </c>
      <c r="D13" s="12" t="s">
        <v>17</v>
      </c>
      <c r="E13" s="28">
        <v>137</v>
      </c>
      <c r="F13" s="28"/>
    </row>
    <row r="14" spans="2:6" ht="90" x14ac:dyDescent="0.25">
      <c r="B14" s="19" t="s">
        <v>14</v>
      </c>
      <c r="C14" s="20" t="s">
        <v>18</v>
      </c>
      <c r="D14" s="12" t="s">
        <v>17</v>
      </c>
      <c r="E14" s="28">
        <v>0</v>
      </c>
      <c r="F14" s="28"/>
    </row>
    <row r="15" spans="2:6" ht="105" x14ac:dyDescent="0.25">
      <c r="B15" s="19" t="s">
        <v>15</v>
      </c>
      <c r="C15" s="20" t="s">
        <v>19</v>
      </c>
      <c r="D15" s="12" t="s">
        <v>10</v>
      </c>
      <c r="E15" s="28">
        <v>163</v>
      </c>
      <c r="F15" s="28"/>
    </row>
    <row r="16" spans="2:6" ht="150" x14ac:dyDescent="0.25">
      <c r="B16" s="56" t="s">
        <v>20</v>
      </c>
      <c r="C16" s="17" t="s">
        <v>21</v>
      </c>
      <c r="D16" s="12" t="s">
        <v>17</v>
      </c>
      <c r="E16" s="28"/>
      <c r="F16" s="28"/>
    </row>
    <row r="17" spans="2:6" x14ac:dyDescent="0.25">
      <c r="B17" s="57"/>
      <c r="C17" s="21" t="s">
        <v>125</v>
      </c>
      <c r="D17" s="12" t="str">
        <f>D16</f>
        <v>рублей/км</v>
      </c>
      <c r="E17" s="30">
        <v>89866.145765327296</v>
      </c>
      <c r="F17" s="28"/>
    </row>
    <row r="18" spans="2:6" x14ac:dyDescent="0.25">
      <c r="B18" s="58"/>
      <c r="C18" s="22" t="s">
        <v>126</v>
      </c>
      <c r="D18" s="12" t="str">
        <f>D17</f>
        <v>рублей/км</v>
      </c>
      <c r="E18" s="31">
        <v>0</v>
      </c>
      <c r="F18" s="28"/>
    </row>
    <row r="19" spans="2:6" ht="150" x14ac:dyDescent="0.25">
      <c r="B19" s="56" t="s">
        <v>23</v>
      </c>
      <c r="C19" s="17" t="s">
        <v>22</v>
      </c>
      <c r="D19" s="12" t="s">
        <v>17</v>
      </c>
      <c r="E19" s="28"/>
      <c r="F19" s="28"/>
    </row>
    <row r="20" spans="2:6" x14ac:dyDescent="0.25">
      <c r="B20" s="57"/>
      <c r="C20" s="21" t="s">
        <v>125</v>
      </c>
      <c r="D20" s="12" t="str">
        <f>D19</f>
        <v>рублей/км</v>
      </c>
      <c r="E20" s="28">
        <v>0</v>
      </c>
      <c r="F20" s="28"/>
    </row>
    <row r="21" spans="2:6" x14ac:dyDescent="0.25">
      <c r="B21" s="58"/>
      <c r="C21" s="22" t="s">
        <v>126</v>
      </c>
      <c r="D21" s="12" t="str">
        <f>D20</f>
        <v>рублей/км</v>
      </c>
      <c r="E21" s="28">
        <v>0</v>
      </c>
      <c r="F21" s="28"/>
    </row>
    <row r="22" spans="2:6" ht="135" x14ac:dyDescent="0.25">
      <c r="B22" s="56" t="s">
        <v>25</v>
      </c>
      <c r="C22" s="20" t="s">
        <v>24</v>
      </c>
      <c r="D22" s="12" t="s">
        <v>10</v>
      </c>
      <c r="E22" s="28"/>
      <c r="F22" s="28"/>
    </row>
    <row r="23" spans="2:6" x14ac:dyDescent="0.25">
      <c r="B23" s="57"/>
      <c r="C23" s="21" t="s">
        <v>125</v>
      </c>
      <c r="D23" s="12" t="str">
        <f>D22</f>
        <v>рублей/кВт</v>
      </c>
      <c r="E23" s="28">
        <v>0</v>
      </c>
      <c r="F23" s="28"/>
    </row>
    <row r="24" spans="2:6" x14ac:dyDescent="0.25">
      <c r="B24" s="58"/>
      <c r="C24" s="22" t="s">
        <v>126</v>
      </c>
      <c r="D24" s="12" t="str">
        <f>D23</f>
        <v>рублей/кВт</v>
      </c>
      <c r="E24" s="28">
        <v>0</v>
      </c>
      <c r="F24" s="28"/>
    </row>
    <row r="26" spans="2:6" ht="48" customHeight="1" x14ac:dyDescent="0.25">
      <c r="B26" s="55" t="s">
        <v>26</v>
      </c>
      <c r="C26" s="55"/>
      <c r="D26" s="55"/>
      <c r="E26" s="55"/>
      <c r="F26" s="55"/>
    </row>
  </sheetData>
  <mergeCells count="13">
    <mergeCell ref="B26:F26"/>
    <mergeCell ref="B22:B24"/>
    <mergeCell ref="B19:B21"/>
    <mergeCell ref="B16:B18"/>
    <mergeCell ref="D9:D10"/>
    <mergeCell ref="B9:C10"/>
    <mergeCell ref="E9:F9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4" zoomScale="91" zoomScaleNormal="100" zoomScaleSheetLayoutView="91" workbookViewId="0">
      <selection activeCell="E18" sqref="E18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style="32" customWidth="1"/>
  </cols>
  <sheetData>
    <row r="2" spans="2:6" x14ac:dyDescent="0.25">
      <c r="C2" s="52" t="s">
        <v>7</v>
      </c>
      <c r="D2" s="52"/>
      <c r="E2" s="52"/>
      <c r="F2" s="52"/>
    </row>
    <row r="3" spans="2:6" x14ac:dyDescent="0.25">
      <c r="C3" s="52" t="s">
        <v>8</v>
      </c>
      <c r="D3" s="52"/>
      <c r="E3" s="52"/>
      <c r="F3" s="52"/>
    </row>
    <row r="4" spans="2:6" x14ac:dyDescent="0.25">
      <c r="C4" s="52" t="s">
        <v>9</v>
      </c>
      <c r="D4" s="52"/>
      <c r="E4" s="52"/>
      <c r="F4" s="52"/>
    </row>
    <row r="5" spans="2:6" x14ac:dyDescent="0.25">
      <c r="C5" s="52" t="s">
        <v>143</v>
      </c>
      <c r="D5" s="52"/>
      <c r="E5" s="52"/>
      <c r="F5" s="52"/>
    </row>
    <row r="6" spans="2:6" x14ac:dyDescent="0.25">
      <c r="C6" s="52"/>
      <c r="D6" s="52"/>
      <c r="E6" s="52"/>
      <c r="F6" s="52"/>
    </row>
    <row r="7" spans="2:6" x14ac:dyDescent="0.25">
      <c r="C7" s="52"/>
      <c r="D7" s="52"/>
      <c r="E7" s="52"/>
      <c r="F7" s="52"/>
    </row>
    <row r="9" spans="2:6" ht="35.25" customHeight="1" x14ac:dyDescent="0.25">
      <c r="B9" s="59" t="s">
        <v>2</v>
      </c>
      <c r="C9" s="59"/>
      <c r="D9" s="59" t="s">
        <v>3</v>
      </c>
      <c r="E9" s="60" t="s">
        <v>4</v>
      </c>
      <c r="F9" s="60"/>
    </row>
    <row r="10" spans="2:6" ht="41.25" customHeight="1" x14ac:dyDescent="0.25">
      <c r="B10" s="59"/>
      <c r="C10" s="59"/>
      <c r="D10" s="59"/>
      <c r="E10" s="27" t="s">
        <v>5</v>
      </c>
      <c r="F10" s="27" t="s">
        <v>6</v>
      </c>
    </row>
    <row r="11" spans="2:6" ht="210.75" customHeight="1" x14ac:dyDescent="0.25">
      <c r="B11" s="19" t="s">
        <v>1</v>
      </c>
      <c r="C11" s="20" t="s">
        <v>0</v>
      </c>
      <c r="D11" s="12" t="s">
        <v>10</v>
      </c>
      <c r="E11" s="28">
        <f>E12+E13+E14+E15</f>
        <v>98.034643288354914</v>
      </c>
      <c r="F11" s="29"/>
    </row>
    <row r="12" spans="2:6" ht="60" x14ac:dyDescent="0.25">
      <c r="B12" s="19" t="s">
        <v>12</v>
      </c>
      <c r="C12" s="20" t="s">
        <v>11</v>
      </c>
      <c r="D12" s="12" t="s">
        <v>10</v>
      </c>
      <c r="E12" s="28">
        <v>45.501153383578483</v>
      </c>
      <c r="F12" s="28"/>
    </row>
    <row r="13" spans="2:6" ht="60" x14ac:dyDescent="0.25">
      <c r="B13" s="19" t="s">
        <v>13</v>
      </c>
      <c r="C13" s="20" t="s">
        <v>16</v>
      </c>
      <c r="D13" s="26" t="s">
        <v>17</v>
      </c>
      <c r="E13" s="28">
        <v>27.77917429474461</v>
      </c>
      <c r="F13" s="28"/>
    </row>
    <row r="14" spans="2:6" ht="90" x14ac:dyDescent="0.25">
      <c r="B14" s="19" t="s">
        <v>14</v>
      </c>
      <c r="C14" s="20" t="s">
        <v>18</v>
      </c>
      <c r="D14" s="26" t="s">
        <v>17</v>
      </c>
      <c r="E14" s="28">
        <v>0</v>
      </c>
      <c r="F14" s="28"/>
    </row>
    <row r="15" spans="2:6" ht="105" x14ac:dyDescent="0.25">
      <c r="B15" s="19" t="s">
        <v>15</v>
      </c>
      <c r="C15" s="20" t="s">
        <v>19</v>
      </c>
      <c r="D15" s="12" t="s">
        <v>10</v>
      </c>
      <c r="E15" s="28">
        <v>24.754315610031817</v>
      </c>
      <c r="F15" s="28"/>
    </row>
    <row r="16" spans="2:6" ht="150" x14ac:dyDescent="0.25">
      <c r="B16" s="56" t="s">
        <v>20</v>
      </c>
      <c r="C16" s="17" t="s">
        <v>21</v>
      </c>
      <c r="D16" s="12" t="s">
        <v>17</v>
      </c>
      <c r="E16" s="28"/>
      <c r="F16" s="28"/>
    </row>
    <row r="17" spans="2:6" x14ac:dyDescent="0.25">
      <c r="B17" s="57"/>
      <c r="C17" s="21" t="s">
        <v>125</v>
      </c>
      <c r="D17" s="12" t="str">
        <f>D16</f>
        <v>рублей/км</v>
      </c>
      <c r="E17" s="28">
        <v>0</v>
      </c>
      <c r="F17" s="28"/>
    </row>
    <row r="18" spans="2:6" x14ac:dyDescent="0.25">
      <c r="B18" s="58"/>
      <c r="C18" s="22" t="s">
        <v>126</v>
      </c>
      <c r="D18" s="12" t="str">
        <f>D17</f>
        <v>рублей/км</v>
      </c>
      <c r="E18" s="30">
        <v>0</v>
      </c>
      <c r="F18" s="28"/>
    </row>
    <row r="19" spans="2:6" ht="150" x14ac:dyDescent="0.25">
      <c r="B19" s="56" t="s">
        <v>23</v>
      </c>
      <c r="C19" s="17" t="s">
        <v>22</v>
      </c>
      <c r="D19" s="12" t="s">
        <v>17</v>
      </c>
      <c r="E19" s="28"/>
      <c r="F19" s="28"/>
    </row>
    <row r="20" spans="2:6" x14ac:dyDescent="0.25">
      <c r="B20" s="57"/>
      <c r="C20" s="21" t="s">
        <v>125</v>
      </c>
      <c r="D20" s="12" t="str">
        <f>D19</f>
        <v>рублей/км</v>
      </c>
      <c r="E20" s="28">
        <v>0</v>
      </c>
      <c r="F20" s="28"/>
    </row>
    <row r="21" spans="2:6" x14ac:dyDescent="0.25">
      <c r="B21" s="58"/>
      <c r="C21" s="22" t="s">
        <v>126</v>
      </c>
      <c r="D21" s="12" t="str">
        <f>D20</f>
        <v>рублей/км</v>
      </c>
      <c r="E21" s="28">
        <v>0</v>
      </c>
      <c r="F21" s="28"/>
    </row>
    <row r="22" spans="2:6" ht="135" x14ac:dyDescent="0.25">
      <c r="B22" s="56" t="s">
        <v>25</v>
      </c>
      <c r="C22" s="20" t="s">
        <v>24</v>
      </c>
      <c r="D22" s="12" t="s">
        <v>10</v>
      </c>
      <c r="E22" s="28"/>
      <c r="F22" s="28"/>
    </row>
    <row r="23" spans="2:6" x14ac:dyDescent="0.25">
      <c r="B23" s="57"/>
      <c r="C23" s="21" t="s">
        <v>125</v>
      </c>
      <c r="D23" s="12" t="str">
        <f>D22</f>
        <v>рублей/кВт</v>
      </c>
      <c r="E23" s="28">
        <v>0</v>
      </c>
      <c r="F23" s="28"/>
    </row>
    <row r="24" spans="2:6" x14ac:dyDescent="0.25">
      <c r="B24" s="58"/>
      <c r="C24" s="22" t="s">
        <v>126</v>
      </c>
      <c r="D24" s="12" t="str">
        <f>D23</f>
        <v>рублей/кВт</v>
      </c>
      <c r="E24" s="28">
        <v>0</v>
      </c>
      <c r="F24" s="28"/>
    </row>
    <row r="26" spans="2:6" ht="48" customHeight="1" x14ac:dyDescent="0.25">
      <c r="B26" s="55" t="s">
        <v>26</v>
      </c>
      <c r="C26" s="55"/>
      <c r="D26" s="55"/>
      <c r="E26" s="55"/>
      <c r="F26" s="55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0" zoomScale="90" zoomScaleNormal="100" zoomScaleSheetLayoutView="90" workbookViewId="0">
      <selection activeCell="E18" sqref="E18"/>
    </sheetView>
  </sheetViews>
  <sheetFormatPr defaultRowHeight="15" x14ac:dyDescent="0.25"/>
  <cols>
    <col min="2" max="2" width="5.7109375" style="2" customWidth="1"/>
    <col min="3" max="3" width="45.42578125" customWidth="1"/>
    <col min="4" max="4" width="18" customWidth="1"/>
    <col min="5" max="6" width="12.7109375" style="32" customWidth="1"/>
  </cols>
  <sheetData>
    <row r="2" spans="2:6" x14ac:dyDescent="0.25">
      <c r="C2" s="52" t="s">
        <v>7</v>
      </c>
      <c r="D2" s="52"/>
      <c r="E2" s="52"/>
      <c r="F2" s="52"/>
    </row>
    <row r="3" spans="2:6" x14ac:dyDescent="0.25">
      <c r="C3" s="52" t="s">
        <v>8</v>
      </c>
      <c r="D3" s="52"/>
      <c r="E3" s="52"/>
      <c r="F3" s="52"/>
    </row>
    <row r="4" spans="2:6" x14ac:dyDescent="0.25">
      <c r="C4" s="52" t="s">
        <v>9</v>
      </c>
      <c r="D4" s="52"/>
      <c r="E4" s="52"/>
      <c r="F4" s="52"/>
    </row>
    <row r="5" spans="2:6" x14ac:dyDescent="0.25">
      <c r="C5" s="52" t="s">
        <v>144</v>
      </c>
      <c r="D5" s="52"/>
      <c r="E5" s="52"/>
      <c r="F5" s="52"/>
    </row>
    <row r="6" spans="2:6" x14ac:dyDescent="0.25">
      <c r="C6" s="52"/>
      <c r="D6" s="52"/>
      <c r="E6" s="52"/>
      <c r="F6" s="52"/>
    </row>
    <row r="7" spans="2:6" x14ac:dyDescent="0.25">
      <c r="C7" s="52"/>
      <c r="D7" s="52"/>
      <c r="E7" s="52"/>
      <c r="F7" s="52"/>
    </row>
    <row r="9" spans="2:6" ht="35.25" customHeight="1" x14ac:dyDescent="0.25">
      <c r="B9" s="59" t="s">
        <v>2</v>
      </c>
      <c r="C9" s="59"/>
      <c r="D9" s="59" t="s">
        <v>3</v>
      </c>
      <c r="E9" s="60" t="s">
        <v>4</v>
      </c>
      <c r="F9" s="60"/>
    </row>
    <row r="10" spans="2:6" ht="41.25" customHeight="1" x14ac:dyDescent="0.25">
      <c r="B10" s="59"/>
      <c r="C10" s="59"/>
      <c r="D10" s="59"/>
      <c r="E10" s="27" t="s">
        <v>5</v>
      </c>
      <c r="F10" s="27" t="s">
        <v>6</v>
      </c>
    </row>
    <row r="11" spans="2:6" ht="210.75" customHeight="1" x14ac:dyDescent="0.25">
      <c r="B11" s="19" t="s">
        <v>1</v>
      </c>
      <c r="C11" s="20" t="s">
        <v>0</v>
      </c>
      <c r="D11" s="12" t="s">
        <v>10</v>
      </c>
      <c r="E11" s="28">
        <f>E12+E13+E14+E15</f>
        <v>19.692969446002262</v>
      </c>
      <c r="F11" s="29"/>
    </row>
    <row r="12" spans="2:6" ht="60" x14ac:dyDescent="0.25">
      <c r="B12" s="19" t="s">
        <v>12</v>
      </c>
      <c r="C12" s="20" t="s">
        <v>11</v>
      </c>
      <c r="D12" s="12" t="s">
        <v>10</v>
      </c>
      <c r="E12" s="28">
        <v>9.8122221954669104</v>
      </c>
      <c r="F12" s="28"/>
    </row>
    <row r="13" spans="2:6" ht="60" x14ac:dyDescent="0.25">
      <c r="B13" s="19" t="s">
        <v>13</v>
      </c>
      <c r="C13" s="20" t="s">
        <v>16</v>
      </c>
      <c r="D13" s="12" t="s">
        <v>17</v>
      </c>
      <c r="E13" s="28">
        <v>5.4007261590615068</v>
      </c>
      <c r="F13" s="28"/>
    </row>
    <row r="14" spans="2:6" ht="90" x14ac:dyDescent="0.25">
      <c r="B14" s="19" t="s">
        <v>14</v>
      </c>
      <c r="C14" s="20" t="s">
        <v>18</v>
      </c>
      <c r="D14" s="12" t="s">
        <v>17</v>
      </c>
      <c r="E14" s="28">
        <v>0</v>
      </c>
      <c r="F14" s="28"/>
    </row>
    <row r="15" spans="2:6" ht="105" x14ac:dyDescent="0.25">
      <c r="B15" s="19" t="s">
        <v>15</v>
      </c>
      <c r="C15" s="20" t="s">
        <v>19</v>
      </c>
      <c r="D15" s="12" t="s">
        <v>10</v>
      </c>
      <c r="E15" s="28">
        <v>4.4800210914738452</v>
      </c>
      <c r="F15" s="28"/>
    </row>
    <row r="16" spans="2:6" ht="150" x14ac:dyDescent="0.25">
      <c r="B16" s="56" t="s">
        <v>20</v>
      </c>
      <c r="C16" s="17" t="s">
        <v>21</v>
      </c>
      <c r="D16" s="12" t="s">
        <v>17</v>
      </c>
      <c r="E16" s="28"/>
      <c r="F16" s="28"/>
    </row>
    <row r="17" spans="2:6" x14ac:dyDescent="0.25">
      <c r="B17" s="57"/>
      <c r="C17" s="21" t="s">
        <v>125</v>
      </c>
      <c r="D17" s="12" t="str">
        <f>D16</f>
        <v>рублей/км</v>
      </c>
      <c r="E17" s="28">
        <v>0</v>
      </c>
      <c r="F17" s="28"/>
    </row>
    <row r="18" spans="2:6" x14ac:dyDescent="0.25">
      <c r="B18" s="58"/>
      <c r="C18" s="22" t="s">
        <v>126</v>
      </c>
      <c r="D18" s="12" t="str">
        <f>D17</f>
        <v>рублей/км</v>
      </c>
      <c r="E18" s="30">
        <v>119789.76870047032</v>
      </c>
      <c r="F18" s="28"/>
    </row>
    <row r="19" spans="2:6" ht="150" x14ac:dyDescent="0.25">
      <c r="B19" s="56" t="s">
        <v>23</v>
      </c>
      <c r="C19" s="17" t="s">
        <v>22</v>
      </c>
      <c r="D19" s="12" t="s">
        <v>17</v>
      </c>
      <c r="E19" s="28"/>
      <c r="F19" s="28"/>
    </row>
    <row r="20" spans="2:6" x14ac:dyDescent="0.25">
      <c r="B20" s="57"/>
      <c r="C20" s="21" t="s">
        <v>125</v>
      </c>
      <c r="D20" s="12" t="str">
        <f>D19</f>
        <v>рублей/км</v>
      </c>
      <c r="E20" s="28">
        <v>0</v>
      </c>
      <c r="F20" s="28"/>
    </row>
    <row r="21" spans="2:6" x14ac:dyDescent="0.25">
      <c r="B21" s="58"/>
      <c r="C21" s="22" t="s">
        <v>126</v>
      </c>
      <c r="D21" s="12" t="str">
        <f>D20</f>
        <v>рублей/км</v>
      </c>
      <c r="E21" s="28">
        <v>542137.35570439114</v>
      </c>
      <c r="F21" s="28"/>
    </row>
    <row r="22" spans="2:6" ht="135" x14ac:dyDescent="0.25">
      <c r="B22" s="56" t="s">
        <v>25</v>
      </c>
      <c r="C22" s="20" t="s">
        <v>24</v>
      </c>
      <c r="D22" s="12" t="s">
        <v>10</v>
      </c>
      <c r="E22" s="28"/>
      <c r="F22" s="28"/>
    </row>
    <row r="23" spans="2:6" x14ac:dyDescent="0.25">
      <c r="B23" s="57"/>
      <c r="C23" s="21" t="s">
        <v>125</v>
      </c>
      <c r="D23" s="12" t="str">
        <f>D22</f>
        <v>рублей/кВт</v>
      </c>
      <c r="E23" s="28">
        <v>0</v>
      </c>
      <c r="F23" s="28"/>
    </row>
    <row r="24" spans="2:6" x14ac:dyDescent="0.25">
      <c r="B24" s="58"/>
      <c r="C24" s="22" t="s">
        <v>126</v>
      </c>
      <c r="D24" s="12" t="str">
        <f>D23</f>
        <v>рублей/кВт</v>
      </c>
      <c r="E24" s="28">
        <v>0</v>
      </c>
      <c r="F24" s="28"/>
    </row>
    <row r="26" spans="2:6" ht="48" customHeight="1" x14ac:dyDescent="0.25">
      <c r="B26" s="55" t="s">
        <v>26</v>
      </c>
      <c r="C26" s="55"/>
      <c r="D26" s="55"/>
      <c r="E26" s="55"/>
      <c r="F26" s="55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5.7109375" style="5" customWidth="1"/>
    <col min="3" max="3" width="41.28515625" customWidth="1"/>
    <col min="4" max="4" width="15.42578125" style="32" customWidth="1"/>
    <col min="5" max="5" width="15.140625" style="40" customWidth="1"/>
    <col min="6" max="6" width="13.7109375" style="40" customWidth="1"/>
  </cols>
  <sheetData>
    <row r="2" spans="2:6" x14ac:dyDescent="0.25">
      <c r="B2" s="52" t="s">
        <v>48</v>
      </c>
      <c r="C2" s="52"/>
      <c r="D2" s="52"/>
      <c r="E2" s="52"/>
      <c r="F2" s="52"/>
    </row>
    <row r="3" spans="2:6" x14ac:dyDescent="0.25">
      <c r="B3" s="52" t="s">
        <v>124</v>
      </c>
      <c r="C3" s="52"/>
      <c r="D3" s="52"/>
      <c r="E3" s="52"/>
      <c r="F3" s="52"/>
    </row>
    <row r="4" spans="2:6" ht="115.5" customHeight="1" x14ac:dyDescent="0.25">
      <c r="B4" s="63" t="s">
        <v>27</v>
      </c>
      <c r="C4" s="63"/>
      <c r="D4" s="33" t="s">
        <v>28</v>
      </c>
      <c r="E4" s="39" t="s">
        <v>29</v>
      </c>
      <c r="F4" s="39" t="s">
        <v>30</v>
      </c>
    </row>
    <row r="5" spans="2:6" ht="30.75" customHeight="1" x14ac:dyDescent="0.25">
      <c r="B5" s="62" t="s">
        <v>31</v>
      </c>
      <c r="C5" s="20" t="s">
        <v>37</v>
      </c>
      <c r="D5" s="34"/>
      <c r="E5" s="37"/>
      <c r="F5" s="37"/>
    </row>
    <row r="6" spans="2:6" x14ac:dyDescent="0.25">
      <c r="B6" s="62"/>
      <c r="C6" s="17" t="s">
        <v>5</v>
      </c>
      <c r="D6" s="34">
        <v>980187</v>
      </c>
      <c r="E6" s="37">
        <v>4371</v>
      </c>
      <c r="F6" s="38">
        <f>D6/E6</f>
        <v>224.24776938915579</v>
      </c>
    </row>
    <row r="7" spans="2:6" x14ac:dyDescent="0.25">
      <c r="B7" s="62"/>
      <c r="C7" s="17" t="s">
        <v>6</v>
      </c>
      <c r="D7" s="34"/>
      <c r="E7" s="37"/>
      <c r="F7" s="37"/>
    </row>
    <row r="8" spans="2:6" ht="45" x14ac:dyDescent="0.25">
      <c r="B8" s="12" t="s">
        <v>32</v>
      </c>
      <c r="C8" s="17" t="s">
        <v>38</v>
      </c>
      <c r="D8" s="34">
        <v>0</v>
      </c>
      <c r="E8" s="37">
        <v>0</v>
      </c>
      <c r="F8" s="37">
        <v>0</v>
      </c>
    </row>
    <row r="9" spans="2:6" ht="45" x14ac:dyDescent="0.25">
      <c r="B9" s="62" t="s">
        <v>33</v>
      </c>
      <c r="C9" s="20" t="s">
        <v>39</v>
      </c>
      <c r="D9" s="34"/>
      <c r="E9" s="37"/>
      <c r="F9" s="37"/>
    </row>
    <row r="10" spans="2:6" x14ac:dyDescent="0.25">
      <c r="B10" s="62"/>
      <c r="C10" s="17" t="s">
        <v>40</v>
      </c>
      <c r="D10" s="34">
        <v>378538.67249999999</v>
      </c>
      <c r="E10" s="35">
        <v>31.75</v>
      </c>
      <c r="F10" s="34">
        <f>D10/E10</f>
        <v>11922.477874015747</v>
      </c>
    </row>
    <row r="11" spans="2:6" x14ac:dyDescent="0.25">
      <c r="B11" s="62"/>
      <c r="C11" s="17" t="s">
        <v>41</v>
      </c>
      <c r="D11" s="34">
        <v>0</v>
      </c>
      <c r="E11" s="37">
        <v>0</v>
      </c>
      <c r="F11" s="37">
        <v>0</v>
      </c>
    </row>
    <row r="12" spans="2:6" x14ac:dyDescent="0.25">
      <c r="B12" s="62"/>
      <c r="C12" s="17" t="s">
        <v>42</v>
      </c>
      <c r="D12" s="34">
        <v>0</v>
      </c>
      <c r="E12" s="37">
        <v>0</v>
      </c>
      <c r="F12" s="37">
        <v>0</v>
      </c>
    </row>
    <row r="13" spans="2:6" ht="58.5" customHeight="1" x14ac:dyDescent="0.25">
      <c r="B13" s="62"/>
      <c r="C13" s="17" t="s">
        <v>43</v>
      </c>
      <c r="D13" s="34">
        <v>0</v>
      </c>
      <c r="E13" s="37">
        <v>0</v>
      </c>
      <c r="F13" s="37">
        <v>0</v>
      </c>
    </row>
    <row r="14" spans="2:6" ht="30.75" customHeight="1" x14ac:dyDescent="0.25">
      <c r="B14" s="62"/>
      <c r="C14" s="17" t="s">
        <v>44</v>
      </c>
      <c r="D14" s="34">
        <v>0</v>
      </c>
      <c r="E14" s="37">
        <v>0</v>
      </c>
      <c r="F14" s="37">
        <v>0</v>
      </c>
    </row>
    <row r="15" spans="2:6" ht="45" x14ac:dyDescent="0.25">
      <c r="B15" s="62" t="s">
        <v>34</v>
      </c>
      <c r="C15" s="20" t="s">
        <v>45</v>
      </c>
      <c r="D15" s="34"/>
      <c r="E15" s="37"/>
      <c r="F15" s="37"/>
    </row>
    <row r="16" spans="2:6" x14ac:dyDescent="0.25">
      <c r="B16" s="62"/>
      <c r="C16" s="17" t="s">
        <v>5</v>
      </c>
      <c r="D16" s="34">
        <v>596700</v>
      </c>
      <c r="E16" s="37">
        <v>4371</v>
      </c>
      <c r="F16" s="38">
        <f>D16/E16</f>
        <v>136.51338366506519</v>
      </c>
    </row>
    <row r="17" spans="2:6" x14ac:dyDescent="0.25">
      <c r="B17" s="62"/>
      <c r="C17" s="17" t="s">
        <v>6</v>
      </c>
      <c r="D17" s="34"/>
      <c r="E17" s="37"/>
      <c r="F17" s="37"/>
    </row>
    <row r="18" spans="2:6" ht="58.5" customHeight="1" x14ac:dyDescent="0.25">
      <c r="B18" s="62" t="s">
        <v>35</v>
      </c>
      <c r="C18" s="17" t="s">
        <v>46</v>
      </c>
      <c r="D18" s="34"/>
      <c r="E18" s="37"/>
      <c r="F18" s="37"/>
    </row>
    <row r="19" spans="2:6" x14ac:dyDescent="0.25">
      <c r="B19" s="62"/>
      <c r="C19" s="17" t="s">
        <v>5</v>
      </c>
      <c r="D19" s="34">
        <v>0</v>
      </c>
      <c r="E19" s="37">
        <v>0</v>
      </c>
      <c r="F19" s="37">
        <v>0</v>
      </c>
    </row>
    <row r="20" spans="2:6" x14ac:dyDescent="0.25">
      <c r="B20" s="62"/>
      <c r="C20" s="17" t="s">
        <v>6</v>
      </c>
      <c r="D20" s="34"/>
      <c r="E20" s="37"/>
      <c r="F20" s="37"/>
    </row>
    <row r="21" spans="2:6" ht="120.75" customHeight="1" x14ac:dyDescent="0.25">
      <c r="B21" s="62" t="s">
        <v>36</v>
      </c>
      <c r="C21" s="20" t="s">
        <v>47</v>
      </c>
      <c r="D21" s="34"/>
      <c r="E21" s="37"/>
      <c r="F21" s="37"/>
    </row>
    <row r="22" spans="2:6" x14ac:dyDescent="0.25">
      <c r="B22" s="62"/>
      <c r="C22" s="17" t="s">
        <v>5</v>
      </c>
      <c r="D22" s="34">
        <v>712128</v>
      </c>
      <c r="E22" s="37">
        <f>E16</f>
        <v>4371</v>
      </c>
      <c r="F22" s="38">
        <f>D22/E22</f>
        <v>162.92107069320522</v>
      </c>
    </row>
    <row r="23" spans="2:6" x14ac:dyDescent="0.25">
      <c r="B23" s="62"/>
      <c r="C23" s="17" t="s">
        <v>6</v>
      </c>
      <c r="D23" s="34"/>
      <c r="E23" s="37"/>
      <c r="F23" s="37"/>
    </row>
    <row r="25" spans="2:6" ht="42" customHeight="1" x14ac:dyDescent="0.25">
      <c r="B25" s="61" t="s">
        <v>49</v>
      </c>
      <c r="C25" s="61"/>
      <c r="D25" s="61"/>
      <c r="E25" s="61"/>
      <c r="F25" s="61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topLeftCell="A7" zoomScaleNormal="100" zoomScaleSheetLayoutView="100" workbookViewId="0">
      <selection activeCell="L12" sqref="L12"/>
    </sheetView>
  </sheetViews>
  <sheetFormatPr defaultRowHeight="15" x14ac:dyDescent="0.25"/>
  <cols>
    <col min="2" max="2" width="5.7109375" style="10" customWidth="1"/>
    <col min="3" max="3" width="41.28515625" customWidth="1"/>
    <col min="4" max="4" width="15.42578125" style="32" customWidth="1"/>
    <col min="5" max="5" width="15.140625" style="32" customWidth="1"/>
    <col min="6" max="6" width="13.7109375" style="32" customWidth="1"/>
  </cols>
  <sheetData>
    <row r="2" spans="2:9" x14ac:dyDescent="0.25">
      <c r="B2" s="52" t="s">
        <v>48</v>
      </c>
      <c r="C2" s="52"/>
      <c r="D2" s="52"/>
      <c r="E2" s="52"/>
      <c r="F2" s="52"/>
    </row>
    <row r="3" spans="2:9" x14ac:dyDescent="0.25">
      <c r="B3" s="52" t="s">
        <v>127</v>
      </c>
      <c r="C3" s="52"/>
      <c r="D3" s="52"/>
      <c r="E3" s="52"/>
      <c r="F3" s="52"/>
    </row>
    <row r="4" spans="2:9" ht="115.5" customHeight="1" x14ac:dyDescent="0.25">
      <c r="B4" s="63" t="s">
        <v>27</v>
      </c>
      <c r="C4" s="63"/>
      <c r="D4" s="33" t="s">
        <v>28</v>
      </c>
      <c r="E4" s="33" t="s">
        <v>29</v>
      </c>
      <c r="F4" s="33" t="s">
        <v>30</v>
      </c>
    </row>
    <row r="5" spans="2:9" ht="30.75" customHeight="1" x14ac:dyDescent="0.25">
      <c r="B5" s="62" t="s">
        <v>31</v>
      </c>
      <c r="C5" s="20" t="s">
        <v>37</v>
      </c>
      <c r="D5" s="34"/>
      <c r="E5" s="36"/>
      <c r="F5" s="36"/>
    </row>
    <row r="6" spans="2:9" x14ac:dyDescent="0.25">
      <c r="B6" s="62"/>
      <c r="C6" s="17" t="s">
        <v>5</v>
      </c>
      <c r="D6" s="34">
        <v>333918</v>
      </c>
      <c r="E6" s="37">
        <v>7339</v>
      </c>
      <c r="F6" s="38">
        <f>D6/E6</f>
        <v>45.499114320752149</v>
      </c>
    </row>
    <row r="7" spans="2:9" x14ac:dyDescent="0.25">
      <c r="B7" s="62"/>
      <c r="C7" s="17" t="s">
        <v>6</v>
      </c>
      <c r="D7" s="34"/>
      <c r="E7" s="37"/>
      <c r="F7" s="37"/>
    </row>
    <row r="8" spans="2:9" ht="45" x14ac:dyDescent="0.25">
      <c r="B8" s="12" t="s">
        <v>32</v>
      </c>
      <c r="C8" s="17" t="s">
        <v>38</v>
      </c>
      <c r="D8" s="34">
        <v>0</v>
      </c>
      <c r="E8" s="37">
        <v>0</v>
      </c>
      <c r="F8" s="37">
        <v>0</v>
      </c>
    </row>
    <row r="9" spans="2:9" ht="45" x14ac:dyDescent="0.25">
      <c r="B9" s="62" t="s">
        <v>33</v>
      </c>
      <c r="C9" s="20" t="s">
        <v>39</v>
      </c>
      <c r="D9" s="34">
        <f>D10+D11+D12+D13+D14</f>
        <v>0</v>
      </c>
      <c r="E9" s="34">
        <f>E10+E11+E12+E13+E14</f>
        <v>0</v>
      </c>
      <c r="F9" s="35">
        <v>0</v>
      </c>
    </row>
    <row r="10" spans="2:9" x14ac:dyDescent="0.25">
      <c r="B10" s="62"/>
      <c r="C10" s="17" t="s">
        <v>40</v>
      </c>
      <c r="D10" s="34">
        <v>0</v>
      </c>
      <c r="E10" s="35">
        <v>0</v>
      </c>
      <c r="F10" s="35">
        <v>0</v>
      </c>
    </row>
    <row r="11" spans="2:9" x14ac:dyDescent="0.25">
      <c r="B11" s="62"/>
      <c r="C11" s="17" t="s">
        <v>41</v>
      </c>
      <c r="D11" s="34">
        <v>0</v>
      </c>
      <c r="E11" s="37">
        <v>0</v>
      </c>
      <c r="F11" s="37">
        <v>0</v>
      </c>
    </row>
    <row r="12" spans="2:9" x14ac:dyDescent="0.25">
      <c r="B12" s="62"/>
      <c r="C12" s="17" t="s">
        <v>42</v>
      </c>
      <c r="D12" s="34">
        <v>0</v>
      </c>
      <c r="E12" s="37">
        <v>0</v>
      </c>
      <c r="F12" s="37">
        <v>0</v>
      </c>
    </row>
    <row r="13" spans="2:9" ht="58.5" customHeight="1" x14ac:dyDescent="0.25">
      <c r="B13" s="62"/>
      <c r="C13" s="17" t="s">
        <v>43</v>
      </c>
      <c r="D13" s="34">
        <v>0</v>
      </c>
      <c r="E13" s="37">
        <v>0</v>
      </c>
      <c r="F13" s="37">
        <v>0</v>
      </c>
    </row>
    <row r="14" spans="2:9" ht="30.75" customHeight="1" x14ac:dyDescent="0.25">
      <c r="B14" s="62"/>
      <c r="C14" s="17" t="s">
        <v>44</v>
      </c>
      <c r="D14" s="34">
        <v>0</v>
      </c>
      <c r="E14" s="37">
        <v>0</v>
      </c>
      <c r="F14" s="37">
        <v>0</v>
      </c>
      <c r="I14" s="8"/>
    </row>
    <row r="15" spans="2:9" ht="45" x14ac:dyDescent="0.25">
      <c r="B15" s="62" t="s">
        <v>34</v>
      </c>
      <c r="C15" s="20" t="s">
        <v>45</v>
      </c>
      <c r="D15" s="34"/>
      <c r="E15" s="37"/>
      <c r="F15" s="37"/>
    </row>
    <row r="16" spans="2:9" x14ac:dyDescent="0.25">
      <c r="B16" s="62"/>
      <c r="C16" s="17" t="s">
        <v>5</v>
      </c>
      <c r="D16" s="34">
        <v>203862</v>
      </c>
      <c r="E16" s="37">
        <v>7339</v>
      </c>
      <c r="F16" s="38">
        <f>D16/E16</f>
        <v>27.777898896307399</v>
      </c>
    </row>
    <row r="17" spans="2:6" x14ac:dyDescent="0.25">
      <c r="B17" s="62"/>
      <c r="C17" s="17" t="s">
        <v>6</v>
      </c>
      <c r="D17" s="34"/>
      <c r="E17" s="37"/>
      <c r="F17" s="37"/>
    </row>
    <row r="18" spans="2:6" ht="58.5" customHeight="1" x14ac:dyDescent="0.25">
      <c r="B18" s="62" t="s">
        <v>35</v>
      </c>
      <c r="C18" s="17" t="s">
        <v>46</v>
      </c>
      <c r="D18" s="34"/>
      <c r="E18" s="37"/>
      <c r="F18" s="37"/>
    </row>
    <row r="19" spans="2:6" x14ac:dyDescent="0.25">
      <c r="B19" s="62"/>
      <c r="C19" s="17" t="s">
        <v>5</v>
      </c>
      <c r="D19" s="34">
        <v>0</v>
      </c>
      <c r="E19" s="37">
        <v>0</v>
      </c>
      <c r="F19" s="37">
        <v>0</v>
      </c>
    </row>
    <row r="20" spans="2:6" x14ac:dyDescent="0.25">
      <c r="B20" s="62"/>
      <c r="C20" s="17" t="s">
        <v>6</v>
      </c>
      <c r="D20" s="34"/>
      <c r="E20" s="37"/>
      <c r="F20" s="37"/>
    </row>
    <row r="21" spans="2:6" ht="120.75" customHeight="1" x14ac:dyDescent="0.25">
      <c r="B21" s="62" t="s">
        <v>36</v>
      </c>
      <c r="C21" s="20" t="s">
        <v>47</v>
      </c>
      <c r="D21" s="34"/>
      <c r="E21" s="37"/>
      <c r="F21" s="37"/>
    </row>
    <row r="22" spans="2:6" x14ac:dyDescent="0.25">
      <c r="B22" s="62"/>
      <c r="C22" s="17" t="s">
        <v>5</v>
      </c>
      <c r="D22" s="34">
        <v>181664</v>
      </c>
      <c r="E22" s="37">
        <f>E16</f>
        <v>7339</v>
      </c>
      <c r="F22" s="38">
        <f>D22/E22</f>
        <v>24.753236135713312</v>
      </c>
    </row>
    <row r="23" spans="2:6" x14ac:dyDescent="0.25">
      <c r="B23" s="62"/>
      <c r="C23" s="17" t="s">
        <v>6</v>
      </c>
      <c r="D23" s="34"/>
      <c r="E23" s="35"/>
      <c r="F23" s="35"/>
    </row>
    <row r="25" spans="2:6" ht="42" customHeight="1" x14ac:dyDescent="0.25">
      <c r="B25" s="61" t="s">
        <v>49</v>
      </c>
      <c r="C25" s="61"/>
      <c r="D25" s="61"/>
      <c r="E25" s="61"/>
      <c r="F25" s="6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topLeftCell="A4" zoomScaleNormal="100" zoomScaleSheetLayoutView="100" workbookViewId="0">
      <selection activeCell="J12" sqref="J12:K12"/>
    </sheetView>
  </sheetViews>
  <sheetFormatPr defaultRowHeight="15" x14ac:dyDescent="0.25"/>
  <cols>
    <col min="2" max="2" width="5.7109375" style="10" customWidth="1"/>
    <col min="3" max="3" width="41.28515625" customWidth="1"/>
    <col min="4" max="4" width="15.42578125" style="40" customWidth="1"/>
    <col min="5" max="5" width="15.140625" style="40" customWidth="1"/>
    <col min="6" max="6" width="13.7109375" style="40" customWidth="1"/>
  </cols>
  <sheetData>
    <row r="2" spans="2:6" x14ac:dyDescent="0.25">
      <c r="B2" s="52" t="s">
        <v>48</v>
      </c>
      <c r="C2" s="52"/>
      <c r="D2" s="52"/>
      <c r="E2" s="52"/>
      <c r="F2" s="52"/>
    </row>
    <row r="3" spans="2:6" x14ac:dyDescent="0.25">
      <c r="B3" s="52" t="s">
        <v>128</v>
      </c>
      <c r="C3" s="52"/>
      <c r="D3" s="52"/>
      <c r="E3" s="52"/>
      <c r="F3" s="52"/>
    </row>
    <row r="4" spans="2:6" ht="115.5" customHeight="1" x14ac:dyDescent="0.25">
      <c r="B4" s="63" t="s">
        <v>27</v>
      </c>
      <c r="C4" s="63"/>
      <c r="D4" s="39" t="s">
        <v>28</v>
      </c>
      <c r="E4" s="39" t="s">
        <v>29</v>
      </c>
      <c r="F4" s="39" t="s">
        <v>30</v>
      </c>
    </row>
    <row r="5" spans="2:6" ht="30.75" customHeight="1" x14ac:dyDescent="0.25">
      <c r="B5" s="62" t="s">
        <v>31</v>
      </c>
      <c r="C5" s="20" t="s">
        <v>37</v>
      </c>
      <c r="D5" s="38"/>
      <c r="E5" s="37"/>
      <c r="F5" s="37"/>
    </row>
    <row r="6" spans="2:6" x14ac:dyDescent="0.25">
      <c r="B6" s="62"/>
      <c r="C6" s="17" t="s">
        <v>5</v>
      </c>
      <c r="D6" s="38">
        <v>34712.371386830106</v>
      </c>
      <c r="E6" s="37">
        <v>3537.6666666666665</v>
      </c>
      <c r="F6" s="38">
        <f>D6/E6</f>
        <v>9.8122221954669104</v>
      </c>
    </row>
    <row r="7" spans="2:6" x14ac:dyDescent="0.25">
      <c r="B7" s="62"/>
      <c r="C7" s="17" t="s">
        <v>6</v>
      </c>
      <c r="D7" s="38"/>
      <c r="E7" s="37"/>
      <c r="F7" s="37"/>
    </row>
    <row r="8" spans="2:6" ht="45" x14ac:dyDescent="0.25">
      <c r="B8" s="12" t="s">
        <v>32</v>
      </c>
      <c r="C8" s="17" t="s">
        <v>38</v>
      </c>
      <c r="D8" s="38">
        <v>0</v>
      </c>
      <c r="E8" s="37">
        <v>0</v>
      </c>
      <c r="F8" s="37">
        <v>0</v>
      </c>
    </row>
    <row r="9" spans="2:6" ht="45" x14ac:dyDescent="0.25">
      <c r="B9" s="62" t="s">
        <v>33</v>
      </c>
      <c r="C9" s="20" t="s">
        <v>39</v>
      </c>
      <c r="D9" s="38">
        <v>0</v>
      </c>
      <c r="E9" s="38">
        <v>0</v>
      </c>
      <c r="F9" s="37">
        <v>0</v>
      </c>
    </row>
    <row r="10" spans="2:6" x14ac:dyDescent="0.25">
      <c r="B10" s="62"/>
      <c r="C10" s="17" t="s">
        <v>40</v>
      </c>
      <c r="D10" s="38">
        <v>185925.7</v>
      </c>
      <c r="E10" s="37">
        <v>300</v>
      </c>
      <c r="F10" s="37">
        <f>D10/E10</f>
        <v>619.75233333333335</v>
      </c>
    </row>
    <row r="11" spans="2:6" x14ac:dyDescent="0.25">
      <c r="B11" s="62"/>
      <c r="C11" s="17" t="s">
        <v>41</v>
      </c>
      <c r="D11" s="38">
        <v>11858441.449999999</v>
      </c>
      <c r="E11" s="37">
        <v>300</v>
      </c>
      <c r="F11" s="37">
        <f>D11/E11</f>
        <v>39528.138166666664</v>
      </c>
    </row>
    <row r="12" spans="2:6" x14ac:dyDescent="0.25">
      <c r="B12" s="62"/>
      <c r="C12" s="17" t="s">
        <v>42</v>
      </c>
      <c r="D12" s="38">
        <v>0</v>
      </c>
      <c r="E12" s="37">
        <v>0</v>
      </c>
      <c r="F12" s="37">
        <v>0</v>
      </c>
    </row>
    <row r="13" spans="2:6" ht="58.5" customHeight="1" x14ac:dyDescent="0.25">
      <c r="B13" s="62"/>
      <c r="C13" s="17" t="s">
        <v>43</v>
      </c>
      <c r="D13" s="38">
        <v>0</v>
      </c>
      <c r="E13" s="37">
        <v>0</v>
      </c>
      <c r="F13" s="37">
        <v>0</v>
      </c>
    </row>
    <row r="14" spans="2:6" ht="30.75" customHeight="1" x14ac:dyDescent="0.25">
      <c r="B14" s="62"/>
      <c r="C14" s="17" t="s">
        <v>44</v>
      </c>
      <c r="D14" s="38">
        <v>0</v>
      </c>
      <c r="E14" s="37">
        <v>0</v>
      </c>
      <c r="F14" s="37">
        <v>0</v>
      </c>
    </row>
    <row r="15" spans="2:6" ht="45" x14ac:dyDescent="0.25">
      <c r="B15" s="62" t="s">
        <v>34</v>
      </c>
      <c r="C15" s="20" t="s">
        <v>45</v>
      </c>
      <c r="D15" s="38"/>
      <c r="E15" s="37"/>
      <c r="F15" s="37"/>
    </row>
    <row r="16" spans="2:6" x14ac:dyDescent="0.25">
      <c r="B16" s="62"/>
      <c r="C16" s="17" t="s">
        <v>5</v>
      </c>
      <c r="D16" s="38">
        <v>19105.968908706589</v>
      </c>
      <c r="E16" s="37">
        <f>E6</f>
        <v>3537.6666666666665</v>
      </c>
      <c r="F16" s="48">
        <f>D16/E16</f>
        <v>5.4007261590615068</v>
      </c>
    </row>
    <row r="17" spans="2:6" x14ac:dyDescent="0.25">
      <c r="B17" s="62"/>
      <c r="C17" s="17" t="s">
        <v>6</v>
      </c>
      <c r="D17" s="38"/>
      <c r="E17" s="37"/>
      <c r="F17" s="37"/>
    </row>
    <row r="18" spans="2:6" ht="58.5" customHeight="1" x14ac:dyDescent="0.25">
      <c r="B18" s="62" t="s">
        <v>35</v>
      </c>
      <c r="C18" s="17" t="s">
        <v>46</v>
      </c>
      <c r="D18" s="38"/>
      <c r="E18" s="37"/>
      <c r="F18" s="37"/>
    </row>
    <row r="19" spans="2:6" x14ac:dyDescent="0.25">
      <c r="B19" s="62"/>
      <c r="C19" s="17" t="s">
        <v>5</v>
      </c>
      <c r="D19" s="38">
        <v>0</v>
      </c>
      <c r="E19" s="37">
        <v>0</v>
      </c>
      <c r="F19" s="37">
        <v>0</v>
      </c>
    </row>
    <row r="20" spans="2:6" x14ac:dyDescent="0.25">
      <c r="B20" s="62"/>
      <c r="C20" s="17" t="s">
        <v>6</v>
      </c>
      <c r="D20" s="38"/>
      <c r="E20" s="37"/>
      <c r="F20" s="37"/>
    </row>
    <row r="21" spans="2:6" ht="120.75" customHeight="1" x14ac:dyDescent="0.25">
      <c r="B21" s="62" t="s">
        <v>36</v>
      </c>
      <c r="C21" s="20" t="s">
        <v>47</v>
      </c>
      <c r="D21" s="38"/>
      <c r="E21" s="37"/>
      <c r="F21" s="37"/>
    </row>
    <row r="22" spans="2:6" x14ac:dyDescent="0.25">
      <c r="B22" s="62"/>
      <c r="C22" s="17" t="s">
        <v>5</v>
      </c>
      <c r="D22" s="38">
        <v>15848.821281270639</v>
      </c>
      <c r="E22" s="37">
        <f>E16</f>
        <v>3537.6666666666665</v>
      </c>
      <c r="F22" s="37">
        <f>D22/E22</f>
        <v>4.4800210914738452</v>
      </c>
    </row>
    <row r="23" spans="2:6" x14ac:dyDescent="0.25">
      <c r="B23" s="62"/>
      <c r="C23" s="17" t="s">
        <v>6</v>
      </c>
      <c r="D23" s="38"/>
      <c r="E23" s="37"/>
      <c r="F23" s="37"/>
    </row>
    <row r="25" spans="2:6" ht="42" customHeight="1" x14ac:dyDescent="0.25">
      <c r="B25" s="61" t="s">
        <v>49</v>
      </c>
      <c r="C25" s="61"/>
      <c r="D25" s="61"/>
      <c r="E25" s="61"/>
      <c r="F25" s="6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5.7109375" customWidth="1"/>
    <col min="3" max="3" width="44.28515625" customWidth="1"/>
    <col min="4" max="4" width="15.7109375" style="41" customWidth="1"/>
    <col min="5" max="5" width="15.7109375" style="40" customWidth="1"/>
  </cols>
  <sheetData>
    <row r="2" spans="2:5" x14ac:dyDescent="0.25">
      <c r="B2" s="52" t="s">
        <v>53</v>
      </c>
      <c r="C2" s="52"/>
      <c r="D2" s="52"/>
      <c r="E2" s="52"/>
    </row>
    <row r="3" spans="2:5" x14ac:dyDescent="0.25">
      <c r="B3" s="52" t="s">
        <v>54</v>
      </c>
      <c r="C3" s="52"/>
      <c r="D3" s="52"/>
      <c r="E3" s="52"/>
    </row>
    <row r="4" spans="2:5" x14ac:dyDescent="0.25">
      <c r="B4" s="52" t="s">
        <v>55</v>
      </c>
      <c r="C4" s="52"/>
      <c r="D4" s="52"/>
      <c r="E4" s="52"/>
    </row>
    <row r="5" spans="2:5" x14ac:dyDescent="0.25">
      <c r="E5" s="45" t="s">
        <v>56</v>
      </c>
    </row>
    <row r="6" spans="2:5" ht="60" x14ac:dyDescent="0.25">
      <c r="B6" s="64" t="s">
        <v>50</v>
      </c>
      <c r="C6" s="64"/>
      <c r="D6" s="42" t="s">
        <v>51</v>
      </c>
      <c r="E6" s="46" t="s">
        <v>52</v>
      </c>
    </row>
    <row r="7" spans="2:5" ht="30.75" customHeight="1" x14ac:dyDescent="0.25">
      <c r="B7" s="65" t="s">
        <v>31</v>
      </c>
      <c r="C7" s="7" t="s">
        <v>57</v>
      </c>
      <c r="D7" s="51">
        <v>2814</v>
      </c>
      <c r="E7" s="47">
        <f>E8+E9+E10+E11+E12+E21+E13</f>
        <v>3078</v>
      </c>
    </row>
    <row r="8" spans="2:5" x14ac:dyDescent="0.25">
      <c r="B8" s="65"/>
      <c r="C8" t="s">
        <v>58</v>
      </c>
      <c r="D8" s="51"/>
      <c r="E8" s="47"/>
    </row>
    <row r="9" spans="2:5" x14ac:dyDescent="0.25">
      <c r="B9" s="65"/>
      <c r="C9" t="s">
        <v>59</v>
      </c>
      <c r="D9" s="51">
        <v>207</v>
      </c>
      <c r="E9" s="47">
        <v>226</v>
      </c>
    </row>
    <row r="10" spans="2:5" x14ac:dyDescent="0.25">
      <c r="B10" s="65"/>
      <c r="C10" t="s">
        <v>60</v>
      </c>
      <c r="D10" s="51">
        <v>0</v>
      </c>
      <c r="E10" s="47">
        <v>0</v>
      </c>
    </row>
    <row r="11" spans="2:5" x14ac:dyDescent="0.25">
      <c r="B11" s="65"/>
      <c r="C11" t="s">
        <v>61</v>
      </c>
      <c r="D11" s="51">
        <v>1957</v>
      </c>
      <c r="E11" s="47">
        <v>2146</v>
      </c>
    </row>
    <row r="12" spans="2:5" x14ac:dyDescent="0.25">
      <c r="B12" s="65"/>
      <c r="C12" t="s">
        <v>62</v>
      </c>
      <c r="D12" s="51">
        <v>595</v>
      </c>
      <c r="E12" s="47">
        <v>652</v>
      </c>
    </row>
    <row r="13" spans="2:5" x14ac:dyDescent="0.25">
      <c r="B13" s="65"/>
      <c r="C13" t="s">
        <v>63</v>
      </c>
      <c r="D13" s="51">
        <v>52</v>
      </c>
      <c r="E13" s="47">
        <f>E17</f>
        <v>54</v>
      </c>
    </row>
    <row r="14" spans="2:5" x14ac:dyDescent="0.25">
      <c r="B14" s="65"/>
      <c r="C14" t="s">
        <v>64</v>
      </c>
      <c r="D14" s="51"/>
      <c r="E14" s="47">
        <v>0</v>
      </c>
    </row>
    <row r="15" spans="2:5" x14ac:dyDescent="0.25">
      <c r="B15" s="65"/>
      <c r="C15" t="s">
        <v>65</v>
      </c>
      <c r="D15" s="51">
        <v>0</v>
      </c>
      <c r="E15" s="47">
        <v>0</v>
      </c>
    </row>
    <row r="16" spans="2:5" ht="45" x14ac:dyDescent="0.25">
      <c r="B16" s="65"/>
      <c r="C16" s="1" t="s">
        <v>66</v>
      </c>
      <c r="D16" s="51">
        <v>0</v>
      </c>
      <c r="E16" s="47">
        <v>0</v>
      </c>
    </row>
    <row r="17" spans="2:5" ht="30" x14ac:dyDescent="0.25">
      <c r="B17" s="65"/>
      <c r="C17" s="1" t="s">
        <v>67</v>
      </c>
      <c r="D17" s="51">
        <v>55</v>
      </c>
      <c r="E17" s="47">
        <v>54</v>
      </c>
    </row>
    <row r="18" spans="2:5" x14ac:dyDescent="0.25">
      <c r="B18" s="65"/>
      <c r="C18" t="s">
        <v>58</v>
      </c>
      <c r="D18" s="51"/>
      <c r="E18" s="47"/>
    </row>
    <row r="19" spans="2:5" x14ac:dyDescent="0.25">
      <c r="B19" s="65"/>
      <c r="C19" t="s">
        <v>68</v>
      </c>
      <c r="D19" s="51">
        <v>0</v>
      </c>
      <c r="E19" s="47">
        <v>0</v>
      </c>
    </row>
    <row r="20" spans="2:5" x14ac:dyDescent="0.25">
      <c r="B20" s="65"/>
      <c r="C20" t="s">
        <v>69</v>
      </c>
      <c r="D20" s="51">
        <v>0</v>
      </c>
      <c r="E20" s="47">
        <v>0</v>
      </c>
    </row>
    <row r="21" spans="2:5" ht="32.25" customHeight="1" x14ac:dyDescent="0.25">
      <c r="B21" s="65"/>
      <c r="C21" s="1" t="s">
        <v>70</v>
      </c>
      <c r="D21" s="51"/>
      <c r="E21" s="47">
        <v>0</v>
      </c>
    </row>
    <row r="22" spans="2:5" x14ac:dyDescent="0.25">
      <c r="B22" s="65"/>
      <c r="C22" t="s">
        <v>71</v>
      </c>
      <c r="D22" s="51">
        <v>0</v>
      </c>
      <c r="E22" s="47">
        <v>0</v>
      </c>
    </row>
    <row r="23" spans="2:5" ht="30" x14ac:dyDescent="0.25">
      <c r="B23" s="65"/>
      <c r="C23" s="1" t="s">
        <v>72</v>
      </c>
      <c r="D23" s="51">
        <v>0</v>
      </c>
      <c r="E23" s="47">
        <v>0</v>
      </c>
    </row>
    <row r="24" spans="2:5" x14ac:dyDescent="0.25">
      <c r="B24" s="65"/>
      <c r="C24" t="s">
        <v>73</v>
      </c>
      <c r="D24" s="51"/>
      <c r="E24" s="47">
        <v>0</v>
      </c>
    </row>
    <row r="25" spans="2:5" x14ac:dyDescent="0.25">
      <c r="B25" s="65"/>
      <c r="C25" t="s">
        <v>58</v>
      </c>
      <c r="D25" s="51"/>
      <c r="E25" s="47"/>
    </row>
    <row r="26" spans="2:5" x14ac:dyDescent="0.25">
      <c r="B26" s="65"/>
      <c r="C26" t="s">
        <v>74</v>
      </c>
      <c r="D26" s="51"/>
      <c r="E26" s="47">
        <v>0</v>
      </c>
    </row>
    <row r="27" spans="2:5" x14ac:dyDescent="0.25">
      <c r="B27" s="65"/>
      <c r="C27" t="s">
        <v>75</v>
      </c>
      <c r="D27" s="51"/>
      <c r="E27" s="47">
        <v>0</v>
      </c>
    </row>
    <row r="28" spans="2:5" x14ac:dyDescent="0.25">
      <c r="B28" s="65"/>
      <c r="C28" t="s">
        <v>76</v>
      </c>
      <c r="D28" s="51"/>
      <c r="E28" s="47"/>
    </row>
    <row r="29" spans="2:5" ht="30" x14ac:dyDescent="0.25">
      <c r="B29" s="65"/>
      <c r="C29" s="1" t="s">
        <v>77</v>
      </c>
      <c r="D29" s="51"/>
      <c r="E29" s="47">
        <v>0</v>
      </c>
    </row>
    <row r="30" spans="2:5" ht="75" customHeight="1" x14ac:dyDescent="0.25">
      <c r="B30" s="5" t="s">
        <v>32</v>
      </c>
      <c r="C30" s="7" t="s">
        <v>78</v>
      </c>
      <c r="D30" s="51">
        <v>0</v>
      </c>
      <c r="E30" s="47">
        <v>12422.905822499999</v>
      </c>
    </row>
    <row r="31" spans="2:5" x14ac:dyDescent="0.25">
      <c r="B31" s="5" t="s">
        <v>33</v>
      </c>
      <c r="C31" t="s">
        <v>79</v>
      </c>
      <c r="D31" s="51"/>
      <c r="E31" s="47"/>
    </row>
    <row r="32" spans="2:5" x14ac:dyDescent="0.25">
      <c r="C32" t="s">
        <v>80</v>
      </c>
      <c r="D32" s="51">
        <f>D7+D30+D31</f>
        <v>2814</v>
      </c>
      <c r="E32" s="47">
        <f>E7+E30+E31</f>
        <v>15500.905822499999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H8" sqref="H8"/>
    </sheetView>
  </sheetViews>
  <sheetFormatPr defaultRowHeight="15" x14ac:dyDescent="0.25"/>
  <cols>
    <col min="2" max="2" width="5.7109375" style="4" customWidth="1"/>
    <col min="3" max="3" width="46.140625" customWidth="1"/>
    <col min="4" max="5" width="18.7109375" customWidth="1"/>
  </cols>
  <sheetData>
    <row r="2" spans="2:5" x14ac:dyDescent="0.25">
      <c r="B2" s="52" t="s">
        <v>86</v>
      </c>
      <c r="C2" s="52"/>
      <c r="D2" s="52"/>
      <c r="E2" s="52"/>
    </row>
    <row r="3" spans="2:5" x14ac:dyDescent="0.25">
      <c r="B3" s="52" t="s">
        <v>87</v>
      </c>
      <c r="C3" s="52"/>
      <c r="D3" s="52"/>
      <c r="E3" s="52"/>
    </row>
    <row r="4" spans="2:5" x14ac:dyDescent="0.25">
      <c r="B4" s="52" t="s">
        <v>88</v>
      </c>
      <c r="C4" s="52"/>
      <c r="D4" s="52"/>
      <c r="E4" s="52"/>
    </row>
    <row r="5" spans="2:5" ht="90" x14ac:dyDescent="0.25">
      <c r="B5" s="64" t="s">
        <v>27</v>
      </c>
      <c r="C5" s="64"/>
      <c r="D5" s="3" t="s">
        <v>81</v>
      </c>
      <c r="E5" s="3" t="s">
        <v>82</v>
      </c>
    </row>
    <row r="6" spans="2:5" ht="30" x14ac:dyDescent="0.25">
      <c r="B6" s="5" t="s">
        <v>31</v>
      </c>
      <c r="C6" s="7" t="s">
        <v>83</v>
      </c>
      <c r="D6" s="23">
        <v>0</v>
      </c>
      <c r="E6" s="23">
        <v>0</v>
      </c>
    </row>
    <row r="7" spans="2:5" ht="63.75" customHeight="1" x14ac:dyDescent="0.25">
      <c r="B7" s="5" t="s">
        <v>32</v>
      </c>
      <c r="C7" s="7" t="s">
        <v>84</v>
      </c>
      <c r="D7" s="23">
        <v>0</v>
      </c>
      <c r="E7" s="23">
        <v>0</v>
      </c>
    </row>
    <row r="8" spans="2:5" ht="40.5" customHeight="1" x14ac:dyDescent="0.25">
      <c r="B8" s="5" t="s">
        <v>33</v>
      </c>
      <c r="C8" s="7" t="s">
        <v>85</v>
      </c>
      <c r="D8" s="23">
        <v>0</v>
      </c>
      <c r="E8" s="23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2017-10-20T06:50:24Z</dcterms:modified>
</cp:coreProperties>
</file>