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январь\"/>
    </mc:Choice>
  </mc:AlternateContent>
  <bookViews>
    <workbookView xWindow="0" yWindow="0" windowWidth="28800" windowHeight="118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E10" i="1" l="1"/>
  <c r="J8" i="1"/>
  <c r="J10" i="1" s="1"/>
  <c r="D17" i="1" l="1"/>
  <c r="B17" i="1"/>
  <c r="A17" i="1"/>
  <c r="J7" i="1" l="1"/>
  <c r="J6" i="1"/>
  <c r="C17" i="1" l="1"/>
  <c r="G17" i="1" s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<sst xmlns="http://schemas.openxmlformats.org/spreadsheetml/2006/main" count="26" uniqueCount="22">
  <si>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</si>
  <si>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</si>
  <si>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</si>
  <si>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</si>
  <si>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</si>
  <si>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</si>
  <si>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</si>
  <si>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</si>
  <si>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</si>
  <si>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</si>
  <si>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</si>
  <si>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</si>
  <si>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</si>
  <si>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</si>
  <si>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</si>
  <si>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</si>
  <si>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</si>
  <si>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</si>
  <si>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</si>
  <si>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</si>
  <si>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</si>
  <si>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изменению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</si>
</sst>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[$-419]mmmm\ yyyy;@"/>
    <numFmt numFmtId="168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8" fontId="6" fillId="0" borderId="2" xfId="1" applyNumberFormat="1" applyFont="1" applyBorder="1" applyAlignment="1">
      <alignment horizontal="center" vertical="center"/>
    </xf>
    <xf numFmtId="168" fontId="6" fillId="0" borderId="3" xfId="1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center" vertical="center"/>
    </xf>
    <xf numFmtId="168" fontId="6" fillId="0" borderId="1" xfId="1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395642184</v>
          </cell>
          <cell r="T5">
            <v>649474</v>
          </cell>
          <cell r="Y5">
            <v>244498415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B4">
            <v>98817800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90" zoomScaleNormal="90" workbookViewId="0">
      <selection activeCell="G17" sqref="G17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7.25" customHeight="1" x14ac:dyDescent="0.25">
      <c r="A2" s="17" t="s">
        <v>10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9" t="s">
        <v>19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1">
        <v>45658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96.75" customHeight="1" x14ac:dyDescent="0.25">
      <c r="A5" s="22" t="s">
        <v>0</v>
      </c>
      <c r="B5" s="23"/>
      <c r="C5" s="24"/>
      <c r="D5" s="11" t="s">
        <v>1</v>
      </c>
      <c r="E5" s="25" t="s">
        <v>2</v>
      </c>
      <c r="F5" s="25"/>
      <c r="G5" s="25"/>
      <c r="H5" s="25"/>
      <c r="I5" s="25"/>
      <c r="J5" s="13" t="s">
        <v>3</v>
      </c>
    </row>
    <row r="6" spans="1:10" ht="31.5" x14ac:dyDescent="0.25">
      <c r="A6" s="22" t="s">
        <v>4</v>
      </c>
      <c r="B6" s="23"/>
      <c r="C6" s="24"/>
      <c r="D6" s="11" t="s">
        <v>20</v>
      </c>
      <c r="E6" s="44">
        <v>2218.79</v>
      </c>
      <c r="F6" s="45"/>
      <c r="G6" s="45"/>
      <c r="H6" s="45"/>
      <c r="I6" s="46"/>
      <c r="J6" s="47">
        <f>E6</f>
        <v>2218.79</v>
      </c>
    </row>
    <row r="7" spans="1:10" ht="31.5" x14ac:dyDescent="0.25">
      <c r="A7" s="22" t="s">
        <v>5</v>
      </c>
      <c r="B7" s="23"/>
      <c r="C7" s="24"/>
      <c r="D7" s="14" t="s">
        <v>20</v>
      </c>
      <c r="E7" s="44">
        <v>4.8099999999999996</v>
      </c>
      <c r="F7" s="45"/>
      <c r="G7" s="45"/>
      <c r="H7" s="45"/>
      <c r="I7" s="46"/>
      <c r="J7" s="47">
        <f>E7</f>
        <v>4.8099999999999996</v>
      </c>
    </row>
    <row r="8" spans="1:10" ht="31.5" x14ac:dyDescent="0.25">
      <c r="A8" s="22" t="s">
        <v>21</v>
      </c>
      <c r="B8" s="23"/>
      <c r="C8" s="24"/>
      <c r="D8" s="14" t="s">
        <v>20</v>
      </c>
      <c r="E8" s="44">
        <v>0.05</v>
      </c>
      <c r="F8" s="45"/>
      <c r="G8" s="45"/>
      <c r="H8" s="45"/>
      <c r="I8" s="46"/>
      <c r="J8" s="47">
        <f>E8</f>
        <v>0.05</v>
      </c>
    </row>
    <row r="9" spans="1:10" ht="31.5" x14ac:dyDescent="0.25">
      <c r="A9" s="22" t="s">
        <v>6</v>
      </c>
      <c r="B9" s="23"/>
      <c r="C9" s="24"/>
      <c r="D9" s="14" t="s">
        <v>20</v>
      </c>
      <c r="E9" s="44">
        <v>31.65</v>
      </c>
      <c r="F9" s="45"/>
      <c r="G9" s="45"/>
      <c r="H9" s="45"/>
      <c r="I9" s="46"/>
      <c r="J9" s="47">
        <v>129.86000000000001</v>
      </c>
    </row>
    <row r="10" spans="1:10" ht="31.5" x14ac:dyDescent="0.25">
      <c r="A10" s="31" t="s">
        <v>7</v>
      </c>
      <c r="B10" s="32"/>
      <c r="C10" s="33"/>
      <c r="D10" s="3" t="s">
        <v>20</v>
      </c>
      <c r="E10" s="48">
        <f>SUM(E6:G9)</f>
        <v>2255.3000000000002</v>
      </c>
      <c r="F10" s="49"/>
      <c r="G10" s="49"/>
      <c r="H10" s="49"/>
      <c r="I10" s="50"/>
      <c r="J10" s="51">
        <f>SUM(J6:J9)</f>
        <v>2353.5100000000002</v>
      </c>
    </row>
    <row r="11" spans="1:10" ht="39" customHeight="1" x14ac:dyDescent="0.25">
      <c r="A11" s="34" t="s">
        <v>8</v>
      </c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66.75" customHeight="1" x14ac:dyDescent="0.25">
      <c r="A12" s="29" t="s">
        <v>9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45658</v>
      </c>
      <c r="B14" s="26" t="s">
        <v>17</v>
      </c>
      <c r="C14" s="27"/>
      <c r="D14" s="27"/>
      <c r="E14" s="27"/>
      <c r="F14" s="27"/>
      <c r="G14" s="28"/>
    </row>
    <row r="15" spans="1:10" x14ac:dyDescent="0.25">
      <c r="A15" s="39" t="s">
        <v>11</v>
      </c>
      <c r="B15" s="39" t="s">
        <v>12</v>
      </c>
      <c r="C15" s="40" t="s">
        <v>13</v>
      </c>
      <c r="D15" s="40"/>
      <c r="E15" s="40"/>
      <c r="F15" s="40"/>
      <c r="G15" s="40"/>
    </row>
    <row r="16" spans="1:10" ht="82.5" customHeight="1" x14ac:dyDescent="0.25">
      <c r="A16" s="39"/>
      <c r="B16" s="39"/>
      <c r="C16" s="6" t="s">
        <v>14</v>
      </c>
      <c r="D16" s="41" t="s">
        <v>15</v>
      </c>
      <c r="E16" s="42"/>
      <c r="F16" s="43"/>
      <c r="G16" s="7" t="s">
        <v>16</v>
      </c>
    </row>
    <row r="17" spans="1:7" x14ac:dyDescent="0.25">
      <c r="A17" s="9">
        <f>[1]Лист1!$B$5</f>
        <v>395642184</v>
      </c>
      <c r="B17" s="9">
        <f>[1]Лист1!$Y$5+[1]Лист1!$T$5</f>
        <v>245147889</v>
      </c>
      <c r="C17" s="10">
        <f>A17-B17</f>
        <v>150494295</v>
      </c>
      <c r="D17" s="36">
        <f>'[2]по балансу и сверхбаланса'!$B$4</f>
        <v>98817800</v>
      </c>
      <c r="E17" s="37"/>
      <c r="F17" s="38"/>
      <c r="G17" s="10">
        <f>C17-D17</f>
        <v>51676495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Uir2X9yWRCqZxDcARPHbJ9Ur4+5Gvu7Ftfj93/X2a1FPxBETVPw6UH7E6diT+zvOtEX8mAq0cHFDMrqskdZLnQ==" saltValue="SnbiYbNdzTEJ8wTq/BqFIg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9:C9"/>
    <mergeCell ref="E9:I9"/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2025-03-25T07:26:56Z</dcterms:modified>
</cp:coreProperties>
</file>