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октябрь\"/>
    </mc:Choice>
  </mc:AlternateContent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C16" i="1" l="1"/>
  <c r="D16" i="1" l="1"/>
  <c r="B16" i="1"/>
  <c r="A16" i="1"/>
  <c r="E9" i="1" l="1"/>
  <c r="J9" i="1" l="1"/>
  <c r="G16" i="1" l="1"/>
  <c r="A13" i="1"/>
</calcChain>
</file>

<file path=xl/comments1.xml><?xml version="1.0" encoding="utf-8"?>
<comments xmlns="http://schemas.openxmlformats.org/spreadsheetml/2006/main">
  <authors>
    <author>Admin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2023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<sst xmlns="http://schemas.openxmlformats.org/spreadsheetml/2006/main" count="24" uniqueCount="21">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</sst>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62;&#1077;&#1085;&#1099;/&#1088;&#1072;&#1089;&#1095;&#1077;&#1090;%20&#1085;&#1077;&#1088;&#1077;&#1075;%20&#1094;&#1077;&#1085;%202023%20(1&#1062;&#105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6;&#1090;&#1077;&#1088;&#1080;/&#1055;&#1086;&#1090;&#1077;&#1088;&#1080;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8;&#1080;&#1083;&#1086;&#1078;&#1077;&#1085;&#1080;&#1077;%202/&#1055;&#1088;&#1080;&#1083;&#1086;&#1078;&#1077;&#1085;&#1080;&#1077;%20&#8470;2.%20&#1057;&#1074;&#1086;&#1076;%20&#1089;%20&#1072;&#1082;&#1090;&#1072;&#1084;&#1080;%20&#1041;&#1059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 и передача"/>
      <sheetName val="январь 2023"/>
      <sheetName val="февраль 2023"/>
      <sheetName val="март 2023"/>
      <sheetName val="апрель 2023"/>
      <sheetName val="май 2023"/>
      <sheetName val="июнь 2023"/>
      <sheetName val="июль 2023"/>
      <sheetName val="август 2023"/>
      <sheetName val="сентябрь 2023"/>
      <sheetName val="октябрь 2023"/>
      <sheetName val="ноябрь 2023"/>
      <sheetName val="декабрь 2023"/>
    </sheetNames>
    <sheetDataSet>
      <sheetData sheetId="0">
        <row r="7">
          <cell r="K7">
            <v>285924.288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"/>
      <sheetName val="по балансу и сверхбаланса"/>
    </sheetNames>
    <sheetDataSet>
      <sheetData sheetId="0"/>
      <sheetData sheetId="1">
        <row r="4">
          <cell r="K4">
            <v>59473634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186633.68900000001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7"/>
  <sheetViews>
    <sheetView tabSelected="1" zoomScaleNormal="100" workbookViewId="0">
      <selection activeCell="C25" sqref="C25"/>
    </sheetView>
  </sheetViews>
  <sheetFormatPr defaultColWidth="9.140625"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47.25" customHeight="1" x14ac:dyDescent="0.25">
      <c r="A2" s="44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46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25">
      <c r="A4" s="48">
        <v>45200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96.75" customHeight="1" x14ac:dyDescent="0.25">
      <c r="A5" s="26" t="s">
        <v>0</v>
      </c>
      <c r="B5" s="27"/>
      <c r="C5" s="28"/>
      <c r="D5" s="11" t="s">
        <v>1</v>
      </c>
      <c r="E5" s="49" t="s">
        <v>2</v>
      </c>
      <c r="F5" s="49"/>
      <c r="G5" s="49"/>
      <c r="H5" s="49"/>
      <c r="I5" s="49"/>
      <c r="J5" s="49" t="s">
        <v>3</v>
      </c>
      <c r="K5" s="49"/>
      <c r="L5" s="49"/>
      <c r="M5" s="49"/>
    </row>
    <row r="6" spans="1:13" ht="31.5" x14ac:dyDescent="0.25">
      <c r="A6" s="26" t="s">
        <v>4</v>
      </c>
      <c r="B6" s="27"/>
      <c r="C6" s="28"/>
      <c r="D6" s="11" t="s">
        <v>5</v>
      </c>
      <c r="E6" s="29">
        <v>1.8382000000000001</v>
      </c>
      <c r="F6" s="30"/>
      <c r="G6" s="30"/>
      <c r="H6" s="30"/>
      <c r="I6" s="31"/>
      <c r="J6" s="32">
        <v>1.8382000000000001</v>
      </c>
      <c r="K6" s="32"/>
      <c r="L6" s="32"/>
      <c r="M6" s="32"/>
    </row>
    <row r="7" spans="1:13" ht="31.5" x14ac:dyDescent="0.25">
      <c r="A7" s="26" t="s">
        <v>6</v>
      </c>
      <c r="B7" s="27"/>
      <c r="C7" s="28"/>
      <c r="D7" s="11" t="s">
        <v>5</v>
      </c>
      <c r="E7" s="29">
        <v>4.1700000000000001E-3</v>
      </c>
      <c r="F7" s="30"/>
      <c r="G7" s="30"/>
      <c r="H7" s="30"/>
      <c r="I7" s="31"/>
      <c r="J7" s="32">
        <v>4.1700000000000001E-3</v>
      </c>
      <c r="K7" s="32"/>
      <c r="L7" s="32"/>
      <c r="M7" s="32"/>
    </row>
    <row r="8" spans="1:13" ht="31.5" x14ac:dyDescent="0.25">
      <c r="A8" s="26" t="s">
        <v>7</v>
      </c>
      <c r="B8" s="27"/>
      <c r="C8" s="28"/>
      <c r="D8" s="11" t="s">
        <v>5</v>
      </c>
      <c r="E8" s="29">
        <v>2.751E-2</v>
      </c>
      <c r="F8" s="30"/>
      <c r="G8" s="30"/>
      <c r="H8" s="30"/>
      <c r="I8" s="31"/>
      <c r="J8" s="32">
        <v>9.7850000000000006E-2</v>
      </c>
      <c r="K8" s="32"/>
      <c r="L8" s="32"/>
      <c r="M8" s="32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1.86988</v>
      </c>
      <c r="F9" s="37"/>
      <c r="G9" s="37"/>
      <c r="H9" s="37"/>
      <c r="I9" s="38"/>
      <c r="J9" s="39">
        <f>SUM(J6:M8)</f>
        <v>1.9402200000000001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24" t="s">
        <v>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45200</v>
      </c>
      <c r="B13" s="21" t="s">
        <v>18</v>
      </c>
      <c r="C13" s="22"/>
      <c r="D13" s="22"/>
      <c r="E13" s="22"/>
      <c r="F13" s="22"/>
      <c r="G13" s="23"/>
    </row>
    <row r="14" spans="1:13" x14ac:dyDescent="0.25">
      <c r="A14" s="16" t="s">
        <v>12</v>
      </c>
      <c r="B14" s="16" t="s">
        <v>13</v>
      </c>
      <c r="C14" s="17" t="s">
        <v>14</v>
      </c>
      <c r="D14" s="17"/>
      <c r="E14" s="17"/>
      <c r="F14" s="17"/>
      <c r="G14" s="17"/>
    </row>
    <row r="15" spans="1:13" ht="82.5" customHeight="1" x14ac:dyDescent="0.25">
      <c r="A15" s="16"/>
      <c r="B15" s="16"/>
      <c r="C15" s="6" t="s">
        <v>15</v>
      </c>
      <c r="D15" s="18" t="s">
        <v>16</v>
      </c>
      <c r="E15" s="19"/>
      <c r="F15" s="20"/>
      <c r="G15" s="7" t="s">
        <v>17</v>
      </c>
    </row>
    <row r="16" spans="1:13" x14ac:dyDescent="0.25">
      <c r="A16" s="9">
        <f>'[1]расчет цен'!$K$7*1000</f>
        <v>285924288</v>
      </c>
      <c r="B16" s="9">
        <f>'[3]Приложение №2. Свод с актами БУ'!$Y$242*1000</f>
        <v>186633689</v>
      </c>
      <c r="C16" s="10">
        <f>A16-B16</f>
        <v>99290599</v>
      </c>
      <c r="D16" s="13">
        <f>'[2]по балансу и сверхбаланса'!$K$4</f>
        <v>59473634</v>
      </c>
      <c r="E16" s="14"/>
      <c r="F16" s="15"/>
      <c r="G16" s="10">
        <f>C16-D16</f>
        <v>39816965</v>
      </c>
    </row>
    <row r="17" spans="3:7" x14ac:dyDescent="0.25">
      <c r="E17" s="12"/>
      <c r="F17" s="12"/>
    </row>
    <row r="22" spans="3:7" x14ac:dyDescent="0.25">
      <c r="C22" s="12"/>
    </row>
    <row r="23" spans="3:7" x14ac:dyDescent="0.25">
      <c r="C23" s="12"/>
    </row>
    <row r="24" spans="3:7" x14ac:dyDescent="0.25">
      <c r="G24" s="12"/>
    </row>
    <row r="27" spans="3:7" x14ac:dyDescent="0.25">
      <c r="E27" s="12"/>
    </row>
  </sheetData>
  <sheetProtection algorithmName="SHA-512" hashValue="JqJxQnzWGo4dbNE6uPQFQYicV+MqQluXA+1Ha0bzDa1igN5kF4s0cXPRFC9TFpt4vQjy1LgXpSQrV7mvzP+Vmw==" saltValue="BPwJrT4CzXdM7MXvsB/RGw==" spinCount="100000" sheet="1" objects="1" scenarios="1" formatCells="0" formatColumns="0" formatRows="0" insertColumns="0" insertRows="0" insertHyperlinks="0" deleteColumns="0" deleteRows="0" sort="0" autoFilter="0" pivotTables="0"/>
  <mergeCells count="27"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D16:F16"/>
    <mergeCell ref="A14:A15"/>
    <mergeCell ref="B14:B15"/>
    <mergeCell ref="C14:G14"/>
    <mergeCell ref="D15:F15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2023-11-23T06:41:17Z</dcterms:modified>
</cp:coreProperties>
</file>