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июн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D16" i="1" l="1"/>
  <c r="A16" i="1"/>
  <c r="B16" i="1"/>
  <c r="E9" i="1" l="1"/>
  <c r="J9" i="1" l="1"/>
  <c r="C16" i="1" l="1"/>
  <c r="G16" i="1" l="1"/>
  <c r="A13" i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<sst xmlns="http://schemas.openxmlformats.org/spreadsheetml/2006/main" count="24" uniqueCount="21">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</sst>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55;&#1086;&#1090;&#1077;&#1088;&#1080;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F7">
            <v>250192.91099999999</v>
          </cell>
          <cell r="G7">
            <v>233741.576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 refreshError="1"/>
      <sheetData sheetId="1">
        <row r="4">
          <cell r="G4">
            <v>45319646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169047.35500000001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topLeftCell="A4" zoomScaleNormal="100" workbookViewId="0">
      <selection activeCell="D18" sqref="D18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45078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1.91174</v>
      </c>
      <c r="F6" s="30"/>
      <c r="G6" s="30"/>
      <c r="H6" s="30"/>
      <c r="I6" s="31"/>
      <c r="J6" s="32">
        <v>1.91174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4.8500000000000001E-3</v>
      </c>
      <c r="F7" s="30"/>
      <c r="G7" s="30"/>
      <c r="H7" s="30"/>
      <c r="I7" s="31"/>
      <c r="J7" s="32">
        <v>4.8500000000000001E-3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2.751E-2</v>
      </c>
      <c r="F8" s="30"/>
      <c r="G8" s="30"/>
      <c r="H8" s="30"/>
      <c r="I8" s="31"/>
      <c r="J8" s="32">
        <v>9.7850000000000006E-2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1.9440999999999999</v>
      </c>
      <c r="F9" s="37"/>
      <c r="G9" s="37"/>
      <c r="H9" s="37"/>
      <c r="I9" s="38"/>
      <c r="J9" s="39">
        <f>SUM(J6:M8)</f>
        <v>2.01444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45078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цен'!$G$7*1000</f>
        <v>233741576</v>
      </c>
      <c r="B16" s="9">
        <f>'[3]Приложение №2. Свод с актами БУ'!$Y$242*1000</f>
        <v>169047355</v>
      </c>
      <c r="C16" s="10">
        <f>A16-B16</f>
        <v>64694221</v>
      </c>
      <c r="D16" s="13">
        <f>'[2]по балансу и сверхбаланса'!$G$4</f>
        <v>45319646</v>
      </c>
      <c r="E16" s="14"/>
      <c r="F16" s="15"/>
      <c r="G16" s="10">
        <f>C16-D16</f>
        <v>19374575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algorithmName="SHA-512" hashValue="vdnnjJi8rP5Y55wC3c9LlNqFCW5ipOo0971ktHswK8aAjnn3TsGNmrvZsBngzf8u+5632+gN/6FF3nA4ckmoRA==" saltValue="h2foD5aYxO99ohoRu6gMgQ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2023-07-24T11:45:18Z</dcterms:modified>
</cp:coreProperties>
</file>