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сентябрь\"/>
    </mc:Choice>
  </mc:AlternateContent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1785" windowWidth="15480" windowHeight="11400" tabRatio="599"/>
  </bookViews>
  <sheets>
    <sheet name="Полезный отпуск э.э." sheetId="16" r:id="rId1"/>
  </sheets>
  <externalReferences>
    <externalReference r:id="rId2"/>
    <externalReference r:id="rId3"/>
  </externalReferences>
  <definedNames>
    <definedName name="_xlnm.Print_Area" localSheetId="0">'Полезный отпуск э.э.'!$A$1:$F$15</definedName>
  </definedNames>
  <calcPr calcId="152511"/>
</workbook>
</file>

<file path=xl/calcChain.xml><?xml version="1.0" encoding="utf-8"?>
<calcChain xmlns="http://schemas.openxmlformats.org/spreadsheetml/2006/main">
  <c r="C14" i="16" l="1"/>
  <c r="C13" i="16"/>
  <c r="C12" i="16"/>
  <c r="C11" i="16"/>
  <c r="C10" i="16"/>
  <c r="C9" i="16"/>
  <c r="C8" i="16"/>
  <c r="C6" i="16"/>
  <c r="C4" i="16"/>
  <c r="C7" i="16" l="1"/>
  <c r="C5" i="16" s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<sst xmlns="http://schemas.openxmlformats.org/spreadsheetml/2006/main" count="14" uniqueCount="14">
  <si>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</si>
  <si>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</si>
  <si>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</si>
  <si>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</si>
  <si>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</si>
  <si>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</si>
  <si>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</si>
  <si>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</si>
  <si>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</si>
  <si>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</si>
  <si>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</si>
  <si>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</si>
  <si>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</si>
  <si>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сентябрь 2025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</si>
</sst>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Fill="1" applyAlignment="1">
      <alignment horizontal="center" wrapText="1"/>
    </xf>
  </cellXfs>
  <cellStyles count="4">
    <cellStyle name="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8;&#1080;&#1083;&#1086;&#1078;&#1077;&#1085;&#1080;&#1077;%202/&#1055;&#1088;&#1080;&#1083;&#1086;&#1078;&#1077;&#1085;&#1080;&#1077;%20&#8470;2.%20&#1057;&#1074;&#1086;&#1076;%20&#1089;%20&#1072;&#1082;&#1090;&#1072;&#1084;&#1080;%20&#1041;&#1059;%20&#1089;&#1077;&#1085;&#1090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60;&#1086;&#1088;&#1084;&#1072;%2046-&#1069;&#1069;/&#1044;&#1083;&#1103;%20&#1086;&#1090;&#1087;&#1088;&#1072;&#1074;&#1082;&#1080;/46EE.STX.EIAS(v1.0.4)_&#1089;&#1077;&#1085;&#1090;&#1103;&#1073;&#1088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Y242">
            <v>198824.58499999999</v>
          </cell>
        </row>
        <row r="243">
          <cell r="Y243">
            <v>10078.44</v>
          </cell>
        </row>
        <row r="247">
          <cell r="Y247">
            <v>623.68600000000004</v>
          </cell>
        </row>
        <row r="249">
          <cell r="Y249">
            <v>7131.1</v>
          </cell>
        </row>
        <row r="250">
          <cell r="Y250">
            <v>4243.9120000000003</v>
          </cell>
        </row>
        <row r="251">
          <cell r="Y251">
            <v>5080.8990000000003</v>
          </cell>
        </row>
        <row r="252">
          <cell r="Y252">
            <v>7647.326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25">
          <cell r="I25">
            <v>51701.883999999998</v>
          </cell>
        </row>
        <row r="28">
          <cell r="I28">
            <v>787.37099999999998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54308.837</v>
          </cell>
        </row>
        <row r="39">
          <cell r="I39">
            <v>8057.9169999999986</v>
          </cell>
        </row>
      </sheetData>
      <sheetData sheetId="5"/>
      <sheetData sheetId="6"/>
      <sheetData sheetId="7"/>
      <sheetData sheetId="8">
        <row r="38">
          <cell r="F38">
            <v>494.21100000000001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workbookViewId="0">
      <selection activeCell="F4" sqref="F4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8" t="s">
        <v>13</v>
      </c>
      <c r="B2" s="18"/>
      <c r="C2" s="18"/>
      <c r="D2" s="18"/>
    </row>
    <row r="4" spans="1:9" ht="15" x14ac:dyDescent="0.2">
      <c r="A4" s="16" t="s">
        <v>1</v>
      </c>
      <c r="B4" s="17"/>
      <c r="C4" s="12">
        <f>'[1]Приложение №2. Свод с актами БУ'!$Y$243*1000</f>
        <v>10078440</v>
      </c>
      <c r="D4" s="3"/>
    </row>
    <row r="5" spans="1:9" ht="15" x14ac:dyDescent="0.2">
      <c r="A5" s="16" t="s">
        <v>6</v>
      </c>
      <c r="B5" s="17"/>
      <c r="C5" s="12">
        <f>'[1]Приложение №2. Свод с актами БУ'!$Y$242*1000-(C4+C6+C7+C11+C12+C13+C14)+'[2]Раздел IV'!$F$38*1000</f>
        <v>49657424</v>
      </c>
    </row>
    <row r="6" spans="1:9" ht="15" x14ac:dyDescent="0.2">
      <c r="A6" s="16" t="s">
        <v>7</v>
      </c>
      <c r="B6" s="17"/>
      <c r="C6" s="12">
        <f>'[1]Приложение №2. Свод с актами БУ'!$Y$247*1000</f>
        <v>623686</v>
      </c>
      <c r="D6" s="3"/>
    </row>
    <row r="7" spans="1:9" ht="15.75" x14ac:dyDescent="0.25">
      <c r="A7" s="5" t="s">
        <v>8</v>
      </c>
      <c r="B7" s="4"/>
      <c r="C7" s="13">
        <f>C8+C9+C10</f>
        <v>114856009</v>
      </c>
      <c r="D7" s="3"/>
    </row>
    <row r="8" spans="1:9" ht="15" x14ac:dyDescent="0.2">
      <c r="A8" s="16" t="s">
        <v>2</v>
      </c>
      <c r="B8" s="17"/>
      <c r="C8" s="12">
        <f>('[2]Раздел I. В'!$I$25+'[2]Раздел I. В'!$I$28+'[2]Раздел I. В'!$I$31+'[2]Раздел I. В'!$I$34)*1000</f>
        <v>52489255</v>
      </c>
      <c r="D8" s="3"/>
    </row>
    <row r="9" spans="1:9" ht="15" x14ac:dyDescent="0.2">
      <c r="A9" s="16" t="s">
        <v>3</v>
      </c>
      <c r="B9" s="17"/>
      <c r="C9" s="12">
        <f>'[2]Раздел I. В'!$I$37*1000</f>
        <v>54308837</v>
      </c>
      <c r="D9" s="3"/>
      <c r="E9" s="9"/>
    </row>
    <row r="10" spans="1:9" ht="15" x14ac:dyDescent="0.2">
      <c r="A10" s="16" t="s">
        <v>5</v>
      </c>
      <c r="B10" s="17"/>
      <c r="C10" s="12">
        <f>'[2]Раздел I. В'!$I$39*1000</f>
        <v>8057916.9999999981</v>
      </c>
      <c r="D10" s="3"/>
      <c r="E10" s="9"/>
    </row>
    <row r="11" spans="1:9" ht="15" x14ac:dyDescent="0.2">
      <c r="A11" s="16" t="s">
        <v>9</v>
      </c>
      <c r="B11" s="17"/>
      <c r="C11" s="12">
        <f>'[1]Приложение №2. Свод с актами БУ'!$Y$249*1000</f>
        <v>7131100</v>
      </c>
      <c r="I11" s="1" t="s">
        <v>4</v>
      </c>
    </row>
    <row r="12" spans="1:9" ht="15" x14ac:dyDescent="0.2">
      <c r="A12" s="16" t="s">
        <v>10</v>
      </c>
      <c r="B12" s="17"/>
      <c r="C12" s="12">
        <f>'[1]Приложение №2. Свод с актами БУ'!$Y$250*1000</f>
        <v>4243912</v>
      </c>
      <c r="D12" s="3"/>
    </row>
    <row r="13" spans="1:9" ht="15" x14ac:dyDescent="0.2">
      <c r="A13" s="6" t="s">
        <v>11</v>
      </c>
      <c r="B13" s="7"/>
      <c r="C13" s="12">
        <f>'[1]Приложение №2. Свод с актами БУ'!$Y$251*1000</f>
        <v>5080899</v>
      </c>
      <c r="D13" s="3"/>
    </row>
    <row r="14" spans="1:9" ht="15" x14ac:dyDescent="0.2">
      <c r="A14" s="16" t="s">
        <v>12</v>
      </c>
      <c r="B14" s="17"/>
      <c r="C14" s="12">
        <f>'[1]Приложение №2. Свод с актами БУ'!$Y$252*1000</f>
        <v>7647326</v>
      </c>
      <c r="D14" s="3"/>
    </row>
    <row r="15" spans="1:9" ht="20.25" x14ac:dyDescent="0.3">
      <c r="A15" s="14" t="s">
        <v>0</v>
      </c>
      <c r="B15" s="15"/>
      <c r="C15" s="8">
        <f>C4+C5+C6+C7+C11+C12+C13+C14</f>
        <v>199318796</v>
      </c>
      <c r="D15" s="10"/>
      <c r="E15" s="11"/>
    </row>
  </sheetData>
  <sheetProtection algorithmName="SHA-512" hashValue="6izkkLDsYznE3OaTSOjl2IVqhKLW7+8Ao0PCNdiOT7ulNQmGzq6W31Y7sqTIR4A71ILLx48VI9GUe3PoAi7MuA==" saltValue="Byiz7AicKA+GRvMGNT1/tA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2:D2"/>
    <mergeCell ref="A4:B4"/>
    <mergeCell ref="A5:B5"/>
    <mergeCell ref="A6:B6"/>
    <mergeCell ref="A14:B14"/>
    <mergeCell ref="A15:B15"/>
    <mergeCell ref="A8:B8"/>
    <mergeCell ref="A9:B9"/>
    <mergeCell ref="A11:B11"/>
    <mergeCell ref="A12:B12"/>
    <mergeCell ref="A10:B10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Фатима Мухаджиева</cp:lastModifiedBy>
  <cp:lastPrinted>2015-12-07T15:03:22Z</cp:lastPrinted>
  <dcterms:created xsi:type="dcterms:W3CDTF">2007-04-05T11:04:53Z</dcterms:created>
  <dcterms:modified xsi:type="dcterms:W3CDTF">2025-10-21T08:28:13Z</dcterms:modified>
</cp:coreProperties>
</file>