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июнь\"/>
    </mc:Choice>
  </mc:AlternateContent>
  <workbookProtection workbookAlgorithmName="SHA-512" workbookHashValue="Ihf1n9Ur3WNea7MYctlgFf+iii7lq+jBvxBsZOeQ4PcRfM6rI21kssJu4WdqyFgC/sSSOg+MKbsWkUAQd3AaUA==" workbookSaltValue="VO33loYw3FKz0QR0QjOK2w==" workbookSpinCount="100000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<sst xmlns="http://schemas.openxmlformats.org/spreadsheetml/2006/main" count="14" uniqueCount="14">
  <si>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</si>
  <si>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</si>
  <si>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</si>
  <si>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</si>
  <si>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</si>
  <si>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</si>
  <si>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</si>
  <si>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</si>
  <si>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</si>
  <si>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</si>
  <si>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</si>
  <si>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</si>
  <si>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</si>
  <si>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июнь 2025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</si>
</sst>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8;&#1080;&#1083;&#1086;&#1078;&#1077;&#1085;&#1080;&#1077;%202/&#1055;&#1088;&#1080;&#1083;&#1086;&#1078;&#1077;&#1085;&#1080;&#1077;%20&#8470;2.%20&#1057;&#1074;&#1086;&#1076;%20&#1089;%20&#1072;&#1082;&#1090;&#1072;&#1084;&#1080;%20&#1041;&#1059;%20&#1080;&#1102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60;&#1086;&#1088;&#1084;&#1072;%2046-&#1069;&#1069;/&#1044;&#1083;&#1103;%20&#1086;&#1090;&#1087;&#1088;&#1072;&#1074;&#1082;&#1080;/46EE.STX.EIAS(v1.0.4)_&#1080;&#1102;&#1085;&#1100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201298.09099999999</v>
          </cell>
        </row>
        <row r="243">
          <cell r="Y243">
            <v>12283.529</v>
          </cell>
        </row>
        <row r="247">
          <cell r="Y247">
            <v>138.86600000000001</v>
          </cell>
        </row>
        <row r="249">
          <cell r="Y249">
            <v>6390.9409999999998</v>
          </cell>
        </row>
        <row r="250">
          <cell r="Y250">
            <v>4074.32</v>
          </cell>
        </row>
        <row r="251">
          <cell r="Y251">
            <v>3938.2269999999999</v>
          </cell>
        </row>
        <row r="252">
          <cell r="Y252">
            <v>5470.0190000000002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52129.127999999997</v>
          </cell>
        </row>
        <row r="28">
          <cell r="I28">
            <v>860.02700000000004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65273.69</v>
          </cell>
        </row>
        <row r="39">
          <cell r="I39">
            <v>8311.3029999999981</v>
          </cell>
        </row>
      </sheetData>
      <sheetData sheetId="5"/>
      <sheetData sheetId="6"/>
      <sheetData sheetId="7"/>
      <sheetData sheetId="8">
        <row r="38">
          <cell r="F38">
            <v>538.79899999999998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4" t="s">
        <v>13</v>
      </c>
      <c r="B2" s="14"/>
      <c r="C2" s="14"/>
      <c r="D2" s="14"/>
    </row>
    <row r="4" spans="1:9" ht="15" x14ac:dyDescent="0.2">
      <c r="A4" s="15" t="s">
        <v>1</v>
      </c>
      <c r="B4" s="16"/>
      <c r="C4" s="12">
        <f>'[1]Приложение №2. Свод с актами БУ'!$Y$243*1000</f>
        <v>12283529</v>
      </c>
      <c r="D4" s="3"/>
    </row>
    <row r="5" spans="1:9" ht="15" x14ac:dyDescent="0.2">
      <c r="A5" s="15" t="s">
        <v>6</v>
      </c>
      <c r="B5" s="16"/>
      <c r="C5" s="12">
        <f>'[1]Приложение №2. Свод с актами БУ'!$Y$242*1000-(C4+C6+C7+C11+C12+C13+C14)+'[2]Раздел IV'!$F$38*1000</f>
        <v>42966840</v>
      </c>
    </row>
    <row r="6" spans="1:9" ht="15" x14ac:dyDescent="0.2">
      <c r="A6" s="15" t="s">
        <v>7</v>
      </c>
      <c r="B6" s="16"/>
      <c r="C6" s="12">
        <f>'[1]Приложение №2. Свод с актами БУ'!$Y$247*1000</f>
        <v>138866</v>
      </c>
      <c r="D6" s="3"/>
    </row>
    <row r="7" spans="1:9" ht="15.75" x14ac:dyDescent="0.25">
      <c r="A7" s="5" t="s">
        <v>8</v>
      </c>
      <c r="B7" s="4"/>
      <c r="C7" s="13">
        <f>C8+C9+C10</f>
        <v>126574148</v>
      </c>
      <c r="D7" s="3"/>
    </row>
    <row r="8" spans="1:9" ht="15" x14ac:dyDescent="0.2">
      <c r="A8" s="15" t="s">
        <v>2</v>
      </c>
      <c r="B8" s="16"/>
      <c r="C8" s="12">
        <f>('[2]Раздел I. В'!$I$25+'[2]Раздел I. В'!$I$28+'[2]Раздел I. В'!$I$31+'[2]Раздел I. В'!$I$34)*1000</f>
        <v>52989155</v>
      </c>
      <c r="D8" s="3"/>
    </row>
    <row r="9" spans="1:9" ht="15" x14ac:dyDescent="0.2">
      <c r="A9" s="15" t="s">
        <v>3</v>
      </c>
      <c r="B9" s="16"/>
      <c r="C9" s="12">
        <f>'[2]Раздел I. В'!$I$37*1000</f>
        <v>65273690</v>
      </c>
      <c r="D9" s="3"/>
      <c r="E9" s="9"/>
    </row>
    <row r="10" spans="1:9" ht="15" x14ac:dyDescent="0.2">
      <c r="A10" s="15" t="s">
        <v>5</v>
      </c>
      <c r="B10" s="16"/>
      <c r="C10" s="12">
        <f>'[2]Раздел I. В'!$I$39*1000</f>
        <v>8311302.9999999981</v>
      </c>
      <c r="D10" s="3"/>
      <c r="E10" s="9"/>
    </row>
    <row r="11" spans="1:9" ht="15" x14ac:dyDescent="0.2">
      <c r="A11" s="15" t="s">
        <v>9</v>
      </c>
      <c r="B11" s="16"/>
      <c r="C11" s="12">
        <f>'[1]Приложение №2. Свод с актами БУ'!$Y$249*1000</f>
        <v>6390941</v>
      </c>
      <c r="I11" s="1" t="s">
        <v>4</v>
      </c>
    </row>
    <row r="12" spans="1:9" ht="15" x14ac:dyDescent="0.2">
      <c r="A12" s="15" t="s">
        <v>10</v>
      </c>
      <c r="B12" s="16"/>
      <c r="C12" s="12">
        <f>'[1]Приложение №2. Свод с актами БУ'!$Y$250*1000</f>
        <v>4074320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3938227</v>
      </c>
      <c r="D13" s="3"/>
    </row>
    <row r="14" spans="1:9" ht="15" x14ac:dyDescent="0.2">
      <c r="A14" s="15" t="s">
        <v>12</v>
      </c>
      <c r="B14" s="16"/>
      <c r="C14" s="12">
        <f>'[1]Приложение №2. Свод с актами БУ'!$Y$252*1000</f>
        <v>5470019</v>
      </c>
      <c r="D14" s="3"/>
    </row>
    <row r="15" spans="1:9" ht="20.25" x14ac:dyDescent="0.3">
      <c r="A15" s="17" t="s">
        <v>0</v>
      </c>
      <c r="B15" s="18"/>
      <c r="C15" s="8">
        <f>C4+C5+C6+C7+C11+C12+C13+C14</f>
        <v>201836890</v>
      </c>
      <c r="D15" s="10"/>
      <c r="E15" s="11"/>
    </row>
  </sheetData>
  <sheetProtection algorithmName="SHA-512" hashValue="7wkpLkXXk1PZSP70zvS9TzlyRySvctHjXTmQnDLNbPSSzwCok0AkLnEsnA5Jv/ccV1PaXXbo2m4PSKYoOSxw8Q==" saltValue="GXqHOsYGRXpEYVOC7rOCcw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Фатима Мухаджиева</cp:lastModifiedBy>
  <cp:lastPrinted>2015-12-07T15:03:22Z</cp:lastPrinted>
  <dcterms:created xsi:type="dcterms:W3CDTF">2007-04-05T11:04:53Z</dcterms:created>
  <dcterms:modified xsi:type="dcterms:W3CDTF">2025-07-23T11:56:45Z</dcterms:modified>
</cp:coreProperties>
</file>