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0квФ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'10квФ'!$A$24:$T$291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'10квФ'!$A$48:$T$291</definedName>
    <definedName name="Z_02F617A7_AC90_4FC1_8EBD_0119B58FDA4E_.wvu.FilterData" localSheetId="0" hidden="1">'10квФ'!$A$24:$X$291</definedName>
    <definedName name="Z_03EB9DF4_AC98_4BC6_9F99_BC4E566A59EB_.wvu.FilterData" localSheetId="0" hidden="1">'10квФ'!$A$48:$T$291</definedName>
    <definedName name="Z_072137E3_9A31_40C6_B2F8_9E0682CF001C_.wvu.FilterData" localSheetId="0" hidden="1">'10квФ'!$A$48:$T$291</definedName>
    <definedName name="Z_087625E1_6442_4CFE_9ADB_7A5E7D20F421_.wvu.FilterData" localSheetId="0" hidden="1">'10квФ'!$A$21:$T$301</definedName>
    <definedName name="Z_099F8D69_7585_4416_A0D9_3B92F624255C_.wvu.FilterData" localSheetId="0" hidden="1">'10квФ'!$A$48:$T$291</definedName>
    <definedName name="Z_14D794F6_4F7F_4AF1_9EE2_74A5805884BE_.wvu.FilterData" localSheetId="0" hidden="1">'10квФ'!$A$24:$T$291</definedName>
    <definedName name="Z_1AC8BE7E_0DED_439F_B13B_11567D3511F1_.wvu.FilterData" localSheetId="0" hidden="1">'10квФ'!$A$24:$T$291</definedName>
    <definedName name="Z_1D4769C9_22D3_41D7_BB10_557E5B558A42_.wvu.FilterData" localSheetId="0" hidden="1">'10квФ'!$A$48:$T$297</definedName>
    <definedName name="Z_1E9E47DB_E471_43B9_861B_FD185A540B58_.wvu.FilterData" localSheetId="0" hidden="1">'10квФ'!$A$24:$T$291</definedName>
    <definedName name="Z_2411F0DF_B06E_4B96_B6E2_07231CDB021F_.wvu.FilterData" localSheetId="0" hidden="1">'10квФ'!$A$24:$T$291</definedName>
    <definedName name="Z_247B49AF_46A0_4107_B849_879CB7CACC3B_.wvu.FilterData" localSheetId="0" hidden="1">'10квФ'!$A$24:$T$291</definedName>
    <definedName name="Z_26DAEAC3_92A5_4121_942A_41E1C66C8C7F_.wvu.FilterData" localSheetId="0" hidden="1">'10квФ'!$A$48:$T$297</definedName>
    <definedName name="Z_28C854DD_575D_436D_BB89_4EBFD66A31F2_.wvu.FilterData" localSheetId="0" hidden="1">'10квФ'!$A$24:$T$291</definedName>
    <definedName name="Z_28DD50A5_FF68_433B_8BB2_B3B3CEA0C4F3_.wvu.FilterData" localSheetId="0" hidden="1">'10квФ'!$A$48:$T$297</definedName>
    <definedName name="Z_2AD7D8A5_D91B_4BFF_A9D2_3942C99EEDAD_.wvu.FilterData" localSheetId="0" hidden="1">'10квФ'!$A$48:$T$297</definedName>
    <definedName name="Z_2B705702_B67B_491C_8E54_4D0D6F3E9453_.wvu.FilterData" localSheetId="0" hidden="1">'10квФ'!$A$48:$T$295</definedName>
    <definedName name="Z_2B944529_4431_4AE3_A585_21D645644E2B_.wvu.FilterData" localSheetId="0" hidden="1">'10квФ'!$A$24:$T$291</definedName>
    <definedName name="Z_2B944529_4431_4AE3_A585_21D645644E2B_.wvu.PrintArea" localSheetId="0" hidden="1">'10квФ'!$A$1:$T$48</definedName>
    <definedName name="Z_2B944529_4431_4AE3_A585_21D645644E2B_.wvu.PrintTitles" localSheetId="0" hidden="1">'10квФ'!$21:$24</definedName>
    <definedName name="Z_2BF31BFA_465C_4F9A_9D42_0A095C5E416C_.wvu.FilterData" localSheetId="0" hidden="1">'10квФ'!$A$48:$T$291</definedName>
    <definedName name="Z_2CFCE4CA_55B5_4637_B259_AE94B627BC55_.wvu.FilterData" localSheetId="0" hidden="1">'10квФ'!$A$48:$T$297</definedName>
    <definedName name="Z_2D0AFCAA_9364_47AA_B985_49881280DD67_.wvu.FilterData" localSheetId="0" hidden="1">'10квФ'!$A$48:$T$297</definedName>
    <definedName name="Z_2DB1AFA1_9EED_47A4_81DD_AA83ACAA5BC0_.wvu.FilterData" localSheetId="0" hidden="1">'10квФ'!$A$24:$T$291</definedName>
    <definedName name="Z_2DB1AFA1_9EED_47A4_81DD_AA83ACAA5BC0_.wvu.PrintArea" localSheetId="0" hidden="1">'10квФ'!$A$1:$T$299</definedName>
    <definedName name="Z_335B1A39_E67B_4103_AB1A_6E342BFD7E7E_.wvu.FilterData" localSheetId="0" hidden="1">'10квФ'!$A$24:$T$291</definedName>
    <definedName name="Z_35E5254D_33D2_4F9E_A1A3_D8A4A840691E_.wvu.FilterData" localSheetId="0" hidden="1">'10квФ'!$A$48:$T$295</definedName>
    <definedName name="Z_37FDCE4A_6CA4_4AB4_B747_B6F8179F01AF_.wvu.FilterData" localSheetId="0" hidden="1">'10квФ'!$A$48:$T$297</definedName>
    <definedName name="Z_3B21D198_1A45_49A7_A89A_F5CB90E4F1F5_.wvu.FilterData" localSheetId="0" hidden="1">'10квФ'!$A$24:$T$291</definedName>
    <definedName name="Z_3DA5BA36_6938_471F_B773_58C819FFA9C8_.wvu.FilterData" localSheetId="0" hidden="1">'10квФ'!$A$48:$T$291</definedName>
    <definedName name="Z_3E704B2B_2057_4AAE_87C3_E767D1ECBD4F_.wvu.FilterData" localSheetId="0" hidden="1">'10квФ'!$A$24:$T$291</definedName>
    <definedName name="Z_40AF2882_EE60_4760_BBBA_B54B2DAF72F9_.wvu.FilterData" localSheetId="0" hidden="1">'10квФ'!$A$48:$T$295</definedName>
    <definedName name="Z_41B76FCA_8ADA_4407_878E_56A7264D83C4_.wvu.FilterData" localSheetId="0" hidden="1">'10квФ'!$A$48:$T$297</definedName>
    <definedName name="Z_41C0B97A_7C2A_448D_8128_336FADFB8128_.wvu.FilterData" localSheetId="0" hidden="1">'10квФ'!$A$48:$T$297</definedName>
    <definedName name="Z_434B79F9_CE67_44DF_BBA0_0AA985688936_.wvu.FilterData" localSheetId="0" hidden="1">'10квФ'!$A$24:$T$291</definedName>
    <definedName name="Z_434B79F9_CE67_44DF_BBA0_0AA985688936_.wvu.PrintArea" localSheetId="0" hidden="1">'10квФ'!$A$1:$T$299</definedName>
    <definedName name="Z_4540E8E9_6871_4C85_9E6A_95C4A28A8744_.wvu.FilterData" localSheetId="0" hidden="1">'10квФ'!$A$21:$T$291</definedName>
    <definedName name="Z_456B260A_4433_4764_B08B_5A07673D1E6C_.wvu.FilterData" localSheetId="0" hidden="1">'10квФ'!$A$48:$T$291</definedName>
    <definedName name="Z_47DD029F_F51C_4CE5_86C3_DA74699192FA_.wvu.FilterData" localSheetId="0" hidden="1">'10квФ'!$A$24:$T$291</definedName>
    <definedName name="Z_48A60FB0_9A73_41A3_99DB_17520660C91A_.wvu.FilterData" localSheetId="0" hidden="1">'10квФ'!$A$24:$T$291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'10квФ'!$A$48:$T$297</definedName>
    <definedName name="Z_55AAC02E_354B_458A_B57A_9A758D9C24F6_.wvu.FilterData" localSheetId="0" hidden="1">'10квФ'!$A$48:$T$291</definedName>
    <definedName name="Z_58612208_4A7E_4665_80FF_BCE33818B79B_.wvu.FilterData" localSheetId="0" hidden="1">'10квФ'!$A$48:$T$297</definedName>
    <definedName name="Z_5939E2BE_D513_447E_886D_794B8773EF22_.wvu.FilterData" localSheetId="0" hidden="1">'10квФ'!$A$48:$T$291</definedName>
    <definedName name="Z_5B2849A4_10D6_4C56_82E3_213F2F39DEE0_.wvu.FilterData" localSheetId="0" hidden="1">'10квФ'!$A$48:$T$297</definedName>
    <definedName name="Z_5D48D966_D569_49BE_B8D5_CFFF304C931B_.wvu.FilterData" localSheetId="0" hidden="1">'10квФ'!$A$48:$T$297</definedName>
    <definedName name="Z_5D68B30A_F5AE_47A2_98B4_A896BFA1BCD4_.wvu.FilterData" localSheetId="0" hidden="1">'10квФ'!$A$48:$T$297</definedName>
    <definedName name="Z_5EADC1CF_ED63_4C90_B528_B134FE0A2319_.wvu.FilterData" localSheetId="0" hidden="1">'10квФ'!$A$48:$T$297</definedName>
    <definedName name="Z_5F2A370E_836A_4992_942B_22CE95057883_.wvu.FilterData" localSheetId="0" hidden="1">'10квФ'!$A$48:$T$291</definedName>
    <definedName name="Z_5F39CD15_C553_4CF0_940C_0295EF87970E_.wvu.FilterData" localSheetId="0" hidden="1">'10квФ'!$A$48:$T$297</definedName>
    <definedName name="Z_61510D42_B063_4ADF_A949_818D1528B5E0_.wvu.FilterData" localSheetId="0" hidden="1">'10квФ'!$A$48:$T$297</definedName>
    <definedName name="Z_638697C3_FF78_4B65_B9E8_EA2C7C52D3B4_.wvu.FilterData" localSheetId="0" hidden="1">'10квФ'!$A$24:$T$291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'10квФ'!$A$48:$T$297</definedName>
    <definedName name="Z_68608AB4_99AC_4E4C_A27D_0DD29BE6EC94_.wvu.FilterData" localSheetId="0" hidden="1">'10квФ'!$A$48:$T$297</definedName>
    <definedName name="Z_68608AB4_99AC_4E4C_A27D_0DD29BE6EC94_.wvu.PrintArea" localSheetId="0" hidden="1">'10квФ'!$A$1:$T$297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'10квФ'!$A$24:$X$291</definedName>
    <definedName name="Z_6C2EF594_2AAE_49CD_B2EE_04868D58222D_.wvu.FilterData" localSheetId="0" hidden="1">'10квФ'!$A$24:$T$291</definedName>
    <definedName name="Z_702FE522_82F0_49A6_943F_84353B6A3E15_.wvu.FilterData" localSheetId="0" hidden="1">'10квФ'!$A$48:$T$291</definedName>
    <definedName name="Z_74CDDA0B_6EA5_45C3_8536_928670DB09CC_.wvu.FilterData" localSheetId="0" hidden="1">'10квФ'!$A$48:$T$297</definedName>
    <definedName name="Z_74CE0FEA_305F_4C35_BF60_A17DA60785C5_.wvu.FilterData" localSheetId="0" hidden="1">'10квФ'!$A$24:$T$291</definedName>
    <definedName name="Z_74CE0FEA_305F_4C35_BF60_A17DA60785C5_.wvu.PrintArea" localSheetId="0" hidden="1">'10квФ'!$A$1:$T$299</definedName>
    <definedName name="Z_766CD927_FE78_456E_A583_90276AFECC53_.wvu.FilterData" localSheetId="0" hidden="1">'10квФ'!$A$24:$T$291</definedName>
    <definedName name="Z_780ADA64_387F_4F1E_ACF3_1D1791DBD82F_.wvu.FilterData" localSheetId="0" hidden="1">'10квФ'!$A$24:$T$291</definedName>
    <definedName name="Z_7A5C0ADA_811C_434A_9B3E_CBAB5F597987_.wvu.FilterData" localSheetId="0" hidden="1">'10квФ'!$A$21:$T$301</definedName>
    <definedName name="Z_7A600714_71D6_47BA_A813_775E7C7D2FBC_.wvu.FilterData" localSheetId="0" hidden="1">'10квФ'!$A$48:$T$291</definedName>
    <definedName name="Z_7AF98FE0_D761_4DCC_843E_01D5FF3D89E1_.wvu.FilterData" localSheetId="0" hidden="1">'10квФ'!$A$48:$T$291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'10квФ'!$A$24:$T$291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'10квФ'!$A$48:$T$297</definedName>
    <definedName name="Z_802102DC_FBE0_4A84_A4E5_B623C4572B73_.wvu.Cols" localSheetId="0" hidden="1">'10квФ'!$I:$P</definedName>
    <definedName name="Z_802102DC_FBE0_4A84_A4E5_B623C4572B73_.wvu.FilterData" localSheetId="0" hidden="1">'10квФ'!$A$24:$T$291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'10квФ'!$A$48:$T$302</definedName>
    <definedName name="Z_82FE6FC8_CA67_4A4B_AF05_E7C978721CCD_.wvu.FilterData" localSheetId="0" hidden="1">'10квФ'!$A$48:$T$291</definedName>
    <definedName name="Z_84321A1D_5D30_4E68_AC39_2B3966EB8B19_.wvu.FilterData" localSheetId="0" hidden="1">'10квФ'!$A$48:$T$297</definedName>
    <definedName name="Z_8562E1EA_A7A6_4ECB_965F_7FEF3C69B7FB_.wvu.FilterData" localSheetId="0" hidden="1">'10квФ'!$A$48:$T$297</definedName>
    <definedName name="Z_8609CDA3_AB64_4E40_9F81_97675513AB4D_.wvu.FilterData" localSheetId="0" hidden="1">'10квФ'!$A$48:$T$297</definedName>
    <definedName name="Z_86ABB103_B007_4CE7_BE9F_F4EED57FA42A_.wvu.FilterData" localSheetId="0" hidden="1">'10квФ'!$A$24:$T$291</definedName>
    <definedName name="Z_86ABB103_B007_4CE7_BE9F_F4EED57FA42A_.wvu.PrintArea" localSheetId="0" hidden="1">'10квФ'!$A$1:$T$48</definedName>
    <definedName name="Z_86ABB103_B007_4CE7_BE9F_F4EED57FA42A_.wvu.PrintTitles" localSheetId="0" hidden="1">'10квФ'!$21:$24</definedName>
    <definedName name="Z_880704C7_F409_41C4_8E00_6A41EAC6D809_.wvu.FilterData" localSheetId="0" hidden="1">'10квФ'!$A$48:$T$291</definedName>
    <definedName name="Z_89AA2589_40EB_4397_AF22_58DDA26E25C4_.wvu.FilterData" localSheetId="0" hidden="1">'10квФ'!$A$24:$T$291</definedName>
    <definedName name="Z_8C96D9DD_5E01_4B30_95B0_086CFC2C6C55_.wvu.FilterData" localSheetId="0" hidden="1">'10квФ'!$A$48:$T$297</definedName>
    <definedName name="Z_8CF66D4F_C382_40A9_9E2A_969FC78174FB_.wvu.FilterData" localSheetId="0" hidden="1">'10квФ'!$A$48:$T$297</definedName>
    <definedName name="Z_8F1D26EC_2A17_448C_B03E_3E3FACB015C6_.wvu.FilterData" localSheetId="0" hidden="1">'10квФ'!$A$24:$T$291</definedName>
    <definedName name="Z_8F1D26EC_2A17_448C_B03E_3E3FACB015C6_.wvu.PrintArea" localSheetId="0" hidden="1">'10квФ'!$A$1:$T$299</definedName>
    <definedName name="Z_8F60B858_F6CB_493A_8F80_44A2D25571BD_.wvu.FilterData" localSheetId="0" hidden="1">'10квФ'!$A$21:$T$301</definedName>
    <definedName name="Z_90F446D3_8F17_4085_80BE_278C9FB5921D_.wvu.FilterData" localSheetId="0" hidden="1">'10квФ'!$A$48:$T$297</definedName>
    <definedName name="Z_91286600_34AB_40CD_9DFB_63954696C4F7_.wvu.FilterData" localSheetId="0" hidden="1">'10квФ'!$A$24:$T$291</definedName>
    <definedName name="Z_91494F75_FA16_4211_B67C_8409302B5530_.wvu.FilterData" localSheetId="0" hidden="1">'10квФ'!$A$24:$T$291</definedName>
    <definedName name="Z_91515713_F106_4382_8189_86D702C61567_.wvu.Cols" localSheetId="0" hidden="1">'10квФ'!#REF!</definedName>
    <definedName name="Z_91515713_F106_4382_8189_86D702C61567_.wvu.FilterData" localSheetId="0" hidden="1">'10квФ'!$A$48:$T$297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'10квФ'!$A$48:$T$295</definedName>
    <definedName name="Z_91B3C248_D769_4FF3_ADD2_66FB1E146DB1_.wvu.FilterData" localSheetId="0" hidden="1">'10квФ'!$A$48:$T$297</definedName>
    <definedName name="Z_91C6F324_F361_4A8F_B9C3_6FF2051955FB_.wvu.FilterData" localSheetId="0" hidden="1">'10квФ'!$A$48:$T$297</definedName>
    <definedName name="Z_92A9B708_7856_444B_B4D2_F25F43E6C0C3_.wvu.FilterData" localSheetId="0" hidden="1">'10квФ'!$A$48:$T$291</definedName>
    <definedName name="Z_96D66BBF_87D4_466D_B500_423361C5C709_.wvu.FilterData" localSheetId="0" hidden="1">'10квФ'!$A$48:$T$291</definedName>
    <definedName name="Z_97A96CCC_FE99_437D_B8D6_12A96FD7E5E0_.wvu.FilterData" localSheetId="0" hidden="1">'10квФ'!$A$24:$T$291</definedName>
    <definedName name="Z_992A4BBD_9184_4F17_9E7C_14886515C900_.wvu.FilterData" localSheetId="0" hidden="1">'10квФ'!$A$48:$T$297</definedName>
    <definedName name="Z_9EB4C06B_C4E3_4FC8_B82B_63B953E6624A_.wvu.FilterData" localSheetId="0" hidden="1">'10квФ'!$A$48:$T$291</definedName>
    <definedName name="Z_9F5406DC_89AB_4D73_8A15_7589A4B6E17E_.wvu.FilterData" localSheetId="0" hidden="1">'10квФ'!$A$48:$T$297</definedName>
    <definedName name="Z_A0CC8554_66A6_49FF_911C_B8E862557F96_.wvu.FilterData" localSheetId="0" hidden="1">'10квФ'!$A$24:$T$291</definedName>
    <definedName name="Z_A132F0A7_D9B6_4BF3_83AB_B244BEA6BB51_.wvu.FilterData" localSheetId="0" hidden="1">'10квФ'!$A$48:$T$297</definedName>
    <definedName name="Z_A15C0F21_5131_41E0_AFE4_42812F6B0841_.wvu.FilterData" localSheetId="0" hidden="1">'10квФ'!$A$48:$T$291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'10квФ'!$A$24:$T$291</definedName>
    <definedName name="Z_A26238BE_7791_46AE_8DC7_FDB913DC2957_.wvu.PrintArea" localSheetId="0" hidden="1">'10квФ'!$A$1:$T$48</definedName>
    <definedName name="Z_A26238BE_7791_46AE_8DC7_FDB913DC2957_.wvu.PrintTitles" localSheetId="0" hidden="1">'10квФ'!$21:$24</definedName>
    <definedName name="Z_A36DA4C0_9581_4E59_95FC_3E8FC0901F8C_.wvu.FilterData" localSheetId="0" hidden="1">'10квФ'!$A$48:$T$291</definedName>
    <definedName name="Z_A6016254_B165_4134_8764_5CABD680509E_.wvu.FilterData" localSheetId="0" hidden="1">'10квФ'!$A$24:$T$291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'10квФ'!$A$48:$T$297</definedName>
    <definedName name="Z_A9216DE1_6650_4651_9830_13DDA1C2CD91_.wvu.FilterData" localSheetId="0" hidden="1">'10квФ'!$A$48:$T$291</definedName>
    <definedName name="Z_AB8D6E5A_B563_4E6A_A417_E8622BA78E0B_.wvu.FilterData" localSheetId="0" hidden="1">'10квФ'!$A$48:$T$295</definedName>
    <definedName name="Z_AFBDF438_B40A_4684_94F8_56FA1356ADC3_.wvu.FilterData" localSheetId="0" hidden="1">'10квФ'!$A$48:$T$291</definedName>
    <definedName name="Z_B055BBF1_1392_4F34_8C3F_70B08B3A67E7_.wvu.FilterData" localSheetId="0" hidden="1">'10квФ'!$A$24:$T$291</definedName>
    <definedName name="Z_B5BE75AE_9D7A_4463_90B4_A4B1B19172CB_.wvu.FilterData" localSheetId="0" hidden="1">'10квФ'!$A$48:$T$297</definedName>
    <definedName name="Z_B7343056_A75A_4C54_8731_E17F57DE7967_.wvu.FilterData" localSheetId="0" hidden="1">'10квФ'!$A$48:$T$291</definedName>
    <definedName name="Z_B74C834F_88DE_4FBD_9E60_56D6F61CCB0C_.wvu.FilterData" localSheetId="0" hidden="1">'10квФ'!$A$48:$T$297</definedName>
    <definedName name="Z_B81CE5DD_59C7_4219_9F64_9F23059D6732_.wvu.FilterData" localSheetId="0" hidden="1">'10квФ'!$A$24:$T$291</definedName>
    <definedName name="Z_B81CE5DD_59C7_4219_9F64_9F23059D6732_.wvu.PrintArea" localSheetId="0" hidden="1">'10квФ'!$A$1:$T$48</definedName>
    <definedName name="Z_B81CE5DD_59C7_4219_9F64_9F23059D6732_.wvu.PrintTitles" localSheetId="0" hidden="1">'10квФ'!$21:$24</definedName>
    <definedName name="Z_B84EC98E_84AB_4AF0_98C3_5A65C514C6C5_.wvu.FilterData" localSheetId="0" hidden="1">'10квФ'!$A$48:$T$297</definedName>
    <definedName name="Z_B8C11432_7879_4F6B_96D4_6AB50672E558_.wvu.FilterData" localSheetId="0" hidden="1">'10квФ'!$A$48:$T$295</definedName>
    <definedName name="Z_BBF0EF1B_DBD8_4492_9CF8_F958D341F225_.wvu.FilterData" localSheetId="0" hidden="1">'10квФ'!$A$48:$T$297</definedName>
    <definedName name="Z_BE151334_7720_47A8_B744_1F1F36FD5527_.wvu.FilterData" localSheetId="0" hidden="1">'10квФ'!$A$48:$T$297</definedName>
    <definedName name="Z_BFFE2A37_2C1B_436E_B89F_7510F15CEFB6_.wvu.FilterData" localSheetId="0" hidden="1">'10квФ'!$A$48:$T$291</definedName>
    <definedName name="Z_C4035866_E753_4E74_BD98_B610EDCCE194_.wvu.FilterData" localSheetId="0" hidden="1">'10квФ'!$A$24:$T$291</definedName>
    <definedName name="Z_C4035866_E753_4E74_BD98_B610EDCCE194_.wvu.PrintArea" localSheetId="0" hidden="1">'10квФ'!$A$1:$T$299</definedName>
    <definedName name="Z_C4127FE5_12E8_464C_B290_602AD096A853_.wvu.FilterData" localSheetId="0" hidden="1">'10квФ'!$A$48:$T$291</definedName>
    <definedName name="Z_C5EFF124_8741_4FB2_8DFD_FFFD2E175AA6_.wvu.Cols" localSheetId="0" hidden="1">'10квФ'!$F:$F</definedName>
    <definedName name="Z_C5EFF124_8741_4FB2_8DFD_FFFD2E175AA6_.wvu.FilterData" localSheetId="0" hidden="1">'10квФ'!$A$48:$T$291</definedName>
    <definedName name="Z_C676504B_35FD_4DBE_B657_AE4202CDC300_.wvu.Cols" localSheetId="0" hidden="1">'10квФ'!$M:$P</definedName>
    <definedName name="Z_C676504B_35FD_4DBE_B657_AE4202CDC300_.wvu.FilterData" localSheetId="0" hidden="1">'10квФ'!$A$48:$T$291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'10квФ'!$A$48:$T$297</definedName>
    <definedName name="Z_C784D978_84A4_4849_AEF3_4B731E7B807D_.wvu.FilterData" localSheetId="0" hidden="1">'10квФ'!$A$48:$T$297</definedName>
    <definedName name="Z_C8008826_10AC_4917_AE8D_1FAF506D7F03_.wvu.FilterData" localSheetId="0" hidden="1">'10квФ'!$A$48:$T$297</definedName>
    <definedName name="Z_C8FA6197_CC21_417A_B799_F08136F5C70B_.wvu.FilterData" localSheetId="0" hidden="1">'10квФ'!$A$24:$T$291</definedName>
    <definedName name="Z_CA769590_FE17_45EE_B2BE_AFEDEEB57907_.wvu.FilterData" localSheetId="0" hidden="1">'10квФ'!$A$48:$T$291</definedName>
    <definedName name="Z_CB37D951_96F5_4AE8_99D2_D7A8085BE3F7_.wvu.FilterData" localSheetId="0" hidden="1">'10квФ'!$A$48:$T$297</definedName>
    <definedName name="Z_CBCE1805_078A_40E0_B01A_2A86DFDA611F_.wvu.FilterData" localSheetId="0" hidden="1">'10квФ'!$A$48:$T$295</definedName>
    <definedName name="Z_CC123666_CB75_43B7_BE8D_6AA4F2C525E2_.wvu.FilterData" localSheetId="0" hidden="1">'10квФ'!$A$48:$T$291</definedName>
    <definedName name="Z_CD2BBFCB_F678_40DB_8294_B16D7E70A3F2_.wvu.FilterData" localSheetId="0" hidden="1">'10квФ'!$A$48:$T$291</definedName>
    <definedName name="Z_D2510616_5538_4496_B8B3_EFACE99A621B_.wvu.FilterData" localSheetId="0" hidden="1">'10квФ'!$A$48:$T$297</definedName>
    <definedName name="Z_D35C68D5_4AB4_4876_B7AC_DB5808787904_.wvu.FilterData" localSheetId="0" hidden="1">'10квФ'!$A$48:$T$297</definedName>
    <definedName name="Z_D3DBB31F_2638_4B8E_8CBC_AE53EAEE53E8_.wvu.FilterData" localSheetId="0" hidden="1">'10квФ'!$A$48:$T$297</definedName>
    <definedName name="Z_DA122019_8AEE_403B_8CA9_CE2DE64BEB84_.wvu.FilterData" localSheetId="0" hidden="1">'10квФ'!$A$48:$T$291</definedName>
    <definedName name="Z_DDBF35F0_7C68_4913_9639_7E016F52C9C6_.wvu.FilterData" localSheetId="0" hidden="1">'10квФ'!$A$24:$T$291</definedName>
    <definedName name="Z_DE9A4A19_2B5F_40D3_AC7B_9CBC28641CAC_.wvu.FilterData" localSheetId="0" hidden="1">'10квФ'!$A$48:$T$297</definedName>
    <definedName name="Z_E044C467_E737_4DD1_A683_090AEE546589_.wvu.FilterData" localSheetId="0" hidden="1">'10квФ'!$A$48:$T$297</definedName>
    <definedName name="Z_E0F715AC_EC95_4989_9B43_95240978CE30_.wvu.FilterData" localSheetId="0" hidden="1">'10квФ'!$A$48:$T$291</definedName>
    <definedName name="Z_E222F804_7F63_4CAB_BA7F_EB015BC276B9_.wvu.FilterData" localSheetId="0" hidden="1">'10квФ'!$A$48:$T$302</definedName>
    <definedName name="Z_E26A94BD_FBAC_41ED_8339_7D59AFA7B3CD_.wvu.FilterData" localSheetId="0" hidden="1">'10квФ'!$A$48:$T$291</definedName>
    <definedName name="Z_E2760D9D_711F_48FF_88BA_568697ED1953_.wvu.FilterData" localSheetId="0" hidden="1">'10квФ'!$A$48:$T$295</definedName>
    <definedName name="Z_E325E2CA_7281_4949_B750_13CA2C2C7D18_.wvu.FilterData" localSheetId="0" hidden="1">'10квФ'!$A$24:$T$291</definedName>
    <definedName name="Z_E35C38A5_5727_4360_B062_90A9188B0F56_.wvu.FilterData" localSheetId="0" hidden="1">'10квФ'!$A$48:$T$297</definedName>
    <definedName name="Z_E6561C9A_632C_41BB_8A75_C9A4FA81ADE6_.wvu.FilterData" localSheetId="0" hidden="1">'10квФ'!$A$24:$T$291</definedName>
    <definedName name="Z_E67E8D2C_C698_4923_AE59_CA6766696DF8_.wvu.FilterData" localSheetId="0" hidden="1">'10квФ'!$A$48:$T$291</definedName>
    <definedName name="Z_E8AB7D24_B488_4D37_9F3E_5A93A8365930_.wvu.FilterData" localSheetId="0" hidden="1">'10квФ'!$A$24:$T$291</definedName>
    <definedName name="Z_E8F36E3D_6729_4114_942B_5226BE6574BA_.wvu.FilterData" localSheetId="0" hidden="1">'10квФ'!$A$48:$T$291</definedName>
    <definedName name="Z_E9C71993_3DA8_42BC_B3BF_66DEC161149F_.wvu.FilterData" localSheetId="0" hidden="1">'10квФ'!$A$48:$T$291</definedName>
    <definedName name="Z_EDE0ED8E_E34E_4BB0_ABEA_40847C828F8F_.wvu.FilterData" localSheetId="0" hidden="1">'10квФ'!$A$48:$T$297</definedName>
    <definedName name="Z_F1AA8E75_AC05_4FC1_B5E1_D271B0A93A4F_.wvu.FilterData" localSheetId="0" hidden="1">'10квФ'!$A$24:$T$291</definedName>
    <definedName name="Z_F29DD04C_48E6_48FE_90D7_16D4A05BCFB2_.wvu.FilterData" localSheetId="0" hidden="1">'10квФ'!$A$24:$T$291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'10квФ'!$A$48:$T$297</definedName>
    <definedName name="Z_F76F23A2_F414_4A2E_84E8_865337660174_.wvu.FilterData" localSheetId="0" hidden="1">'10квФ'!$A$48:$T$297</definedName>
    <definedName name="Z_F979D6CF_076C_43BF_8A89_212D37CD2E24_.wvu.FilterData" localSheetId="0" hidden="1">'10квФ'!$A$48:$T$297</definedName>
    <definedName name="Z_F98F2E63_0546_4C4F_8D46_045300C4EEF7_.wvu.FilterData" localSheetId="0" hidden="1">'10квФ'!$A$48:$T$297</definedName>
    <definedName name="Z_FB08CD6B_30AF_4D5D_BBA2_72A2A4786C23_.wvu.FilterData" localSheetId="0" hidden="1">'10квФ'!$A$48:$T$297</definedName>
    <definedName name="Z_FF0BECDC_6018_439F_BA8A_653BFFBC84E9_.wvu.FilterData" localSheetId="0" hidden="1">'10квФ'!$A$48:$T$291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'10квФ'!$A$1:$T$299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6" i="1" l="1"/>
  <c r="R286" i="1"/>
  <c r="T285" i="1"/>
  <c r="P285" i="1"/>
  <c r="O285" i="1"/>
  <c r="N285" i="1"/>
  <c r="M285" i="1"/>
  <c r="L285" i="1"/>
  <c r="K285" i="1"/>
  <c r="J285" i="1"/>
  <c r="H285" i="1" s="1"/>
  <c r="I285" i="1"/>
  <c r="G285" i="1" s="1"/>
  <c r="F285" i="1"/>
  <c r="Q285" i="1" s="1"/>
  <c r="E285" i="1"/>
  <c r="D285" i="1"/>
  <c r="C285" i="1"/>
  <c r="B285" i="1"/>
  <c r="A285" i="1"/>
  <c r="T284" i="1"/>
  <c r="P284" i="1"/>
  <c r="O284" i="1"/>
  <c r="N284" i="1"/>
  <c r="M284" i="1"/>
  <c r="L284" i="1"/>
  <c r="H284" i="1" s="1"/>
  <c r="K284" i="1"/>
  <c r="G284" i="1" s="1"/>
  <c r="J284" i="1"/>
  <c r="I284" i="1"/>
  <c r="F284" i="1"/>
  <c r="E284" i="1"/>
  <c r="D284" i="1"/>
  <c r="C284" i="1"/>
  <c r="B284" i="1"/>
  <c r="A284" i="1"/>
  <c r="T283" i="1"/>
  <c r="P283" i="1"/>
  <c r="O283" i="1"/>
  <c r="N283" i="1"/>
  <c r="N282" i="1" s="1"/>
  <c r="N260" i="1" s="1"/>
  <c r="M283" i="1"/>
  <c r="L283" i="1"/>
  <c r="K283" i="1"/>
  <c r="J283" i="1"/>
  <c r="I283" i="1"/>
  <c r="G283" i="1" s="1"/>
  <c r="H283" i="1"/>
  <c r="F283" i="1"/>
  <c r="E283" i="1"/>
  <c r="D283" i="1"/>
  <c r="D282" i="1" s="1"/>
  <c r="D260" i="1" s="1"/>
  <c r="C283" i="1"/>
  <c r="B283" i="1"/>
  <c r="A283" i="1"/>
  <c r="O282" i="1"/>
  <c r="O260" i="1" s="1"/>
  <c r="M282" i="1"/>
  <c r="K282" i="1"/>
  <c r="K260" i="1" s="1"/>
  <c r="I282" i="1"/>
  <c r="I260" i="1" s="1"/>
  <c r="E282" i="1"/>
  <c r="E260" i="1" s="1"/>
  <c r="S281" i="1"/>
  <c r="R281" i="1"/>
  <c r="S280" i="1"/>
  <c r="R280" i="1"/>
  <c r="S279" i="1"/>
  <c r="R279" i="1"/>
  <c r="S278" i="1"/>
  <c r="R278" i="1"/>
  <c r="S277" i="1"/>
  <c r="R277" i="1"/>
  <c r="S276" i="1"/>
  <c r="R276" i="1"/>
  <c r="S275" i="1"/>
  <c r="R275" i="1"/>
  <c r="S274" i="1"/>
  <c r="R274" i="1"/>
  <c r="S273" i="1"/>
  <c r="R273" i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M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T220" i="1"/>
  <c r="R220" i="1"/>
  <c r="P220" i="1"/>
  <c r="O220" i="1"/>
  <c r="N220" i="1"/>
  <c r="M220" i="1"/>
  <c r="L220" i="1"/>
  <c r="H220" i="1" s="1"/>
  <c r="K220" i="1"/>
  <c r="J220" i="1"/>
  <c r="I220" i="1"/>
  <c r="G220" i="1"/>
  <c r="S220" i="1" s="1"/>
  <c r="F220" i="1"/>
  <c r="E220" i="1"/>
  <c r="D220" i="1"/>
  <c r="C220" i="1"/>
  <c r="B220" i="1"/>
  <c r="A220" i="1"/>
  <c r="T219" i="1"/>
  <c r="R219" i="1"/>
  <c r="P219" i="1"/>
  <c r="O219" i="1"/>
  <c r="N219" i="1"/>
  <c r="M219" i="1"/>
  <c r="L219" i="1"/>
  <c r="K219" i="1"/>
  <c r="J219" i="1"/>
  <c r="I219" i="1"/>
  <c r="H219" i="1"/>
  <c r="G219" i="1"/>
  <c r="S219" i="1" s="1"/>
  <c r="F219" i="1"/>
  <c r="Q219" i="1" s="1"/>
  <c r="E219" i="1"/>
  <c r="D219" i="1"/>
  <c r="C219" i="1"/>
  <c r="B219" i="1"/>
  <c r="A219" i="1"/>
  <c r="T218" i="1"/>
  <c r="R218" i="1"/>
  <c r="P218" i="1"/>
  <c r="O218" i="1"/>
  <c r="N218" i="1"/>
  <c r="M218" i="1"/>
  <c r="L218" i="1"/>
  <c r="K218" i="1"/>
  <c r="J218" i="1"/>
  <c r="H218" i="1" s="1"/>
  <c r="I218" i="1"/>
  <c r="G218" i="1"/>
  <c r="S218" i="1" s="1"/>
  <c r="F218" i="1"/>
  <c r="E218" i="1"/>
  <c r="D218" i="1"/>
  <c r="C218" i="1"/>
  <c r="B218" i="1"/>
  <c r="A218" i="1"/>
  <c r="T217" i="1"/>
  <c r="R217" i="1"/>
  <c r="P217" i="1"/>
  <c r="O217" i="1"/>
  <c r="N217" i="1"/>
  <c r="M217" i="1"/>
  <c r="L217" i="1"/>
  <c r="H217" i="1" s="1"/>
  <c r="K217" i="1"/>
  <c r="J217" i="1"/>
  <c r="I217" i="1"/>
  <c r="G217" i="1"/>
  <c r="S217" i="1" s="1"/>
  <c r="F217" i="1"/>
  <c r="Q217" i="1" s="1"/>
  <c r="E217" i="1"/>
  <c r="D217" i="1"/>
  <c r="C217" i="1"/>
  <c r="B217" i="1"/>
  <c r="A217" i="1"/>
  <c r="T216" i="1"/>
  <c r="R216" i="1"/>
  <c r="P216" i="1"/>
  <c r="O216" i="1"/>
  <c r="N216" i="1"/>
  <c r="M216" i="1"/>
  <c r="L216" i="1"/>
  <c r="K216" i="1"/>
  <c r="J216" i="1"/>
  <c r="I216" i="1"/>
  <c r="H216" i="1"/>
  <c r="G216" i="1"/>
  <c r="S216" i="1" s="1"/>
  <c r="F216" i="1"/>
  <c r="Q216" i="1" s="1"/>
  <c r="E216" i="1"/>
  <c r="D216" i="1"/>
  <c r="C216" i="1"/>
  <c r="B216" i="1"/>
  <c r="A216" i="1"/>
  <c r="T215" i="1"/>
  <c r="R215" i="1"/>
  <c r="P215" i="1"/>
  <c r="O215" i="1"/>
  <c r="N215" i="1"/>
  <c r="M215" i="1"/>
  <c r="L215" i="1"/>
  <c r="K215" i="1"/>
  <c r="J215" i="1"/>
  <c r="H215" i="1" s="1"/>
  <c r="I215" i="1"/>
  <c r="G215" i="1"/>
  <c r="S215" i="1" s="1"/>
  <c r="F215" i="1"/>
  <c r="Q215" i="1" s="1"/>
  <c r="E215" i="1"/>
  <c r="D215" i="1"/>
  <c r="C215" i="1"/>
  <c r="B215" i="1"/>
  <c r="A215" i="1"/>
  <c r="T214" i="1"/>
  <c r="R214" i="1"/>
  <c r="P214" i="1"/>
  <c r="O214" i="1"/>
  <c r="N214" i="1"/>
  <c r="M214" i="1"/>
  <c r="L214" i="1"/>
  <c r="H214" i="1" s="1"/>
  <c r="K214" i="1"/>
  <c r="J214" i="1"/>
  <c r="I214" i="1"/>
  <c r="G214" i="1"/>
  <c r="S214" i="1" s="1"/>
  <c r="F214" i="1"/>
  <c r="E214" i="1"/>
  <c r="D214" i="1"/>
  <c r="C214" i="1"/>
  <c r="B214" i="1"/>
  <c r="A214" i="1"/>
  <c r="T213" i="1"/>
  <c r="R213" i="1"/>
  <c r="P213" i="1"/>
  <c r="O213" i="1"/>
  <c r="N213" i="1"/>
  <c r="M213" i="1"/>
  <c r="L213" i="1"/>
  <c r="K213" i="1"/>
  <c r="J213" i="1"/>
  <c r="I213" i="1"/>
  <c r="H213" i="1"/>
  <c r="G213" i="1"/>
  <c r="S213" i="1" s="1"/>
  <c r="F213" i="1"/>
  <c r="E213" i="1"/>
  <c r="D213" i="1"/>
  <c r="C213" i="1"/>
  <c r="B213" i="1"/>
  <c r="A213" i="1"/>
  <c r="T212" i="1"/>
  <c r="R212" i="1"/>
  <c r="P212" i="1"/>
  <c r="O212" i="1"/>
  <c r="N212" i="1"/>
  <c r="M212" i="1"/>
  <c r="L212" i="1"/>
  <c r="K212" i="1"/>
  <c r="J212" i="1"/>
  <c r="H212" i="1" s="1"/>
  <c r="I212" i="1"/>
  <c r="G212" i="1"/>
  <c r="S212" i="1" s="1"/>
  <c r="F212" i="1"/>
  <c r="Q212" i="1" s="1"/>
  <c r="E212" i="1"/>
  <c r="D212" i="1"/>
  <c r="C212" i="1"/>
  <c r="B212" i="1"/>
  <c r="A212" i="1"/>
  <c r="T211" i="1"/>
  <c r="R211" i="1"/>
  <c r="P211" i="1"/>
  <c r="O211" i="1"/>
  <c r="N211" i="1"/>
  <c r="M211" i="1"/>
  <c r="L211" i="1"/>
  <c r="H211" i="1" s="1"/>
  <c r="K211" i="1"/>
  <c r="J211" i="1"/>
  <c r="I211" i="1"/>
  <c r="G211" i="1"/>
  <c r="S211" i="1" s="1"/>
  <c r="F211" i="1"/>
  <c r="E211" i="1"/>
  <c r="D211" i="1"/>
  <c r="C211" i="1"/>
  <c r="B211" i="1"/>
  <c r="A211" i="1"/>
  <c r="T210" i="1"/>
  <c r="R210" i="1"/>
  <c r="P210" i="1"/>
  <c r="O210" i="1"/>
  <c r="N210" i="1"/>
  <c r="M210" i="1"/>
  <c r="L210" i="1"/>
  <c r="K210" i="1"/>
  <c r="J210" i="1"/>
  <c r="I210" i="1"/>
  <c r="H210" i="1"/>
  <c r="G210" i="1"/>
  <c r="S210" i="1" s="1"/>
  <c r="F210" i="1"/>
  <c r="Q210" i="1" s="1"/>
  <c r="E210" i="1"/>
  <c r="D210" i="1"/>
  <c r="C210" i="1"/>
  <c r="B210" i="1"/>
  <c r="A210" i="1"/>
  <c r="T209" i="1"/>
  <c r="R209" i="1"/>
  <c r="P209" i="1"/>
  <c r="O209" i="1"/>
  <c r="N209" i="1"/>
  <c r="M209" i="1"/>
  <c r="L209" i="1"/>
  <c r="K209" i="1"/>
  <c r="J209" i="1"/>
  <c r="H209" i="1" s="1"/>
  <c r="I209" i="1"/>
  <c r="G209" i="1"/>
  <c r="S209" i="1" s="1"/>
  <c r="F209" i="1"/>
  <c r="E209" i="1"/>
  <c r="D209" i="1"/>
  <c r="C209" i="1"/>
  <c r="B209" i="1"/>
  <c r="A209" i="1"/>
  <c r="T208" i="1"/>
  <c r="R208" i="1"/>
  <c r="P208" i="1"/>
  <c r="O208" i="1"/>
  <c r="N208" i="1"/>
  <c r="M208" i="1"/>
  <c r="L208" i="1"/>
  <c r="H208" i="1" s="1"/>
  <c r="K208" i="1"/>
  <c r="J208" i="1"/>
  <c r="I208" i="1"/>
  <c r="G208" i="1"/>
  <c r="S208" i="1" s="1"/>
  <c r="F208" i="1"/>
  <c r="Q208" i="1" s="1"/>
  <c r="E208" i="1"/>
  <c r="D208" i="1"/>
  <c r="C208" i="1"/>
  <c r="B208" i="1"/>
  <c r="A208" i="1"/>
  <c r="T207" i="1"/>
  <c r="R207" i="1"/>
  <c r="P207" i="1"/>
  <c r="O207" i="1"/>
  <c r="N207" i="1"/>
  <c r="M207" i="1"/>
  <c r="L207" i="1"/>
  <c r="K207" i="1"/>
  <c r="J207" i="1"/>
  <c r="I207" i="1"/>
  <c r="H207" i="1"/>
  <c r="G207" i="1"/>
  <c r="S207" i="1" s="1"/>
  <c r="F207" i="1"/>
  <c r="Q207" i="1" s="1"/>
  <c r="E207" i="1"/>
  <c r="D207" i="1"/>
  <c r="C207" i="1"/>
  <c r="B207" i="1"/>
  <c r="A207" i="1"/>
  <c r="T206" i="1"/>
  <c r="R206" i="1"/>
  <c r="P206" i="1"/>
  <c r="O206" i="1"/>
  <c r="N206" i="1"/>
  <c r="M206" i="1"/>
  <c r="L206" i="1"/>
  <c r="K206" i="1"/>
  <c r="J206" i="1"/>
  <c r="H206" i="1" s="1"/>
  <c r="I206" i="1"/>
  <c r="G206" i="1"/>
  <c r="S206" i="1" s="1"/>
  <c r="F206" i="1"/>
  <c r="Q206" i="1" s="1"/>
  <c r="E206" i="1"/>
  <c r="D206" i="1"/>
  <c r="C206" i="1"/>
  <c r="B206" i="1"/>
  <c r="A206" i="1"/>
  <c r="T205" i="1"/>
  <c r="R205" i="1"/>
  <c r="P205" i="1"/>
  <c r="O205" i="1"/>
  <c r="N205" i="1"/>
  <c r="M205" i="1"/>
  <c r="L205" i="1"/>
  <c r="H205" i="1" s="1"/>
  <c r="K205" i="1"/>
  <c r="J205" i="1"/>
  <c r="I205" i="1"/>
  <c r="G205" i="1"/>
  <c r="S205" i="1" s="1"/>
  <c r="F205" i="1"/>
  <c r="E205" i="1"/>
  <c r="D205" i="1"/>
  <c r="C205" i="1"/>
  <c r="B205" i="1"/>
  <c r="A205" i="1"/>
  <c r="T204" i="1"/>
  <c r="R204" i="1"/>
  <c r="P204" i="1"/>
  <c r="O204" i="1"/>
  <c r="N204" i="1"/>
  <c r="M204" i="1"/>
  <c r="L204" i="1"/>
  <c r="K204" i="1"/>
  <c r="J204" i="1"/>
  <c r="I204" i="1"/>
  <c r="H204" i="1"/>
  <c r="G204" i="1"/>
  <c r="S204" i="1" s="1"/>
  <c r="F204" i="1"/>
  <c r="E204" i="1"/>
  <c r="D204" i="1"/>
  <c r="C204" i="1"/>
  <c r="B204" i="1"/>
  <c r="A204" i="1"/>
  <c r="T203" i="1"/>
  <c r="R203" i="1"/>
  <c r="P203" i="1"/>
  <c r="O203" i="1"/>
  <c r="N203" i="1"/>
  <c r="M203" i="1"/>
  <c r="L203" i="1"/>
  <c r="K203" i="1"/>
  <c r="J203" i="1"/>
  <c r="H203" i="1" s="1"/>
  <c r="I203" i="1"/>
  <c r="G203" i="1"/>
  <c r="S203" i="1" s="1"/>
  <c r="F203" i="1"/>
  <c r="Q203" i="1" s="1"/>
  <c r="E203" i="1"/>
  <c r="D203" i="1"/>
  <c r="C203" i="1"/>
  <c r="B203" i="1"/>
  <c r="A203" i="1"/>
  <c r="T202" i="1"/>
  <c r="R202" i="1"/>
  <c r="P202" i="1"/>
  <c r="O202" i="1"/>
  <c r="N202" i="1"/>
  <c r="M202" i="1"/>
  <c r="L202" i="1"/>
  <c r="H202" i="1" s="1"/>
  <c r="K202" i="1"/>
  <c r="J202" i="1"/>
  <c r="I202" i="1"/>
  <c r="G202" i="1"/>
  <c r="S202" i="1" s="1"/>
  <c r="F202" i="1"/>
  <c r="E202" i="1"/>
  <c r="D202" i="1"/>
  <c r="C202" i="1"/>
  <c r="B202" i="1"/>
  <c r="A202" i="1"/>
  <c r="T201" i="1"/>
  <c r="P201" i="1"/>
  <c r="O201" i="1"/>
  <c r="N201" i="1"/>
  <c r="M201" i="1"/>
  <c r="L201" i="1"/>
  <c r="K201" i="1"/>
  <c r="J201" i="1"/>
  <c r="I201" i="1"/>
  <c r="H201" i="1"/>
  <c r="G201" i="1"/>
  <c r="S201" i="1" s="1"/>
  <c r="F201" i="1"/>
  <c r="E201" i="1"/>
  <c r="D201" i="1"/>
  <c r="C201" i="1"/>
  <c r="B201" i="1"/>
  <c r="A201" i="1"/>
  <c r="T200" i="1"/>
  <c r="P200" i="1"/>
  <c r="O200" i="1"/>
  <c r="N200" i="1"/>
  <c r="M200" i="1"/>
  <c r="L200" i="1"/>
  <c r="K200" i="1"/>
  <c r="J200" i="1"/>
  <c r="I200" i="1"/>
  <c r="G200" i="1"/>
  <c r="F200" i="1"/>
  <c r="E200" i="1"/>
  <c r="D200" i="1"/>
  <c r="C200" i="1"/>
  <c r="B200" i="1"/>
  <c r="A200" i="1"/>
  <c r="T199" i="1"/>
  <c r="P199" i="1"/>
  <c r="O199" i="1"/>
  <c r="N199" i="1"/>
  <c r="M199" i="1"/>
  <c r="L199" i="1"/>
  <c r="K199" i="1"/>
  <c r="J199" i="1"/>
  <c r="I199" i="1"/>
  <c r="G199" i="1"/>
  <c r="F199" i="1"/>
  <c r="E199" i="1"/>
  <c r="D199" i="1"/>
  <c r="C199" i="1"/>
  <c r="B199" i="1"/>
  <c r="A199" i="1"/>
  <c r="T198" i="1"/>
  <c r="P198" i="1"/>
  <c r="O198" i="1"/>
  <c r="N198" i="1"/>
  <c r="M198" i="1"/>
  <c r="L198" i="1"/>
  <c r="K198" i="1"/>
  <c r="J198" i="1"/>
  <c r="R198" i="1" s="1"/>
  <c r="I198" i="1"/>
  <c r="H198" i="1"/>
  <c r="G198" i="1"/>
  <c r="F198" i="1"/>
  <c r="Q198" i="1" s="1"/>
  <c r="E198" i="1"/>
  <c r="D198" i="1"/>
  <c r="C198" i="1"/>
  <c r="B198" i="1"/>
  <c r="A198" i="1"/>
  <c r="T197" i="1"/>
  <c r="P197" i="1"/>
  <c r="O197" i="1"/>
  <c r="N197" i="1"/>
  <c r="M197" i="1"/>
  <c r="L197" i="1"/>
  <c r="K197" i="1"/>
  <c r="J197" i="1"/>
  <c r="I197" i="1"/>
  <c r="G197" i="1"/>
  <c r="F197" i="1"/>
  <c r="E197" i="1"/>
  <c r="D197" i="1"/>
  <c r="C197" i="1"/>
  <c r="B197" i="1"/>
  <c r="A197" i="1"/>
  <c r="T196" i="1"/>
  <c r="R196" i="1"/>
  <c r="P196" i="1"/>
  <c r="O196" i="1"/>
  <c r="N196" i="1"/>
  <c r="M196" i="1"/>
  <c r="L196" i="1"/>
  <c r="H196" i="1" s="1"/>
  <c r="K196" i="1"/>
  <c r="J196" i="1"/>
  <c r="I196" i="1"/>
  <c r="G196" i="1" s="1"/>
  <c r="F196" i="1"/>
  <c r="Q196" i="1" s="1"/>
  <c r="E196" i="1"/>
  <c r="D196" i="1"/>
  <c r="C196" i="1"/>
  <c r="B196" i="1"/>
  <c r="A196" i="1"/>
  <c r="T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A195" i="1"/>
  <c r="T194" i="1"/>
  <c r="P194" i="1"/>
  <c r="O194" i="1"/>
  <c r="N194" i="1"/>
  <c r="M194" i="1"/>
  <c r="L194" i="1"/>
  <c r="K194" i="1"/>
  <c r="J194" i="1"/>
  <c r="I194" i="1"/>
  <c r="G194" i="1"/>
  <c r="F194" i="1"/>
  <c r="E194" i="1"/>
  <c r="D194" i="1"/>
  <c r="C194" i="1"/>
  <c r="B194" i="1"/>
  <c r="A194" i="1"/>
  <c r="T193" i="1"/>
  <c r="P193" i="1"/>
  <c r="O193" i="1"/>
  <c r="N193" i="1"/>
  <c r="M193" i="1"/>
  <c r="L193" i="1"/>
  <c r="H193" i="1" s="1"/>
  <c r="K193" i="1"/>
  <c r="J193" i="1"/>
  <c r="I193" i="1"/>
  <c r="G193" i="1"/>
  <c r="F193" i="1"/>
  <c r="E193" i="1"/>
  <c r="D193" i="1"/>
  <c r="C193" i="1"/>
  <c r="B193" i="1"/>
  <c r="A193" i="1"/>
  <c r="T192" i="1"/>
  <c r="P192" i="1"/>
  <c r="O192" i="1"/>
  <c r="N192" i="1"/>
  <c r="M192" i="1"/>
  <c r="L192" i="1"/>
  <c r="K192" i="1"/>
  <c r="J192" i="1"/>
  <c r="R192" i="1" s="1"/>
  <c r="I192" i="1"/>
  <c r="H192" i="1"/>
  <c r="G192" i="1"/>
  <c r="S192" i="1" s="1"/>
  <c r="F192" i="1"/>
  <c r="Q192" i="1" s="1"/>
  <c r="E192" i="1"/>
  <c r="D192" i="1"/>
  <c r="C192" i="1"/>
  <c r="B192" i="1"/>
  <c r="A192" i="1"/>
  <c r="T191" i="1"/>
  <c r="P191" i="1"/>
  <c r="O191" i="1"/>
  <c r="N191" i="1"/>
  <c r="M191" i="1"/>
  <c r="L191" i="1"/>
  <c r="K191" i="1"/>
  <c r="J191" i="1"/>
  <c r="I191" i="1"/>
  <c r="G191" i="1"/>
  <c r="F191" i="1"/>
  <c r="E191" i="1"/>
  <c r="D191" i="1"/>
  <c r="C191" i="1"/>
  <c r="B191" i="1"/>
  <c r="A191" i="1"/>
  <c r="T190" i="1"/>
  <c r="R190" i="1"/>
  <c r="P190" i="1"/>
  <c r="O190" i="1"/>
  <c r="N190" i="1"/>
  <c r="M190" i="1"/>
  <c r="L190" i="1"/>
  <c r="H190" i="1" s="1"/>
  <c r="K190" i="1"/>
  <c r="J190" i="1"/>
  <c r="I190" i="1"/>
  <c r="G190" i="1"/>
  <c r="S190" i="1" s="1"/>
  <c r="F190" i="1"/>
  <c r="Q190" i="1" s="1"/>
  <c r="E190" i="1"/>
  <c r="D190" i="1"/>
  <c r="C190" i="1"/>
  <c r="B190" i="1"/>
  <c r="A190" i="1"/>
  <c r="T189" i="1"/>
  <c r="P189" i="1"/>
  <c r="O189" i="1"/>
  <c r="N189" i="1"/>
  <c r="M189" i="1"/>
  <c r="L189" i="1"/>
  <c r="K189" i="1"/>
  <c r="J189" i="1"/>
  <c r="I189" i="1"/>
  <c r="H189" i="1"/>
  <c r="G189" i="1"/>
  <c r="S189" i="1" s="1"/>
  <c r="F189" i="1"/>
  <c r="Q189" i="1" s="1"/>
  <c r="E189" i="1"/>
  <c r="D189" i="1"/>
  <c r="C189" i="1"/>
  <c r="B189" i="1"/>
  <c r="A189" i="1"/>
  <c r="T188" i="1"/>
  <c r="P188" i="1"/>
  <c r="O188" i="1"/>
  <c r="N188" i="1"/>
  <c r="M188" i="1"/>
  <c r="L188" i="1"/>
  <c r="K188" i="1"/>
  <c r="J188" i="1"/>
  <c r="I188" i="1"/>
  <c r="G188" i="1"/>
  <c r="S188" i="1" s="1"/>
  <c r="F188" i="1"/>
  <c r="E188" i="1"/>
  <c r="D188" i="1"/>
  <c r="C188" i="1"/>
  <c r="B188" i="1"/>
  <c r="A188" i="1"/>
  <c r="T187" i="1"/>
  <c r="P187" i="1"/>
  <c r="O187" i="1"/>
  <c r="N187" i="1"/>
  <c r="M187" i="1"/>
  <c r="L187" i="1"/>
  <c r="H187" i="1" s="1"/>
  <c r="K187" i="1"/>
  <c r="J187" i="1"/>
  <c r="I187" i="1"/>
  <c r="G187" i="1"/>
  <c r="S187" i="1" s="1"/>
  <c r="F187" i="1"/>
  <c r="Q187" i="1" s="1"/>
  <c r="E187" i="1"/>
  <c r="D187" i="1"/>
  <c r="C187" i="1"/>
  <c r="B187" i="1"/>
  <c r="A187" i="1"/>
  <c r="T186" i="1"/>
  <c r="P186" i="1"/>
  <c r="O186" i="1"/>
  <c r="N186" i="1"/>
  <c r="M186" i="1"/>
  <c r="L186" i="1"/>
  <c r="K186" i="1"/>
  <c r="J186" i="1"/>
  <c r="I186" i="1"/>
  <c r="H186" i="1"/>
  <c r="G186" i="1"/>
  <c r="S186" i="1" s="1"/>
  <c r="F186" i="1"/>
  <c r="E186" i="1"/>
  <c r="D186" i="1"/>
  <c r="C186" i="1"/>
  <c r="B186" i="1"/>
  <c r="A186" i="1"/>
  <c r="T185" i="1"/>
  <c r="P185" i="1"/>
  <c r="O185" i="1"/>
  <c r="N185" i="1"/>
  <c r="M185" i="1"/>
  <c r="L185" i="1"/>
  <c r="K185" i="1"/>
  <c r="J185" i="1"/>
  <c r="I185" i="1"/>
  <c r="G185" i="1"/>
  <c r="S185" i="1" s="1"/>
  <c r="F185" i="1"/>
  <c r="E185" i="1"/>
  <c r="D185" i="1"/>
  <c r="C185" i="1"/>
  <c r="B185" i="1"/>
  <c r="A185" i="1"/>
  <c r="T184" i="1"/>
  <c r="R184" i="1"/>
  <c r="P184" i="1"/>
  <c r="O184" i="1"/>
  <c r="N184" i="1"/>
  <c r="M184" i="1"/>
  <c r="L184" i="1"/>
  <c r="H184" i="1" s="1"/>
  <c r="K184" i="1"/>
  <c r="J184" i="1"/>
  <c r="I184" i="1"/>
  <c r="G184" i="1"/>
  <c r="S184" i="1" s="1"/>
  <c r="F184" i="1"/>
  <c r="E184" i="1"/>
  <c r="D184" i="1"/>
  <c r="C184" i="1"/>
  <c r="B184" i="1"/>
  <c r="A184" i="1"/>
  <c r="T183" i="1"/>
  <c r="P183" i="1"/>
  <c r="O183" i="1"/>
  <c r="N183" i="1"/>
  <c r="M183" i="1"/>
  <c r="L183" i="1"/>
  <c r="K183" i="1"/>
  <c r="J183" i="1"/>
  <c r="R183" i="1" s="1"/>
  <c r="I183" i="1"/>
  <c r="H183" i="1"/>
  <c r="G183" i="1"/>
  <c r="S183" i="1" s="1"/>
  <c r="F183" i="1"/>
  <c r="Q183" i="1" s="1"/>
  <c r="E183" i="1"/>
  <c r="D183" i="1"/>
  <c r="C183" i="1"/>
  <c r="B183" i="1"/>
  <c r="A183" i="1"/>
  <c r="T182" i="1"/>
  <c r="P182" i="1"/>
  <c r="O182" i="1"/>
  <c r="N182" i="1"/>
  <c r="M182" i="1"/>
  <c r="L182" i="1"/>
  <c r="K182" i="1"/>
  <c r="J182" i="1"/>
  <c r="I182" i="1"/>
  <c r="G182" i="1"/>
  <c r="S182" i="1" s="1"/>
  <c r="F182" i="1"/>
  <c r="E182" i="1"/>
  <c r="D182" i="1"/>
  <c r="C182" i="1"/>
  <c r="B182" i="1"/>
  <c r="A182" i="1"/>
  <c r="T181" i="1"/>
  <c r="R181" i="1"/>
  <c r="P181" i="1"/>
  <c r="O181" i="1"/>
  <c r="N181" i="1"/>
  <c r="M181" i="1"/>
  <c r="L181" i="1"/>
  <c r="H181" i="1" s="1"/>
  <c r="K181" i="1"/>
  <c r="J181" i="1"/>
  <c r="I181" i="1"/>
  <c r="G181" i="1"/>
  <c r="S181" i="1" s="1"/>
  <c r="F181" i="1"/>
  <c r="Q181" i="1" s="1"/>
  <c r="E181" i="1"/>
  <c r="D181" i="1"/>
  <c r="C181" i="1"/>
  <c r="B181" i="1"/>
  <c r="A181" i="1"/>
  <c r="T180" i="1"/>
  <c r="P180" i="1"/>
  <c r="O180" i="1"/>
  <c r="N180" i="1"/>
  <c r="M180" i="1"/>
  <c r="L180" i="1"/>
  <c r="K180" i="1"/>
  <c r="J180" i="1"/>
  <c r="I180" i="1"/>
  <c r="H180" i="1"/>
  <c r="G180" i="1"/>
  <c r="F180" i="1"/>
  <c r="Q180" i="1" s="1"/>
  <c r="E180" i="1"/>
  <c r="D180" i="1"/>
  <c r="C180" i="1"/>
  <c r="B180" i="1"/>
  <c r="A180" i="1"/>
  <c r="T179" i="1"/>
  <c r="P179" i="1"/>
  <c r="O179" i="1"/>
  <c r="N179" i="1"/>
  <c r="M179" i="1"/>
  <c r="L179" i="1"/>
  <c r="K179" i="1"/>
  <c r="J179" i="1"/>
  <c r="I179" i="1"/>
  <c r="G179" i="1"/>
  <c r="F179" i="1"/>
  <c r="E179" i="1"/>
  <c r="D179" i="1"/>
  <c r="C179" i="1"/>
  <c r="B179" i="1"/>
  <c r="A179" i="1"/>
  <c r="T178" i="1"/>
  <c r="P178" i="1"/>
  <c r="O178" i="1"/>
  <c r="N178" i="1"/>
  <c r="M178" i="1"/>
  <c r="L178" i="1"/>
  <c r="H178" i="1" s="1"/>
  <c r="K178" i="1"/>
  <c r="J178" i="1"/>
  <c r="I178" i="1"/>
  <c r="G178" i="1"/>
  <c r="F178" i="1"/>
  <c r="Q178" i="1" s="1"/>
  <c r="E178" i="1"/>
  <c r="D178" i="1"/>
  <c r="C178" i="1"/>
  <c r="B178" i="1"/>
  <c r="A178" i="1"/>
  <c r="T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A177" i="1"/>
  <c r="T176" i="1"/>
  <c r="P176" i="1"/>
  <c r="O176" i="1"/>
  <c r="N176" i="1"/>
  <c r="M176" i="1"/>
  <c r="L176" i="1"/>
  <c r="K176" i="1"/>
  <c r="J176" i="1"/>
  <c r="H176" i="1" s="1"/>
  <c r="I176" i="1"/>
  <c r="G176" i="1" s="1"/>
  <c r="F176" i="1"/>
  <c r="E176" i="1"/>
  <c r="D176" i="1"/>
  <c r="C176" i="1"/>
  <c r="B176" i="1"/>
  <c r="A176" i="1"/>
  <c r="T175" i="1"/>
  <c r="R175" i="1"/>
  <c r="P175" i="1"/>
  <c r="O175" i="1"/>
  <c r="N175" i="1"/>
  <c r="M175" i="1"/>
  <c r="L175" i="1"/>
  <c r="H175" i="1" s="1"/>
  <c r="K175" i="1"/>
  <c r="J175" i="1"/>
  <c r="I175" i="1"/>
  <c r="G175" i="1"/>
  <c r="S175" i="1" s="1"/>
  <c r="F175" i="1"/>
  <c r="Q175" i="1" s="1"/>
  <c r="E175" i="1"/>
  <c r="D175" i="1"/>
  <c r="C175" i="1"/>
  <c r="B175" i="1"/>
  <c r="A175" i="1"/>
  <c r="T174" i="1"/>
  <c r="P174" i="1"/>
  <c r="O174" i="1"/>
  <c r="N174" i="1"/>
  <c r="M174" i="1"/>
  <c r="L174" i="1"/>
  <c r="K174" i="1"/>
  <c r="J174" i="1"/>
  <c r="I174" i="1"/>
  <c r="G174" i="1" s="1"/>
  <c r="H174" i="1"/>
  <c r="F174" i="1"/>
  <c r="E174" i="1"/>
  <c r="D174" i="1"/>
  <c r="C174" i="1"/>
  <c r="B174" i="1"/>
  <c r="A174" i="1"/>
  <c r="T173" i="1"/>
  <c r="P173" i="1"/>
  <c r="O173" i="1"/>
  <c r="N173" i="1"/>
  <c r="M173" i="1"/>
  <c r="L173" i="1"/>
  <c r="K173" i="1"/>
  <c r="J173" i="1"/>
  <c r="I173" i="1"/>
  <c r="G173" i="1"/>
  <c r="F173" i="1"/>
  <c r="E173" i="1"/>
  <c r="D173" i="1"/>
  <c r="C173" i="1"/>
  <c r="B173" i="1"/>
  <c r="A173" i="1"/>
  <c r="T172" i="1"/>
  <c r="P172" i="1"/>
  <c r="O172" i="1"/>
  <c r="N172" i="1"/>
  <c r="M172" i="1"/>
  <c r="L172" i="1"/>
  <c r="H172" i="1" s="1"/>
  <c r="K172" i="1"/>
  <c r="J172" i="1"/>
  <c r="I172" i="1"/>
  <c r="G172" i="1"/>
  <c r="F172" i="1"/>
  <c r="E172" i="1"/>
  <c r="D172" i="1"/>
  <c r="C172" i="1"/>
  <c r="B172" i="1"/>
  <c r="A172" i="1"/>
  <c r="T171" i="1"/>
  <c r="P171" i="1"/>
  <c r="O171" i="1"/>
  <c r="N171" i="1"/>
  <c r="M171" i="1"/>
  <c r="L171" i="1"/>
  <c r="K171" i="1"/>
  <c r="J171" i="1"/>
  <c r="I171" i="1"/>
  <c r="H171" i="1"/>
  <c r="G171" i="1"/>
  <c r="S171" i="1" s="1"/>
  <c r="F171" i="1"/>
  <c r="Q171" i="1" s="1"/>
  <c r="E171" i="1"/>
  <c r="D171" i="1"/>
  <c r="C171" i="1"/>
  <c r="B171" i="1"/>
  <c r="A171" i="1"/>
  <c r="T170" i="1"/>
  <c r="P170" i="1"/>
  <c r="O170" i="1"/>
  <c r="N170" i="1"/>
  <c r="M170" i="1"/>
  <c r="L170" i="1"/>
  <c r="K170" i="1"/>
  <c r="J170" i="1"/>
  <c r="I170" i="1"/>
  <c r="G170" i="1"/>
  <c r="S170" i="1" s="1"/>
  <c r="F170" i="1"/>
  <c r="E170" i="1"/>
  <c r="D170" i="1"/>
  <c r="C170" i="1"/>
  <c r="B170" i="1"/>
  <c r="A170" i="1"/>
  <c r="T169" i="1"/>
  <c r="R169" i="1"/>
  <c r="P169" i="1"/>
  <c r="O169" i="1"/>
  <c r="N169" i="1"/>
  <c r="M169" i="1"/>
  <c r="L169" i="1"/>
  <c r="H169" i="1" s="1"/>
  <c r="K169" i="1"/>
  <c r="J169" i="1"/>
  <c r="I169" i="1"/>
  <c r="G169" i="1"/>
  <c r="S169" i="1" s="1"/>
  <c r="F169" i="1"/>
  <c r="Q169" i="1" s="1"/>
  <c r="E169" i="1"/>
  <c r="D169" i="1"/>
  <c r="C169" i="1"/>
  <c r="B169" i="1"/>
  <c r="A169" i="1"/>
  <c r="T168" i="1"/>
  <c r="P168" i="1"/>
  <c r="O168" i="1"/>
  <c r="N168" i="1"/>
  <c r="M168" i="1"/>
  <c r="L168" i="1"/>
  <c r="K168" i="1"/>
  <c r="J168" i="1"/>
  <c r="I168" i="1"/>
  <c r="H168" i="1"/>
  <c r="G168" i="1"/>
  <c r="F168" i="1"/>
  <c r="Q168" i="1" s="1"/>
  <c r="E168" i="1"/>
  <c r="D168" i="1"/>
  <c r="C168" i="1"/>
  <c r="B168" i="1"/>
  <c r="A168" i="1"/>
  <c r="T167" i="1"/>
  <c r="P167" i="1"/>
  <c r="O167" i="1"/>
  <c r="N167" i="1"/>
  <c r="M167" i="1"/>
  <c r="L167" i="1"/>
  <c r="K167" i="1"/>
  <c r="J167" i="1"/>
  <c r="I167" i="1"/>
  <c r="G167" i="1"/>
  <c r="F167" i="1"/>
  <c r="E167" i="1"/>
  <c r="D167" i="1"/>
  <c r="C167" i="1"/>
  <c r="B167" i="1"/>
  <c r="A167" i="1"/>
  <c r="T166" i="1"/>
  <c r="P166" i="1"/>
  <c r="O166" i="1"/>
  <c r="N166" i="1"/>
  <c r="M166" i="1"/>
  <c r="L166" i="1"/>
  <c r="H166" i="1" s="1"/>
  <c r="K166" i="1"/>
  <c r="J166" i="1"/>
  <c r="I166" i="1"/>
  <c r="G166" i="1"/>
  <c r="F166" i="1"/>
  <c r="Q166" i="1" s="1"/>
  <c r="E166" i="1"/>
  <c r="D166" i="1"/>
  <c r="C166" i="1"/>
  <c r="B166" i="1"/>
  <c r="A166" i="1"/>
  <c r="T165" i="1"/>
  <c r="P165" i="1"/>
  <c r="O165" i="1"/>
  <c r="N165" i="1"/>
  <c r="M165" i="1"/>
  <c r="L165" i="1"/>
  <c r="K165" i="1"/>
  <c r="J165" i="1"/>
  <c r="I165" i="1"/>
  <c r="H165" i="1"/>
  <c r="G165" i="1"/>
  <c r="S165" i="1" s="1"/>
  <c r="F165" i="1"/>
  <c r="E165" i="1"/>
  <c r="D165" i="1"/>
  <c r="C165" i="1"/>
  <c r="B165" i="1"/>
  <c r="A165" i="1"/>
  <c r="T164" i="1"/>
  <c r="P164" i="1"/>
  <c r="O164" i="1"/>
  <c r="N164" i="1"/>
  <c r="M164" i="1"/>
  <c r="L164" i="1"/>
  <c r="K164" i="1"/>
  <c r="J164" i="1"/>
  <c r="H164" i="1" s="1"/>
  <c r="I164" i="1"/>
  <c r="G164" i="1"/>
  <c r="S164" i="1" s="1"/>
  <c r="F164" i="1"/>
  <c r="E164" i="1"/>
  <c r="D164" i="1"/>
  <c r="C164" i="1"/>
  <c r="B164" i="1"/>
  <c r="A164" i="1"/>
  <c r="T163" i="1"/>
  <c r="P163" i="1"/>
  <c r="O163" i="1"/>
  <c r="N163" i="1"/>
  <c r="M163" i="1"/>
  <c r="L163" i="1"/>
  <c r="H163" i="1" s="1"/>
  <c r="K163" i="1"/>
  <c r="J163" i="1"/>
  <c r="I163" i="1"/>
  <c r="G163" i="1"/>
  <c r="S163" i="1" s="1"/>
  <c r="F163" i="1"/>
  <c r="E163" i="1"/>
  <c r="D163" i="1"/>
  <c r="C163" i="1"/>
  <c r="B163" i="1"/>
  <c r="A163" i="1"/>
  <c r="T162" i="1"/>
  <c r="P162" i="1"/>
  <c r="O162" i="1"/>
  <c r="N162" i="1"/>
  <c r="M162" i="1"/>
  <c r="L162" i="1"/>
  <c r="K162" i="1"/>
  <c r="J162" i="1"/>
  <c r="I162" i="1"/>
  <c r="H162" i="1"/>
  <c r="G162" i="1"/>
  <c r="S162" i="1" s="1"/>
  <c r="F162" i="1"/>
  <c r="Q162" i="1" s="1"/>
  <c r="E162" i="1"/>
  <c r="D162" i="1"/>
  <c r="C162" i="1"/>
  <c r="B162" i="1"/>
  <c r="A162" i="1"/>
  <c r="T161" i="1"/>
  <c r="P161" i="1"/>
  <c r="O161" i="1"/>
  <c r="N161" i="1"/>
  <c r="M161" i="1"/>
  <c r="L161" i="1"/>
  <c r="K161" i="1"/>
  <c r="J161" i="1"/>
  <c r="H161" i="1" s="1"/>
  <c r="I161" i="1"/>
  <c r="G161" i="1"/>
  <c r="F161" i="1"/>
  <c r="Q161" i="1" s="1"/>
  <c r="E161" i="1"/>
  <c r="D161" i="1"/>
  <c r="C161" i="1"/>
  <c r="B161" i="1"/>
  <c r="A161" i="1"/>
  <c r="T160" i="1"/>
  <c r="R160" i="1"/>
  <c r="P160" i="1"/>
  <c r="O160" i="1"/>
  <c r="N160" i="1"/>
  <c r="M160" i="1"/>
  <c r="L160" i="1"/>
  <c r="H160" i="1" s="1"/>
  <c r="K160" i="1"/>
  <c r="J160" i="1"/>
  <c r="I160" i="1"/>
  <c r="G160" i="1"/>
  <c r="S160" i="1" s="1"/>
  <c r="F160" i="1"/>
  <c r="Q160" i="1" s="1"/>
  <c r="E160" i="1"/>
  <c r="D160" i="1"/>
  <c r="C160" i="1"/>
  <c r="B160" i="1"/>
  <c r="A160" i="1"/>
  <c r="T159" i="1"/>
  <c r="P159" i="1"/>
  <c r="O159" i="1"/>
  <c r="N159" i="1"/>
  <c r="M159" i="1"/>
  <c r="L159" i="1"/>
  <c r="K159" i="1"/>
  <c r="J159" i="1"/>
  <c r="I159" i="1"/>
  <c r="H159" i="1"/>
  <c r="G159" i="1"/>
  <c r="F159" i="1"/>
  <c r="Q159" i="1" s="1"/>
  <c r="E159" i="1"/>
  <c r="D159" i="1"/>
  <c r="C159" i="1"/>
  <c r="B159" i="1"/>
  <c r="A159" i="1"/>
  <c r="T158" i="1"/>
  <c r="P158" i="1"/>
  <c r="O158" i="1"/>
  <c r="N158" i="1"/>
  <c r="M158" i="1"/>
  <c r="L158" i="1"/>
  <c r="K158" i="1"/>
  <c r="J158" i="1"/>
  <c r="H158" i="1" s="1"/>
  <c r="I158" i="1"/>
  <c r="G158" i="1"/>
  <c r="S158" i="1" s="1"/>
  <c r="F158" i="1"/>
  <c r="E158" i="1"/>
  <c r="D158" i="1"/>
  <c r="C158" i="1"/>
  <c r="B158" i="1"/>
  <c r="A158" i="1"/>
  <c r="T157" i="1"/>
  <c r="P157" i="1"/>
  <c r="O157" i="1"/>
  <c r="N157" i="1"/>
  <c r="M157" i="1"/>
  <c r="L157" i="1"/>
  <c r="R157" i="1" s="1"/>
  <c r="K157" i="1"/>
  <c r="J157" i="1"/>
  <c r="H157" i="1" s="1"/>
  <c r="I157" i="1"/>
  <c r="G157" i="1"/>
  <c r="S157" i="1" s="1"/>
  <c r="F157" i="1"/>
  <c r="Q157" i="1" s="1"/>
  <c r="E157" i="1"/>
  <c r="D157" i="1"/>
  <c r="C157" i="1"/>
  <c r="B157" i="1"/>
  <c r="A157" i="1"/>
  <c r="T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A156" i="1"/>
  <c r="T155" i="1"/>
  <c r="P155" i="1"/>
  <c r="O155" i="1"/>
  <c r="N155" i="1"/>
  <c r="M155" i="1"/>
  <c r="L155" i="1"/>
  <c r="K155" i="1"/>
  <c r="J155" i="1"/>
  <c r="H155" i="1" s="1"/>
  <c r="I155" i="1"/>
  <c r="G155" i="1"/>
  <c r="S155" i="1" s="1"/>
  <c r="F155" i="1"/>
  <c r="E155" i="1"/>
  <c r="D155" i="1"/>
  <c r="C155" i="1"/>
  <c r="B155" i="1"/>
  <c r="A155" i="1"/>
  <c r="T154" i="1"/>
  <c r="P154" i="1"/>
  <c r="O154" i="1"/>
  <c r="N154" i="1"/>
  <c r="M154" i="1"/>
  <c r="L154" i="1"/>
  <c r="H154" i="1" s="1"/>
  <c r="K154" i="1"/>
  <c r="J154" i="1"/>
  <c r="I154" i="1"/>
  <c r="G154" i="1"/>
  <c r="S154" i="1" s="1"/>
  <c r="F154" i="1"/>
  <c r="E154" i="1"/>
  <c r="D154" i="1"/>
  <c r="C154" i="1"/>
  <c r="B154" i="1"/>
  <c r="A154" i="1"/>
  <c r="T153" i="1"/>
  <c r="P153" i="1"/>
  <c r="O153" i="1"/>
  <c r="N153" i="1"/>
  <c r="M153" i="1"/>
  <c r="L153" i="1"/>
  <c r="K153" i="1"/>
  <c r="J153" i="1"/>
  <c r="R153" i="1" s="1"/>
  <c r="I153" i="1"/>
  <c r="H153" i="1"/>
  <c r="G153" i="1"/>
  <c r="S153" i="1" s="1"/>
  <c r="F153" i="1"/>
  <c r="Q153" i="1" s="1"/>
  <c r="E153" i="1"/>
  <c r="D153" i="1"/>
  <c r="C153" i="1"/>
  <c r="B153" i="1"/>
  <c r="A153" i="1"/>
  <c r="T152" i="1"/>
  <c r="P152" i="1"/>
  <c r="O152" i="1"/>
  <c r="N152" i="1"/>
  <c r="M152" i="1"/>
  <c r="L152" i="1"/>
  <c r="K152" i="1"/>
  <c r="J152" i="1"/>
  <c r="I152" i="1"/>
  <c r="G152" i="1"/>
  <c r="F152" i="1"/>
  <c r="E152" i="1"/>
  <c r="D152" i="1"/>
  <c r="C152" i="1"/>
  <c r="B152" i="1"/>
  <c r="A152" i="1"/>
  <c r="T151" i="1"/>
  <c r="R151" i="1"/>
  <c r="P151" i="1"/>
  <c r="O151" i="1"/>
  <c r="N151" i="1"/>
  <c r="M151" i="1"/>
  <c r="L151" i="1"/>
  <c r="H151" i="1" s="1"/>
  <c r="K151" i="1"/>
  <c r="J151" i="1"/>
  <c r="I151" i="1"/>
  <c r="G151" i="1"/>
  <c r="F151" i="1"/>
  <c r="Q151" i="1" s="1"/>
  <c r="E151" i="1"/>
  <c r="D151" i="1"/>
  <c r="C151" i="1"/>
  <c r="B151" i="1"/>
  <c r="A151" i="1"/>
  <c r="T150" i="1"/>
  <c r="P150" i="1"/>
  <c r="O150" i="1"/>
  <c r="N150" i="1"/>
  <c r="M150" i="1"/>
  <c r="L150" i="1"/>
  <c r="K150" i="1"/>
  <c r="J150" i="1"/>
  <c r="I150" i="1"/>
  <c r="H150" i="1"/>
  <c r="G150" i="1"/>
  <c r="F150" i="1"/>
  <c r="Q150" i="1" s="1"/>
  <c r="E150" i="1"/>
  <c r="D150" i="1"/>
  <c r="C150" i="1"/>
  <c r="B150" i="1"/>
  <c r="A150" i="1"/>
  <c r="T149" i="1"/>
  <c r="P149" i="1"/>
  <c r="O149" i="1"/>
  <c r="N149" i="1"/>
  <c r="M149" i="1"/>
  <c r="L149" i="1"/>
  <c r="K149" i="1"/>
  <c r="J149" i="1"/>
  <c r="H149" i="1" s="1"/>
  <c r="I149" i="1"/>
  <c r="G149" i="1" s="1"/>
  <c r="F149" i="1"/>
  <c r="Q149" i="1" s="1"/>
  <c r="E149" i="1"/>
  <c r="D149" i="1"/>
  <c r="C149" i="1"/>
  <c r="B149" i="1"/>
  <c r="A149" i="1"/>
  <c r="T148" i="1"/>
  <c r="P148" i="1"/>
  <c r="O148" i="1"/>
  <c r="N148" i="1"/>
  <c r="M148" i="1"/>
  <c r="L148" i="1"/>
  <c r="K148" i="1"/>
  <c r="J148" i="1"/>
  <c r="I148" i="1"/>
  <c r="G148" i="1"/>
  <c r="F148" i="1"/>
  <c r="E148" i="1"/>
  <c r="D148" i="1"/>
  <c r="C148" i="1"/>
  <c r="B148" i="1"/>
  <c r="A148" i="1"/>
  <c r="T147" i="1"/>
  <c r="P147" i="1"/>
  <c r="O147" i="1"/>
  <c r="N147" i="1"/>
  <c r="M147" i="1"/>
  <c r="L147" i="1"/>
  <c r="K147" i="1"/>
  <c r="J147" i="1"/>
  <c r="I147" i="1"/>
  <c r="H147" i="1"/>
  <c r="G147" i="1"/>
  <c r="F147" i="1"/>
  <c r="Q147" i="1" s="1"/>
  <c r="E147" i="1"/>
  <c r="D147" i="1"/>
  <c r="C147" i="1"/>
  <c r="B147" i="1"/>
  <c r="A147" i="1"/>
  <c r="T146" i="1"/>
  <c r="P146" i="1"/>
  <c r="O146" i="1"/>
  <c r="N146" i="1"/>
  <c r="M146" i="1"/>
  <c r="L146" i="1"/>
  <c r="K146" i="1"/>
  <c r="J146" i="1"/>
  <c r="H146" i="1" s="1"/>
  <c r="I146" i="1"/>
  <c r="G146" i="1" s="1"/>
  <c r="F146" i="1"/>
  <c r="Q146" i="1" s="1"/>
  <c r="E146" i="1"/>
  <c r="D146" i="1"/>
  <c r="C146" i="1"/>
  <c r="B146" i="1"/>
  <c r="A146" i="1"/>
  <c r="T145" i="1"/>
  <c r="P145" i="1"/>
  <c r="O145" i="1"/>
  <c r="N145" i="1"/>
  <c r="M145" i="1"/>
  <c r="L145" i="1"/>
  <c r="H145" i="1" s="1"/>
  <c r="K145" i="1"/>
  <c r="G145" i="1" s="1"/>
  <c r="J145" i="1"/>
  <c r="I145" i="1"/>
  <c r="F145" i="1"/>
  <c r="E145" i="1"/>
  <c r="D145" i="1"/>
  <c r="C145" i="1"/>
  <c r="B145" i="1"/>
  <c r="A145" i="1"/>
  <c r="T144" i="1"/>
  <c r="P144" i="1"/>
  <c r="O144" i="1"/>
  <c r="N144" i="1"/>
  <c r="M144" i="1"/>
  <c r="L144" i="1"/>
  <c r="K144" i="1"/>
  <c r="J144" i="1"/>
  <c r="I144" i="1"/>
  <c r="H144" i="1"/>
  <c r="G144" i="1"/>
  <c r="F144" i="1"/>
  <c r="Q144" i="1" s="1"/>
  <c r="E144" i="1"/>
  <c r="D144" i="1"/>
  <c r="C144" i="1"/>
  <c r="B144" i="1"/>
  <c r="A144" i="1"/>
  <c r="T143" i="1"/>
  <c r="P143" i="1"/>
  <c r="O143" i="1"/>
  <c r="N143" i="1"/>
  <c r="M143" i="1"/>
  <c r="L143" i="1"/>
  <c r="K143" i="1"/>
  <c r="J143" i="1"/>
  <c r="H143" i="1" s="1"/>
  <c r="I143" i="1"/>
  <c r="G143" i="1"/>
  <c r="F143" i="1"/>
  <c r="E143" i="1"/>
  <c r="D143" i="1"/>
  <c r="C143" i="1"/>
  <c r="B143" i="1"/>
  <c r="A143" i="1"/>
  <c r="T142" i="1"/>
  <c r="R142" i="1"/>
  <c r="P142" i="1"/>
  <c r="O142" i="1"/>
  <c r="N142" i="1"/>
  <c r="M142" i="1"/>
  <c r="L142" i="1"/>
  <c r="K142" i="1"/>
  <c r="J142" i="1"/>
  <c r="H142" i="1" s="1"/>
  <c r="I142" i="1"/>
  <c r="G142" i="1"/>
  <c r="S142" i="1" s="1"/>
  <c r="F142" i="1"/>
  <c r="E142" i="1"/>
  <c r="D142" i="1"/>
  <c r="C142" i="1"/>
  <c r="B142" i="1"/>
  <c r="A142" i="1"/>
  <c r="T141" i="1"/>
  <c r="P141" i="1"/>
  <c r="O141" i="1"/>
  <c r="N141" i="1"/>
  <c r="M141" i="1"/>
  <c r="L141" i="1"/>
  <c r="K141" i="1"/>
  <c r="J141" i="1"/>
  <c r="I141" i="1"/>
  <c r="H141" i="1"/>
  <c r="G141" i="1"/>
  <c r="S141" i="1" s="1"/>
  <c r="F141" i="1"/>
  <c r="Q141" i="1" s="1"/>
  <c r="E141" i="1"/>
  <c r="D141" i="1"/>
  <c r="C141" i="1"/>
  <c r="B141" i="1"/>
  <c r="A141" i="1"/>
  <c r="T140" i="1"/>
  <c r="P140" i="1"/>
  <c r="O140" i="1"/>
  <c r="N140" i="1"/>
  <c r="M140" i="1"/>
  <c r="L140" i="1"/>
  <c r="K140" i="1"/>
  <c r="J140" i="1"/>
  <c r="H140" i="1" s="1"/>
  <c r="I140" i="1"/>
  <c r="G140" i="1"/>
  <c r="F140" i="1"/>
  <c r="Q140" i="1" s="1"/>
  <c r="E140" i="1"/>
  <c r="D140" i="1"/>
  <c r="C140" i="1"/>
  <c r="B140" i="1"/>
  <c r="A140" i="1"/>
  <c r="T139" i="1"/>
  <c r="P139" i="1"/>
  <c r="O139" i="1"/>
  <c r="N139" i="1"/>
  <c r="M139" i="1"/>
  <c r="L139" i="1"/>
  <c r="H139" i="1" s="1"/>
  <c r="K139" i="1"/>
  <c r="J139" i="1"/>
  <c r="I139" i="1"/>
  <c r="G139" i="1"/>
  <c r="F139" i="1"/>
  <c r="Q139" i="1" s="1"/>
  <c r="E139" i="1"/>
  <c r="D139" i="1"/>
  <c r="C139" i="1"/>
  <c r="B139" i="1"/>
  <c r="A139" i="1"/>
  <c r="T138" i="1"/>
  <c r="P138" i="1"/>
  <c r="O138" i="1"/>
  <c r="N138" i="1"/>
  <c r="M138" i="1"/>
  <c r="L138" i="1"/>
  <c r="K138" i="1"/>
  <c r="J138" i="1"/>
  <c r="I138" i="1"/>
  <c r="H138" i="1"/>
  <c r="G138" i="1"/>
  <c r="S138" i="1" s="1"/>
  <c r="F138" i="1"/>
  <c r="E138" i="1"/>
  <c r="D138" i="1"/>
  <c r="C138" i="1"/>
  <c r="B138" i="1"/>
  <c r="A138" i="1"/>
  <c r="T137" i="1"/>
  <c r="P137" i="1"/>
  <c r="O137" i="1"/>
  <c r="N137" i="1"/>
  <c r="M137" i="1"/>
  <c r="L137" i="1"/>
  <c r="K137" i="1"/>
  <c r="J137" i="1"/>
  <c r="H137" i="1" s="1"/>
  <c r="I137" i="1"/>
  <c r="G137" i="1"/>
  <c r="F137" i="1"/>
  <c r="Q137" i="1" s="1"/>
  <c r="E137" i="1"/>
  <c r="D137" i="1"/>
  <c r="C137" i="1"/>
  <c r="B137" i="1"/>
  <c r="A137" i="1"/>
  <c r="T136" i="1"/>
  <c r="P136" i="1"/>
  <c r="O136" i="1"/>
  <c r="N136" i="1"/>
  <c r="M136" i="1"/>
  <c r="L136" i="1"/>
  <c r="R136" i="1" s="1"/>
  <c r="K136" i="1"/>
  <c r="J136" i="1"/>
  <c r="I136" i="1"/>
  <c r="G136" i="1"/>
  <c r="F136" i="1"/>
  <c r="E136" i="1"/>
  <c r="D136" i="1"/>
  <c r="C136" i="1"/>
  <c r="B136" i="1"/>
  <c r="A136" i="1"/>
  <c r="T135" i="1"/>
  <c r="P135" i="1"/>
  <c r="O135" i="1"/>
  <c r="N135" i="1"/>
  <c r="M135" i="1"/>
  <c r="L135" i="1"/>
  <c r="K135" i="1"/>
  <c r="J135" i="1"/>
  <c r="I135" i="1"/>
  <c r="H135" i="1"/>
  <c r="G135" i="1"/>
  <c r="F135" i="1"/>
  <c r="Q135" i="1" s="1"/>
  <c r="E135" i="1"/>
  <c r="D135" i="1"/>
  <c r="C135" i="1"/>
  <c r="B135" i="1"/>
  <c r="A135" i="1"/>
  <c r="T134" i="1"/>
  <c r="P134" i="1"/>
  <c r="O134" i="1"/>
  <c r="N134" i="1"/>
  <c r="M134" i="1"/>
  <c r="L134" i="1"/>
  <c r="K134" i="1"/>
  <c r="J134" i="1"/>
  <c r="H134" i="1" s="1"/>
  <c r="I134" i="1"/>
  <c r="G134" i="1"/>
  <c r="S134" i="1" s="1"/>
  <c r="F134" i="1"/>
  <c r="E134" i="1"/>
  <c r="D134" i="1"/>
  <c r="C134" i="1"/>
  <c r="B134" i="1"/>
  <c r="A134" i="1"/>
  <c r="T133" i="1"/>
  <c r="R133" i="1"/>
  <c r="P133" i="1"/>
  <c r="O133" i="1"/>
  <c r="N133" i="1"/>
  <c r="M133" i="1"/>
  <c r="L133" i="1"/>
  <c r="H133" i="1" s="1"/>
  <c r="K133" i="1"/>
  <c r="J133" i="1"/>
  <c r="I133" i="1"/>
  <c r="G133" i="1"/>
  <c r="S133" i="1" s="1"/>
  <c r="F133" i="1"/>
  <c r="Q133" i="1" s="1"/>
  <c r="E133" i="1"/>
  <c r="D133" i="1"/>
  <c r="C133" i="1"/>
  <c r="B133" i="1"/>
  <c r="A133" i="1"/>
  <c r="T132" i="1"/>
  <c r="P132" i="1"/>
  <c r="O132" i="1"/>
  <c r="N132" i="1"/>
  <c r="M132" i="1"/>
  <c r="L132" i="1"/>
  <c r="K132" i="1"/>
  <c r="J132" i="1"/>
  <c r="I132" i="1"/>
  <c r="H132" i="1"/>
  <c r="G132" i="1"/>
  <c r="F132" i="1"/>
  <c r="Q132" i="1" s="1"/>
  <c r="E132" i="1"/>
  <c r="D132" i="1"/>
  <c r="C132" i="1"/>
  <c r="B132" i="1"/>
  <c r="A132" i="1"/>
  <c r="T131" i="1"/>
  <c r="P131" i="1"/>
  <c r="O131" i="1"/>
  <c r="N131" i="1"/>
  <c r="M131" i="1"/>
  <c r="L131" i="1"/>
  <c r="K131" i="1"/>
  <c r="J131" i="1"/>
  <c r="I131" i="1"/>
  <c r="G131" i="1"/>
  <c r="F131" i="1"/>
  <c r="E131" i="1"/>
  <c r="D131" i="1"/>
  <c r="D129" i="1" s="1"/>
  <c r="C131" i="1"/>
  <c r="B131" i="1"/>
  <c r="A131" i="1"/>
  <c r="T130" i="1"/>
  <c r="P130" i="1"/>
  <c r="O130" i="1"/>
  <c r="N130" i="1"/>
  <c r="M130" i="1"/>
  <c r="L130" i="1"/>
  <c r="R130" i="1" s="1"/>
  <c r="K130" i="1"/>
  <c r="J130" i="1"/>
  <c r="H130" i="1" s="1"/>
  <c r="I130" i="1"/>
  <c r="G130" i="1"/>
  <c r="F130" i="1"/>
  <c r="E130" i="1"/>
  <c r="D130" i="1"/>
  <c r="C130" i="1"/>
  <c r="B130" i="1"/>
  <c r="A130" i="1"/>
  <c r="O129" i="1"/>
  <c r="M129" i="1"/>
  <c r="K129" i="1"/>
  <c r="I129" i="1"/>
  <c r="E129" i="1"/>
  <c r="S128" i="1"/>
  <c r="R128" i="1"/>
  <c r="T127" i="1"/>
  <c r="P127" i="1"/>
  <c r="O127" i="1"/>
  <c r="N127" i="1"/>
  <c r="M127" i="1"/>
  <c r="L127" i="1"/>
  <c r="K127" i="1"/>
  <c r="G127" i="1" s="1"/>
  <c r="J127" i="1"/>
  <c r="I127" i="1"/>
  <c r="H127" i="1"/>
  <c r="F127" i="1"/>
  <c r="E127" i="1"/>
  <c r="D127" i="1"/>
  <c r="C127" i="1"/>
  <c r="B127" i="1"/>
  <c r="A127" i="1"/>
  <c r="T126" i="1"/>
  <c r="P126" i="1"/>
  <c r="O126" i="1"/>
  <c r="N126" i="1"/>
  <c r="M126" i="1"/>
  <c r="L126" i="1"/>
  <c r="K126" i="1"/>
  <c r="J126" i="1"/>
  <c r="H126" i="1" s="1"/>
  <c r="I126" i="1"/>
  <c r="G126" i="1"/>
  <c r="F126" i="1"/>
  <c r="E126" i="1"/>
  <c r="D126" i="1"/>
  <c r="C126" i="1"/>
  <c r="B126" i="1"/>
  <c r="A126" i="1"/>
  <c r="T125" i="1"/>
  <c r="R125" i="1"/>
  <c r="P125" i="1"/>
  <c r="O125" i="1"/>
  <c r="N125" i="1"/>
  <c r="M125" i="1"/>
  <c r="L125" i="1"/>
  <c r="K125" i="1"/>
  <c r="J125" i="1"/>
  <c r="H125" i="1" s="1"/>
  <c r="I125" i="1"/>
  <c r="G125" i="1"/>
  <c r="S125" i="1" s="1"/>
  <c r="F125" i="1"/>
  <c r="E125" i="1"/>
  <c r="D125" i="1"/>
  <c r="C125" i="1"/>
  <c r="B125" i="1"/>
  <c r="A125" i="1"/>
  <c r="T124" i="1"/>
  <c r="P124" i="1"/>
  <c r="O124" i="1"/>
  <c r="N124" i="1"/>
  <c r="M124" i="1"/>
  <c r="L124" i="1"/>
  <c r="K124" i="1"/>
  <c r="J124" i="1"/>
  <c r="I124" i="1"/>
  <c r="H124" i="1"/>
  <c r="G124" i="1"/>
  <c r="F124" i="1"/>
  <c r="Q124" i="1" s="1"/>
  <c r="E124" i="1"/>
  <c r="D124" i="1"/>
  <c r="C124" i="1"/>
  <c r="B124" i="1"/>
  <c r="A124" i="1"/>
  <c r="T123" i="1"/>
  <c r="P123" i="1"/>
  <c r="O123" i="1"/>
  <c r="N123" i="1"/>
  <c r="M123" i="1"/>
  <c r="L123" i="1"/>
  <c r="K123" i="1"/>
  <c r="J123" i="1"/>
  <c r="H123" i="1" s="1"/>
  <c r="I123" i="1"/>
  <c r="G123" i="1" s="1"/>
  <c r="F123" i="1"/>
  <c r="Q123" i="1" s="1"/>
  <c r="E123" i="1"/>
  <c r="D123" i="1"/>
  <c r="C123" i="1"/>
  <c r="B123" i="1"/>
  <c r="A123" i="1"/>
  <c r="T122" i="1"/>
  <c r="P122" i="1"/>
  <c r="O122" i="1"/>
  <c r="N122" i="1"/>
  <c r="M122" i="1"/>
  <c r="L122" i="1"/>
  <c r="R122" i="1" s="1"/>
  <c r="K122" i="1"/>
  <c r="J122" i="1"/>
  <c r="I122" i="1"/>
  <c r="G122" i="1"/>
  <c r="S122" i="1" s="1"/>
  <c r="F122" i="1"/>
  <c r="E122" i="1"/>
  <c r="D122" i="1"/>
  <c r="C122" i="1"/>
  <c r="B122" i="1"/>
  <c r="A122" i="1"/>
  <c r="T121" i="1"/>
  <c r="P121" i="1"/>
  <c r="O121" i="1"/>
  <c r="N121" i="1"/>
  <c r="M121" i="1"/>
  <c r="L121" i="1"/>
  <c r="K121" i="1"/>
  <c r="J121" i="1"/>
  <c r="I121" i="1"/>
  <c r="H121" i="1"/>
  <c r="G121" i="1"/>
  <c r="S121" i="1" s="1"/>
  <c r="F121" i="1"/>
  <c r="Q121" i="1" s="1"/>
  <c r="E121" i="1"/>
  <c r="D121" i="1"/>
  <c r="C121" i="1"/>
  <c r="B121" i="1"/>
  <c r="A121" i="1"/>
  <c r="T120" i="1"/>
  <c r="P120" i="1"/>
  <c r="O120" i="1"/>
  <c r="N120" i="1"/>
  <c r="M120" i="1"/>
  <c r="L120" i="1"/>
  <c r="K120" i="1"/>
  <c r="J120" i="1"/>
  <c r="H120" i="1" s="1"/>
  <c r="I120" i="1"/>
  <c r="G120" i="1"/>
  <c r="F120" i="1"/>
  <c r="Q120" i="1" s="1"/>
  <c r="E120" i="1"/>
  <c r="D120" i="1"/>
  <c r="C120" i="1"/>
  <c r="B120" i="1"/>
  <c r="A120" i="1"/>
  <c r="T119" i="1"/>
  <c r="R119" i="1"/>
  <c r="P119" i="1"/>
  <c r="O119" i="1"/>
  <c r="N119" i="1"/>
  <c r="M119" i="1"/>
  <c r="L119" i="1"/>
  <c r="H119" i="1" s="1"/>
  <c r="K119" i="1"/>
  <c r="J119" i="1"/>
  <c r="I119" i="1"/>
  <c r="G119" i="1"/>
  <c r="F119" i="1"/>
  <c r="Q119" i="1" s="1"/>
  <c r="E119" i="1"/>
  <c r="D119" i="1"/>
  <c r="C119" i="1"/>
  <c r="B119" i="1"/>
  <c r="A119" i="1"/>
  <c r="T118" i="1"/>
  <c r="P118" i="1"/>
  <c r="O118" i="1"/>
  <c r="N118" i="1"/>
  <c r="M118" i="1"/>
  <c r="L118" i="1"/>
  <c r="K118" i="1"/>
  <c r="J118" i="1"/>
  <c r="I118" i="1"/>
  <c r="H118" i="1"/>
  <c r="G118" i="1"/>
  <c r="S118" i="1" s="1"/>
  <c r="F118" i="1"/>
  <c r="Q118" i="1" s="1"/>
  <c r="E118" i="1"/>
  <c r="D118" i="1"/>
  <c r="C118" i="1"/>
  <c r="B118" i="1"/>
  <c r="A118" i="1"/>
  <c r="T117" i="1"/>
  <c r="P117" i="1"/>
  <c r="O117" i="1"/>
  <c r="N117" i="1"/>
  <c r="M117" i="1"/>
  <c r="L117" i="1"/>
  <c r="K117" i="1"/>
  <c r="J117" i="1"/>
  <c r="H117" i="1" s="1"/>
  <c r="I117" i="1"/>
  <c r="G117" i="1" s="1"/>
  <c r="F117" i="1"/>
  <c r="Q117" i="1" s="1"/>
  <c r="E117" i="1"/>
  <c r="D117" i="1"/>
  <c r="C117" i="1"/>
  <c r="B117" i="1"/>
  <c r="A117" i="1"/>
  <c r="T116" i="1"/>
  <c r="P116" i="1"/>
  <c r="O116" i="1"/>
  <c r="N116" i="1"/>
  <c r="M116" i="1"/>
  <c r="G116" i="1" s="1"/>
  <c r="L116" i="1"/>
  <c r="K116" i="1"/>
  <c r="J116" i="1"/>
  <c r="H116" i="1" s="1"/>
  <c r="I116" i="1"/>
  <c r="F116" i="1"/>
  <c r="Q116" i="1" s="1"/>
  <c r="E116" i="1"/>
  <c r="D116" i="1"/>
  <c r="C116" i="1"/>
  <c r="B116" i="1"/>
  <c r="A116" i="1"/>
  <c r="T115" i="1"/>
  <c r="P115" i="1"/>
  <c r="O115" i="1"/>
  <c r="N115" i="1"/>
  <c r="M115" i="1"/>
  <c r="L115" i="1"/>
  <c r="H115" i="1" s="1"/>
  <c r="K115" i="1"/>
  <c r="J115" i="1"/>
  <c r="I115" i="1"/>
  <c r="G115" i="1" s="1"/>
  <c r="F115" i="1"/>
  <c r="E115" i="1"/>
  <c r="D115" i="1"/>
  <c r="C115" i="1"/>
  <c r="B115" i="1"/>
  <c r="A115" i="1"/>
  <c r="T114" i="1"/>
  <c r="Q114" i="1"/>
  <c r="P114" i="1"/>
  <c r="O114" i="1"/>
  <c r="N114" i="1"/>
  <c r="M114" i="1"/>
  <c r="L114" i="1"/>
  <c r="K114" i="1"/>
  <c r="G114" i="1" s="1"/>
  <c r="J114" i="1"/>
  <c r="I114" i="1"/>
  <c r="H114" i="1"/>
  <c r="F114" i="1"/>
  <c r="E114" i="1"/>
  <c r="D114" i="1"/>
  <c r="C114" i="1"/>
  <c r="B114" i="1"/>
  <c r="A114" i="1"/>
  <c r="T113" i="1"/>
  <c r="P113" i="1"/>
  <c r="O113" i="1"/>
  <c r="N113" i="1"/>
  <c r="M113" i="1"/>
  <c r="M111" i="1" s="1"/>
  <c r="L113" i="1"/>
  <c r="K113" i="1"/>
  <c r="J113" i="1"/>
  <c r="H113" i="1" s="1"/>
  <c r="I113" i="1"/>
  <c r="F113" i="1"/>
  <c r="E113" i="1"/>
  <c r="D113" i="1"/>
  <c r="C113" i="1"/>
  <c r="B113" i="1"/>
  <c r="A113" i="1"/>
  <c r="T112" i="1"/>
  <c r="P112" i="1"/>
  <c r="O112" i="1"/>
  <c r="N112" i="1"/>
  <c r="N111" i="1" s="1"/>
  <c r="N30" i="1" s="1"/>
  <c r="M112" i="1"/>
  <c r="L112" i="1"/>
  <c r="H112" i="1" s="1"/>
  <c r="K112" i="1"/>
  <c r="J112" i="1"/>
  <c r="I112" i="1"/>
  <c r="F112" i="1"/>
  <c r="Q112" i="1" s="1"/>
  <c r="E112" i="1"/>
  <c r="E111" i="1" s="1"/>
  <c r="D112" i="1"/>
  <c r="C112" i="1"/>
  <c r="B112" i="1"/>
  <c r="A112" i="1"/>
  <c r="P111" i="1"/>
  <c r="P30" i="1" s="1"/>
  <c r="J111" i="1"/>
  <c r="D111" i="1"/>
  <c r="S110" i="1"/>
  <c r="R110" i="1"/>
  <c r="S109" i="1"/>
  <c r="R109" i="1"/>
  <c r="Q108" i="1"/>
  <c r="P108" i="1"/>
  <c r="O108" i="1"/>
  <c r="N108" i="1"/>
  <c r="M108" i="1"/>
  <c r="L108" i="1"/>
  <c r="R108" i="1" s="1"/>
  <c r="K108" i="1"/>
  <c r="J108" i="1"/>
  <c r="I108" i="1"/>
  <c r="H108" i="1"/>
  <c r="G108" i="1"/>
  <c r="S108" i="1" s="1"/>
  <c r="F108" i="1"/>
  <c r="E108" i="1"/>
  <c r="D108" i="1"/>
  <c r="S107" i="1"/>
  <c r="R107" i="1"/>
  <c r="S106" i="1"/>
  <c r="R106" i="1"/>
  <c r="Q105" i="1"/>
  <c r="P105" i="1"/>
  <c r="O105" i="1"/>
  <c r="N105" i="1"/>
  <c r="M105" i="1"/>
  <c r="L105" i="1"/>
  <c r="K105" i="1"/>
  <c r="J105" i="1"/>
  <c r="I105" i="1"/>
  <c r="H105" i="1"/>
  <c r="G105" i="1"/>
  <c r="S105" i="1" s="1"/>
  <c r="F105" i="1"/>
  <c r="E105" i="1"/>
  <c r="D105" i="1"/>
  <c r="T104" i="1"/>
  <c r="P104" i="1"/>
  <c r="O104" i="1"/>
  <c r="N104" i="1"/>
  <c r="M104" i="1"/>
  <c r="G104" i="1" s="1"/>
  <c r="L104" i="1"/>
  <c r="K104" i="1"/>
  <c r="J104" i="1"/>
  <c r="H104" i="1" s="1"/>
  <c r="I104" i="1"/>
  <c r="F104" i="1"/>
  <c r="E104" i="1"/>
  <c r="D104" i="1"/>
  <c r="C104" i="1"/>
  <c r="B104" i="1"/>
  <c r="A104" i="1"/>
  <c r="T103" i="1"/>
  <c r="P103" i="1"/>
  <c r="O103" i="1"/>
  <c r="N103" i="1"/>
  <c r="M103" i="1"/>
  <c r="L103" i="1"/>
  <c r="H103" i="1" s="1"/>
  <c r="K103" i="1"/>
  <c r="J103" i="1"/>
  <c r="I103" i="1"/>
  <c r="G103" i="1" s="1"/>
  <c r="F103" i="1"/>
  <c r="Q103" i="1" s="1"/>
  <c r="E103" i="1"/>
  <c r="D103" i="1"/>
  <c r="C103" i="1"/>
  <c r="B103" i="1"/>
  <c r="A103" i="1"/>
  <c r="T102" i="1"/>
  <c r="Q102" i="1"/>
  <c r="P102" i="1"/>
  <c r="O102" i="1"/>
  <c r="N102" i="1"/>
  <c r="M102" i="1"/>
  <c r="L102" i="1"/>
  <c r="K102" i="1"/>
  <c r="G102" i="1" s="1"/>
  <c r="J102" i="1"/>
  <c r="I102" i="1"/>
  <c r="H102" i="1"/>
  <c r="F102" i="1"/>
  <c r="E102" i="1"/>
  <c r="D102" i="1"/>
  <c r="C102" i="1"/>
  <c r="B102" i="1"/>
  <c r="A102" i="1"/>
  <c r="T101" i="1"/>
  <c r="S101" i="1"/>
  <c r="P101" i="1"/>
  <c r="O101" i="1"/>
  <c r="N101" i="1"/>
  <c r="M101" i="1"/>
  <c r="L101" i="1"/>
  <c r="K101" i="1"/>
  <c r="J101" i="1"/>
  <c r="H101" i="1" s="1"/>
  <c r="I101" i="1"/>
  <c r="G101" i="1"/>
  <c r="R101" i="1" s="1"/>
  <c r="F101" i="1"/>
  <c r="Q101" i="1" s="1"/>
  <c r="E101" i="1"/>
  <c r="D101" i="1"/>
  <c r="C101" i="1"/>
  <c r="B101" i="1"/>
  <c r="A101" i="1"/>
  <c r="T100" i="1"/>
  <c r="P100" i="1"/>
  <c r="O100" i="1"/>
  <c r="N100" i="1"/>
  <c r="M100" i="1"/>
  <c r="L100" i="1"/>
  <c r="H100" i="1" s="1"/>
  <c r="K100" i="1"/>
  <c r="J100" i="1"/>
  <c r="I100" i="1"/>
  <c r="G100" i="1" s="1"/>
  <c r="F100" i="1"/>
  <c r="E100" i="1"/>
  <c r="D100" i="1"/>
  <c r="C100" i="1"/>
  <c r="B100" i="1"/>
  <c r="A100" i="1"/>
  <c r="T99" i="1"/>
  <c r="Q99" i="1"/>
  <c r="P99" i="1"/>
  <c r="O99" i="1"/>
  <c r="N99" i="1"/>
  <c r="M99" i="1"/>
  <c r="L99" i="1"/>
  <c r="K99" i="1"/>
  <c r="G99" i="1" s="1"/>
  <c r="J99" i="1"/>
  <c r="I99" i="1"/>
  <c r="H99" i="1"/>
  <c r="F99" i="1"/>
  <c r="E99" i="1"/>
  <c r="D99" i="1"/>
  <c r="C99" i="1"/>
  <c r="B99" i="1"/>
  <c r="A99" i="1"/>
  <c r="T98" i="1"/>
  <c r="P98" i="1"/>
  <c r="O98" i="1"/>
  <c r="N98" i="1"/>
  <c r="M98" i="1"/>
  <c r="L98" i="1"/>
  <c r="K98" i="1"/>
  <c r="J98" i="1"/>
  <c r="H98" i="1" s="1"/>
  <c r="I98" i="1"/>
  <c r="G98" i="1"/>
  <c r="R98" i="1" s="1"/>
  <c r="F98" i="1"/>
  <c r="E98" i="1"/>
  <c r="D98" i="1"/>
  <c r="C98" i="1"/>
  <c r="B98" i="1"/>
  <c r="A98" i="1"/>
  <c r="T97" i="1"/>
  <c r="P97" i="1"/>
  <c r="O97" i="1"/>
  <c r="N97" i="1"/>
  <c r="M97" i="1"/>
  <c r="L97" i="1"/>
  <c r="H97" i="1" s="1"/>
  <c r="K97" i="1"/>
  <c r="J97" i="1"/>
  <c r="I97" i="1"/>
  <c r="G97" i="1" s="1"/>
  <c r="F97" i="1"/>
  <c r="Q97" i="1" s="1"/>
  <c r="E97" i="1"/>
  <c r="D97" i="1"/>
  <c r="C97" i="1"/>
  <c r="B97" i="1"/>
  <c r="A97" i="1"/>
  <c r="T96" i="1"/>
  <c r="Q96" i="1"/>
  <c r="P96" i="1"/>
  <c r="O96" i="1"/>
  <c r="N96" i="1"/>
  <c r="M96" i="1"/>
  <c r="L96" i="1"/>
  <c r="K96" i="1"/>
  <c r="J96" i="1"/>
  <c r="I96" i="1"/>
  <c r="H96" i="1"/>
  <c r="F96" i="1"/>
  <c r="E96" i="1"/>
  <c r="D96" i="1"/>
  <c r="C96" i="1"/>
  <c r="B96" i="1"/>
  <c r="A96" i="1"/>
  <c r="T95" i="1"/>
  <c r="P95" i="1"/>
  <c r="P94" i="1" s="1"/>
  <c r="O95" i="1"/>
  <c r="N95" i="1"/>
  <c r="M95" i="1"/>
  <c r="M94" i="1" s="1"/>
  <c r="L95" i="1"/>
  <c r="L94" i="1" s="1"/>
  <c r="K95" i="1"/>
  <c r="J95" i="1"/>
  <c r="J94" i="1" s="1"/>
  <c r="I95" i="1"/>
  <c r="F95" i="1"/>
  <c r="E95" i="1"/>
  <c r="D95" i="1"/>
  <c r="D94" i="1" s="1"/>
  <c r="C95" i="1"/>
  <c r="B95" i="1"/>
  <c r="A95" i="1"/>
  <c r="N94" i="1"/>
  <c r="S93" i="1"/>
  <c r="R93" i="1"/>
  <c r="T92" i="1"/>
  <c r="P92" i="1"/>
  <c r="O92" i="1"/>
  <c r="N92" i="1"/>
  <c r="M92" i="1"/>
  <c r="L92" i="1"/>
  <c r="H92" i="1" s="1"/>
  <c r="K92" i="1"/>
  <c r="J92" i="1"/>
  <c r="I92" i="1"/>
  <c r="G92" i="1" s="1"/>
  <c r="F92" i="1"/>
  <c r="E92" i="1"/>
  <c r="D92" i="1"/>
  <c r="C92" i="1"/>
  <c r="B92" i="1"/>
  <c r="A92" i="1"/>
  <c r="T91" i="1"/>
  <c r="Q91" i="1"/>
  <c r="P91" i="1"/>
  <c r="O91" i="1"/>
  <c r="N91" i="1"/>
  <c r="M91" i="1"/>
  <c r="L91" i="1"/>
  <c r="K91" i="1"/>
  <c r="G91" i="1" s="1"/>
  <c r="J91" i="1"/>
  <c r="I91" i="1"/>
  <c r="H91" i="1"/>
  <c r="F91" i="1"/>
  <c r="E91" i="1"/>
  <c r="D91" i="1"/>
  <c r="C91" i="1"/>
  <c r="B91" i="1"/>
  <c r="A91" i="1"/>
  <c r="T90" i="1"/>
  <c r="P90" i="1"/>
  <c r="P88" i="1" s="1"/>
  <c r="P87" i="1" s="1"/>
  <c r="O90" i="1"/>
  <c r="N90" i="1"/>
  <c r="M90" i="1"/>
  <c r="L90" i="1"/>
  <c r="K90" i="1"/>
  <c r="J90" i="1"/>
  <c r="H90" i="1" s="1"/>
  <c r="I90" i="1"/>
  <c r="G90" i="1"/>
  <c r="F90" i="1"/>
  <c r="E90" i="1"/>
  <c r="D90" i="1"/>
  <c r="C90" i="1"/>
  <c r="B90" i="1"/>
  <c r="A90" i="1"/>
  <c r="T89" i="1"/>
  <c r="P89" i="1"/>
  <c r="O89" i="1"/>
  <c r="N89" i="1"/>
  <c r="N88" i="1" s="1"/>
  <c r="N87" i="1" s="1"/>
  <c r="N83" i="1" s="1"/>
  <c r="N28" i="1" s="1"/>
  <c r="M89" i="1"/>
  <c r="L89" i="1"/>
  <c r="K89" i="1"/>
  <c r="K88" i="1" s="1"/>
  <c r="K87" i="1" s="1"/>
  <c r="J89" i="1"/>
  <c r="I89" i="1"/>
  <c r="F89" i="1"/>
  <c r="E89" i="1"/>
  <c r="E88" i="1" s="1"/>
  <c r="E87" i="1" s="1"/>
  <c r="D89" i="1"/>
  <c r="C89" i="1"/>
  <c r="B89" i="1"/>
  <c r="A89" i="1"/>
  <c r="M88" i="1"/>
  <c r="M87" i="1" s="1"/>
  <c r="J88" i="1"/>
  <c r="J87" i="1" s="1"/>
  <c r="D88" i="1"/>
  <c r="D87" i="1" s="1"/>
  <c r="S86" i="1"/>
  <c r="R86" i="1"/>
  <c r="S85" i="1"/>
  <c r="R85" i="1"/>
  <c r="S84" i="1"/>
  <c r="Q84" i="1"/>
  <c r="P84" i="1"/>
  <c r="O84" i="1"/>
  <c r="N84" i="1"/>
  <c r="M84" i="1"/>
  <c r="L84" i="1"/>
  <c r="K84" i="1"/>
  <c r="J84" i="1"/>
  <c r="J83" i="1" s="1"/>
  <c r="J28" i="1" s="1"/>
  <c r="I84" i="1"/>
  <c r="H84" i="1"/>
  <c r="G84" i="1"/>
  <c r="F84" i="1"/>
  <c r="E84" i="1"/>
  <c r="D84" i="1"/>
  <c r="D83" i="1" s="1"/>
  <c r="D28" i="1" s="1"/>
  <c r="T82" i="1"/>
  <c r="S82" i="1"/>
  <c r="P82" i="1"/>
  <c r="O82" i="1"/>
  <c r="N82" i="1"/>
  <c r="M82" i="1"/>
  <c r="L82" i="1"/>
  <c r="K82" i="1"/>
  <c r="J82" i="1"/>
  <c r="H82" i="1" s="1"/>
  <c r="I82" i="1"/>
  <c r="G82" i="1"/>
  <c r="R82" i="1" s="1"/>
  <c r="F82" i="1"/>
  <c r="Q82" i="1" s="1"/>
  <c r="E82" i="1"/>
  <c r="D82" i="1"/>
  <c r="D77" i="1" s="1"/>
  <c r="D75" i="1" s="1"/>
  <c r="C82" i="1"/>
  <c r="B82" i="1"/>
  <c r="A82" i="1"/>
  <c r="T81" i="1"/>
  <c r="Q81" i="1"/>
  <c r="P81" i="1"/>
  <c r="O81" i="1"/>
  <c r="N81" i="1"/>
  <c r="M81" i="1"/>
  <c r="L81" i="1"/>
  <c r="K81" i="1"/>
  <c r="J81" i="1"/>
  <c r="I81" i="1"/>
  <c r="H81" i="1"/>
  <c r="F81" i="1"/>
  <c r="E81" i="1"/>
  <c r="D81" i="1"/>
  <c r="C81" i="1"/>
  <c r="B81" i="1"/>
  <c r="A81" i="1"/>
  <c r="T80" i="1"/>
  <c r="Q80" i="1"/>
  <c r="P80" i="1"/>
  <c r="O80" i="1"/>
  <c r="N80" i="1"/>
  <c r="M80" i="1"/>
  <c r="L80" i="1"/>
  <c r="K80" i="1"/>
  <c r="G80" i="1" s="1"/>
  <c r="J80" i="1"/>
  <c r="I80" i="1"/>
  <c r="H80" i="1"/>
  <c r="F80" i="1"/>
  <c r="E80" i="1"/>
  <c r="D80" i="1"/>
  <c r="C80" i="1"/>
  <c r="B80" i="1"/>
  <c r="A80" i="1"/>
  <c r="T79" i="1"/>
  <c r="P79" i="1"/>
  <c r="P77" i="1" s="1"/>
  <c r="P75" i="1" s="1"/>
  <c r="O79" i="1"/>
  <c r="N79" i="1"/>
  <c r="M79" i="1"/>
  <c r="L79" i="1"/>
  <c r="K79" i="1"/>
  <c r="J79" i="1"/>
  <c r="J77" i="1" s="1"/>
  <c r="J75" i="1" s="1"/>
  <c r="I79" i="1"/>
  <c r="G79" i="1" s="1"/>
  <c r="F79" i="1"/>
  <c r="E79" i="1"/>
  <c r="D79" i="1"/>
  <c r="C79" i="1"/>
  <c r="B79" i="1"/>
  <c r="A79" i="1"/>
  <c r="T78" i="1"/>
  <c r="P78" i="1"/>
  <c r="O78" i="1"/>
  <c r="O77" i="1" s="1"/>
  <c r="O75" i="1" s="1"/>
  <c r="N78" i="1"/>
  <c r="M78" i="1"/>
  <c r="L78" i="1"/>
  <c r="H78" i="1" s="1"/>
  <c r="K78" i="1"/>
  <c r="J78" i="1"/>
  <c r="I78" i="1"/>
  <c r="G78" i="1" s="1"/>
  <c r="F78" i="1"/>
  <c r="E78" i="1"/>
  <c r="E77" i="1" s="1"/>
  <c r="E75" i="1" s="1"/>
  <c r="D78" i="1"/>
  <c r="C78" i="1"/>
  <c r="B78" i="1"/>
  <c r="A78" i="1"/>
  <c r="M77" i="1"/>
  <c r="M75" i="1" s="1"/>
  <c r="I77" i="1"/>
  <c r="I75" i="1" s="1"/>
  <c r="F77" i="1"/>
  <c r="S76" i="1"/>
  <c r="R76" i="1"/>
  <c r="F75" i="1"/>
  <c r="S74" i="1"/>
  <c r="R74" i="1"/>
  <c r="S73" i="1"/>
  <c r="R73" i="1"/>
  <c r="S72" i="1"/>
  <c r="R72" i="1"/>
  <c r="Q71" i="1"/>
  <c r="P71" i="1"/>
  <c r="O71" i="1"/>
  <c r="N71" i="1"/>
  <c r="M71" i="1"/>
  <c r="L71" i="1"/>
  <c r="K71" i="1"/>
  <c r="J71" i="1"/>
  <c r="J66" i="1" s="1"/>
  <c r="I71" i="1"/>
  <c r="H71" i="1"/>
  <c r="G71" i="1"/>
  <c r="S71" i="1" s="1"/>
  <c r="F71" i="1"/>
  <c r="E71" i="1"/>
  <c r="D71" i="1"/>
  <c r="S70" i="1"/>
  <c r="R70" i="1"/>
  <c r="S69" i="1"/>
  <c r="R69" i="1"/>
  <c r="S68" i="1"/>
  <c r="R68" i="1"/>
  <c r="Q67" i="1"/>
  <c r="P67" i="1"/>
  <c r="O67" i="1"/>
  <c r="N67" i="1"/>
  <c r="N66" i="1" s="1"/>
  <c r="M67" i="1"/>
  <c r="L67" i="1"/>
  <c r="R67" i="1" s="1"/>
  <c r="K67" i="1"/>
  <c r="J67" i="1"/>
  <c r="I67" i="1"/>
  <c r="H67" i="1"/>
  <c r="H66" i="1" s="1"/>
  <c r="G67" i="1"/>
  <c r="F67" i="1"/>
  <c r="E67" i="1"/>
  <c r="D67" i="1"/>
  <c r="P66" i="1"/>
  <c r="O66" i="1"/>
  <c r="M66" i="1"/>
  <c r="I66" i="1"/>
  <c r="F66" i="1"/>
  <c r="D66" i="1"/>
  <c r="S65" i="1"/>
  <c r="R65" i="1"/>
  <c r="S64" i="1"/>
  <c r="R64" i="1"/>
  <c r="Q63" i="1"/>
  <c r="P63" i="1"/>
  <c r="O63" i="1"/>
  <c r="N63" i="1"/>
  <c r="M63" i="1"/>
  <c r="L63" i="1"/>
  <c r="R63" i="1" s="1"/>
  <c r="K63" i="1"/>
  <c r="J63" i="1"/>
  <c r="I63" i="1"/>
  <c r="H63" i="1"/>
  <c r="G63" i="1"/>
  <c r="F63" i="1"/>
  <c r="E63" i="1"/>
  <c r="D63" i="1"/>
  <c r="T62" i="1"/>
  <c r="P62" i="1"/>
  <c r="O62" i="1"/>
  <c r="N62" i="1"/>
  <c r="M62" i="1"/>
  <c r="L62" i="1"/>
  <c r="K62" i="1"/>
  <c r="G62" i="1" s="1"/>
  <c r="J62" i="1"/>
  <c r="H62" i="1" s="1"/>
  <c r="Q62" i="1" s="1"/>
  <c r="I62" i="1"/>
  <c r="F62" i="1"/>
  <c r="E62" i="1"/>
  <c r="D62" i="1"/>
  <c r="C62" i="1"/>
  <c r="B62" i="1"/>
  <c r="A62" i="1"/>
  <c r="T61" i="1"/>
  <c r="S61" i="1"/>
  <c r="R61" i="1"/>
  <c r="P61" i="1"/>
  <c r="O61" i="1"/>
  <c r="N61" i="1"/>
  <c r="M61" i="1"/>
  <c r="L61" i="1"/>
  <c r="K61" i="1"/>
  <c r="J61" i="1"/>
  <c r="H61" i="1" s="1"/>
  <c r="I61" i="1"/>
  <c r="G61" i="1"/>
  <c r="F61" i="1"/>
  <c r="Q61" i="1" s="1"/>
  <c r="E61" i="1"/>
  <c r="D61" i="1"/>
  <c r="C61" i="1"/>
  <c r="B61" i="1"/>
  <c r="A61" i="1"/>
  <c r="T60" i="1"/>
  <c r="R60" i="1"/>
  <c r="P60" i="1"/>
  <c r="O60" i="1"/>
  <c r="N60" i="1"/>
  <c r="M60" i="1"/>
  <c r="L60" i="1"/>
  <c r="H60" i="1" s="1"/>
  <c r="Q60" i="1" s="1"/>
  <c r="K60" i="1"/>
  <c r="J60" i="1"/>
  <c r="I60" i="1"/>
  <c r="G60" i="1"/>
  <c r="S60" i="1" s="1"/>
  <c r="F60" i="1"/>
  <c r="E60" i="1"/>
  <c r="D60" i="1"/>
  <c r="C60" i="1"/>
  <c r="B60" i="1"/>
  <c r="A60" i="1"/>
  <c r="T59" i="1"/>
  <c r="P59" i="1"/>
  <c r="O59" i="1"/>
  <c r="N59" i="1"/>
  <c r="M59" i="1"/>
  <c r="L59" i="1"/>
  <c r="K59" i="1"/>
  <c r="G59" i="1" s="1"/>
  <c r="J59" i="1"/>
  <c r="I59" i="1"/>
  <c r="H59" i="1"/>
  <c r="Q59" i="1" s="1"/>
  <c r="F59" i="1"/>
  <c r="E59" i="1"/>
  <c r="D59" i="1"/>
  <c r="C59" i="1"/>
  <c r="B59" i="1"/>
  <c r="A59" i="1"/>
  <c r="T58" i="1"/>
  <c r="P58" i="1"/>
  <c r="O58" i="1"/>
  <c r="N58" i="1"/>
  <c r="M58" i="1"/>
  <c r="L58" i="1"/>
  <c r="H58" i="1" s="1"/>
  <c r="K58" i="1"/>
  <c r="J58" i="1"/>
  <c r="I58" i="1"/>
  <c r="G58" i="1" s="1"/>
  <c r="F58" i="1"/>
  <c r="E58" i="1"/>
  <c r="D58" i="1"/>
  <c r="C58" i="1"/>
  <c r="B58" i="1"/>
  <c r="A58" i="1"/>
  <c r="T57" i="1"/>
  <c r="Q57" i="1"/>
  <c r="P57" i="1"/>
  <c r="O57" i="1"/>
  <c r="N57" i="1"/>
  <c r="N54" i="1" s="1"/>
  <c r="M57" i="1"/>
  <c r="L57" i="1"/>
  <c r="K57" i="1"/>
  <c r="J57" i="1"/>
  <c r="I57" i="1"/>
  <c r="G57" i="1" s="1"/>
  <c r="H57" i="1"/>
  <c r="F57" i="1"/>
  <c r="E57" i="1"/>
  <c r="D57" i="1"/>
  <c r="C57" i="1"/>
  <c r="B57" i="1"/>
  <c r="A57" i="1"/>
  <c r="T56" i="1"/>
  <c r="P56" i="1"/>
  <c r="O56" i="1"/>
  <c r="N56" i="1"/>
  <c r="M56" i="1"/>
  <c r="M54" i="1" s="1"/>
  <c r="L56" i="1"/>
  <c r="K56" i="1"/>
  <c r="J56" i="1"/>
  <c r="H56" i="1" s="1"/>
  <c r="Q56" i="1" s="1"/>
  <c r="I56" i="1"/>
  <c r="G56" i="1"/>
  <c r="R56" i="1" s="1"/>
  <c r="F56" i="1"/>
  <c r="E56" i="1"/>
  <c r="D56" i="1"/>
  <c r="C56" i="1"/>
  <c r="B56" i="1"/>
  <c r="A56" i="1"/>
  <c r="T55" i="1"/>
  <c r="P55" i="1"/>
  <c r="O55" i="1"/>
  <c r="O54" i="1" s="1"/>
  <c r="N55" i="1"/>
  <c r="M55" i="1"/>
  <c r="L55" i="1"/>
  <c r="H55" i="1" s="1"/>
  <c r="K55" i="1"/>
  <c r="K54" i="1" s="1"/>
  <c r="J55" i="1"/>
  <c r="I55" i="1"/>
  <c r="I54" i="1" s="1"/>
  <c r="F55" i="1"/>
  <c r="Q55" i="1" s="1"/>
  <c r="E55" i="1"/>
  <c r="E54" i="1" s="1"/>
  <c r="D55" i="1"/>
  <c r="C55" i="1"/>
  <c r="B55" i="1"/>
  <c r="A55" i="1"/>
  <c r="P54" i="1"/>
  <c r="J54" i="1"/>
  <c r="D54" i="1"/>
  <c r="T53" i="1"/>
  <c r="P53" i="1"/>
  <c r="O53" i="1"/>
  <c r="O51" i="1" s="1"/>
  <c r="N53" i="1"/>
  <c r="M53" i="1"/>
  <c r="L53" i="1"/>
  <c r="H53" i="1" s="1"/>
  <c r="K53" i="1"/>
  <c r="J53" i="1"/>
  <c r="I53" i="1"/>
  <c r="G53" i="1" s="1"/>
  <c r="F53" i="1"/>
  <c r="Q53" i="1" s="1"/>
  <c r="E53" i="1"/>
  <c r="D53" i="1"/>
  <c r="C53" i="1"/>
  <c r="B53" i="1"/>
  <c r="A53" i="1"/>
  <c r="T52" i="1"/>
  <c r="Q52" i="1"/>
  <c r="P52" i="1"/>
  <c r="P51" i="1" s="1"/>
  <c r="O52" i="1"/>
  <c r="N52" i="1"/>
  <c r="N51" i="1" s="1"/>
  <c r="M52" i="1"/>
  <c r="L52" i="1"/>
  <c r="K52" i="1"/>
  <c r="K51" i="1" s="1"/>
  <c r="J52" i="1"/>
  <c r="J51" i="1" s="1"/>
  <c r="I52" i="1"/>
  <c r="G52" i="1" s="1"/>
  <c r="H52" i="1"/>
  <c r="F52" i="1"/>
  <c r="E52" i="1"/>
  <c r="D52" i="1"/>
  <c r="D51" i="1" s="1"/>
  <c r="D50" i="1" s="1"/>
  <c r="C52" i="1"/>
  <c r="B52" i="1"/>
  <c r="A52" i="1"/>
  <c r="S47" i="1"/>
  <c r="R47" i="1"/>
  <c r="Q47" i="1"/>
  <c r="O46" i="1"/>
  <c r="N46" i="1"/>
  <c r="M46" i="1"/>
  <c r="K46" i="1"/>
  <c r="I46" i="1"/>
  <c r="E46" i="1"/>
  <c r="D46" i="1"/>
  <c r="Q45" i="1"/>
  <c r="P45" i="1"/>
  <c r="O45" i="1"/>
  <c r="N45" i="1"/>
  <c r="M45" i="1"/>
  <c r="L45" i="1"/>
  <c r="K45" i="1"/>
  <c r="J45" i="1"/>
  <c r="I45" i="1"/>
  <c r="H45" i="1"/>
  <c r="G45" i="1"/>
  <c r="S45" i="1" s="1"/>
  <c r="F45" i="1"/>
  <c r="E45" i="1"/>
  <c r="D45" i="1"/>
  <c r="Q44" i="1"/>
  <c r="P44" i="1"/>
  <c r="O44" i="1"/>
  <c r="N44" i="1"/>
  <c r="M44" i="1"/>
  <c r="L44" i="1"/>
  <c r="R44" i="1" s="1"/>
  <c r="K44" i="1"/>
  <c r="J44" i="1"/>
  <c r="I44" i="1"/>
  <c r="H44" i="1"/>
  <c r="G44" i="1"/>
  <c r="S44" i="1" s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R43" i="1" s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S42" i="1" s="1"/>
  <c r="F42" i="1"/>
  <c r="E42" i="1"/>
  <c r="D42" i="1"/>
  <c r="O41" i="1"/>
  <c r="N41" i="1"/>
  <c r="M41" i="1"/>
  <c r="K41" i="1"/>
  <c r="I41" i="1"/>
  <c r="E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O32" i="1"/>
  <c r="M32" i="1"/>
  <c r="K32" i="1"/>
  <c r="I32" i="1"/>
  <c r="E32" i="1"/>
  <c r="D32" i="1"/>
  <c r="Q31" i="1"/>
  <c r="P31" i="1"/>
  <c r="O31" i="1"/>
  <c r="N31" i="1"/>
  <c r="M31" i="1"/>
  <c r="L31" i="1"/>
  <c r="R31" i="1" s="1"/>
  <c r="K31" i="1"/>
  <c r="J31" i="1"/>
  <c r="I31" i="1"/>
  <c r="H31" i="1"/>
  <c r="G31" i="1"/>
  <c r="S31" i="1" s="1"/>
  <c r="F31" i="1"/>
  <c r="E31" i="1"/>
  <c r="D31" i="1"/>
  <c r="M30" i="1"/>
  <c r="J30" i="1"/>
  <c r="E30" i="1"/>
  <c r="D30" i="1"/>
  <c r="Q29" i="1"/>
  <c r="P29" i="1"/>
  <c r="O29" i="1"/>
  <c r="N29" i="1"/>
  <c r="M29" i="1"/>
  <c r="L29" i="1"/>
  <c r="K29" i="1"/>
  <c r="J29" i="1"/>
  <c r="I29" i="1"/>
  <c r="H29" i="1"/>
  <c r="G29" i="1"/>
  <c r="S29" i="1" s="1"/>
  <c r="F29" i="1"/>
  <c r="E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D27" i="1" l="1"/>
  <c r="D26" i="1" s="1"/>
  <c r="D25" i="1" s="1"/>
  <c r="D49" i="1"/>
  <c r="D48" i="1" s="1"/>
  <c r="R79" i="1"/>
  <c r="S79" i="1" s="1"/>
  <c r="P83" i="1"/>
  <c r="P28" i="1" s="1"/>
  <c r="H51" i="1"/>
  <c r="Q78" i="1"/>
  <c r="R80" i="1"/>
  <c r="S80" i="1" s="1"/>
  <c r="E51" i="1"/>
  <c r="M51" i="1"/>
  <c r="M50" i="1" s="1"/>
  <c r="R53" i="1"/>
  <c r="S53" i="1" s="1"/>
  <c r="O50" i="1"/>
  <c r="R58" i="1"/>
  <c r="S58" i="1" s="1"/>
  <c r="R59" i="1"/>
  <c r="S59" i="1"/>
  <c r="R104" i="1"/>
  <c r="S104" i="1"/>
  <c r="S52" i="1"/>
  <c r="R52" i="1"/>
  <c r="R57" i="1"/>
  <c r="S57" i="1" s="1"/>
  <c r="R62" i="1"/>
  <c r="S62" i="1"/>
  <c r="R116" i="1"/>
  <c r="S116" i="1" s="1"/>
  <c r="J50" i="1"/>
  <c r="P50" i="1"/>
  <c r="H54" i="1"/>
  <c r="S56" i="1"/>
  <c r="R78" i="1"/>
  <c r="S100" i="1"/>
  <c r="R100" i="1"/>
  <c r="R114" i="1"/>
  <c r="S114" i="1" s="1"/>
  <c r="H185" i="1"/>
  <c r="Q185" i="1" s="1"/>
  <c r="R185" i="1"/>
  <c r="R29" i="1"/>
  <c r="R42" i="1"/>
  <c r="R45" i="1"/>
  <c r="R84" i="1"/>
  <c r="M83" i="1"/>
  <c r="M28" i="1" s="1"/>
  <c r="H89" i="1"/>
  <c r="H88" i="1" s="1"/>
  <c r="H87" i="1" s="1"/>
  <c r="L88" i="1"/>
  <c r="L87" i="1" s="1"/>
  <c r="L83" i="1" s="1"/>
  <c r="L28" i="1" s="1"/>
  <c r="Q90" i="1"/>
  <c r="G95" i="1"/>
  <c r="Q98" i="1"/>
  <c r="S103" i="1"/>
  <c r="R103" i="1"/>
  <c r="I111" i="1"/>
  <c r="I30" i="1" s="1"/>
  <c r="G112" i="1"/>
  <c r="O111" i="1"/>
  <c r="O30" i="1" s="1"/>
  <c r="Q115" i="1"/>
  <c r="S127" i="1"/>
  <c r="R127" i="1"/>
  <c r="R146" i="1"/>
  <c r="S146" i="1" s="1"/>
  <c r="G129" i="1"/>
  <c r="H148" i="1"/>
  <c r="R148" i="1"/>
  <c r="H173" i="1"/>
  <c r="R173" i="1"/>
  <c r="S173" i="1" s="1"/>
  <c r="R283" i="1"/>
  <c r="S283" i="1" s="1"/>
  <c r="G282" i="1"/>
  <c r="S43" i="1"/>
  <c r="R92" i="1"/>
  <c r="S92" i="1" s="1"/>
  <c r="F54" i="1"/>
  <c r="F51" i="1" s="1"/>
  <c r="F50" i="1" s="1"/>
  <c r="L54" i="1"/>
  <c r="L51" i="1" s="1"/>
  <c r="L66" i="1"/>
  <c r="R71" i="1"/>
  <c r="L77" i="1"/>
  <c r="L75" i="1" s="1"/>
  <c r="N77" i="1"/>
  <c r="N75" i="1" s="1"/>
  <c r="N50" i="1" s="1"/>
  <c r="R90" i="1"/>
  <c r="S90" i="1" s="1"/>
  <c r="I94" i="1"/>
  <c r="O94" i="1"/>
  <c r="O83" i="1" s="1"/>
  <c r="O28" i="1" s="1"/>
  <c r="R115" i="1"/>
  <c r="S115" i="1" s="1"/>
  <c r="S167" i="1"/>
  <c r="I51" i="1"/>
  <c r="I50" i="1" s="1"/>
  <c r="Q58" i="1"/>
  <c r="Q54" i="1" s="1"/>
  <c r="Q51" i="1" s="1"/>
  <c r="E66" i="1"/>
  <c r="K66" i="1"/>
  <c r="K50" i="1" s="1"/>
  <c r="Q66" i="1"/>
  <c r="S78" i="1"/>
  <c r="I83" i="1"/>
  <c r="I28" i="1" s="1"/>
  <c r="Q89" i="1"/>
  <c r="Q88" i="1" s="1"/>
  <c r="Q87" i="1" s="1"/>
  <c r="F88" i="1"/>
  <c r="F87" i="1" s="1"/>
  <c r="F83" i="1" s="1"/>
  <c r="F28" i="1" s="1"/>
  <c r="K94" i="1"/>
  <c r="K83" i="1" s="1"/>
  <c r="K28" i="1" s="1"/>
  <c r="G96" i="1"/>
  <c r="Q104" i="1"/>
  <c r="K111" i="1"/>
  <c r="K30" i="1" s="1"/>
  <c r="Q113" i="1"/>
  <c r="Q111" i="1" s="1"/>
  <c r="Q30" i="1" s="1"/>
  <c r="G55" i="1"/>
  <c r="H79" i="1"/>
  <c r="Q79" i="1" s="1"/>
  <c r="G81" i="1"/>
  <c r="I88" i="1"/>
  <c r="I87" i="1" s="1"/>
  <c r="G89" i="1"/>
  <c r="O88" i="1"/>
  <c r="O87" i="1" s="1"/>
  <c r="R91" i="1"/>
  <c r="S91" i="1" s="1"/>
  <c r="E94" i="1"/>
  <c r="E83" i="1" s="1"/>
  <c r="E28" i="1" s="1"/>
  <c r="S99" i="1"/>
  <c r="R99" i="1"/>
  <c r="G113" i="1"/>
  <c r="H194" i="1"/>
  <c r="Q194" i="1" s="1"/>
  <c r="R194" i="1"/>
  <c r="H199" i="1"/>
  <c r="R199" i="1"/>
  <c r="S63" i="1"/>
  <c r="G66" i="1"/>
  <c r="S67" i="1"/>
  <c r="K77" i="1"/>
  <c r="K75" i="1" s="1"/>
  <c r="Q92" i="1"/>
  <c r="S97" i="1"/>
  <c r="R97" i="1"/>
  <c r="S98" i="1"/>
  <c r="Q100" i="1"/>
  <c r="S102" i="1"/>
  <c r="R102" i="1"/>
  <c r="H95" i="1"/>
  <c r="H94" i="1" s="1"/>
  <c r="S117" i="1"/>
  <c r="R117" i="1"/>
  <c r="H122" i="1"/>
  <c r="H111" i="1" s="1"/>
  <c r="H30" i="1" s="1"/>
  <c r="S137" i="1"/>
  <c r="R139" i="1"/>
  <c r="Q145" i="1"/>
  <c r="Q148" i="1"/>
  <c r="S149" i="1"/>
  <c r="R149" i="1"/>
  <c r="Q152" i="1"/>
  <c r="Q156" i="1"/>
  <c r="R156" i="1"/>
  <c r="S156" i="1" s="1"/>
  <c r="Q165" i="1"/>
  <c r="Q170" i="1"/>
  <c r="Q174" i="1"/>
  <c r="Q177" i="1"/>
  <c r="S178" i="1"/>
  <c r="R180" i="1"/>
  <c r="Q186" i="1"/>
  <c r="R189" i="1"/>
  <c r="Q195" i="1"/>
  <c r="S196" i="1"/>
  <c r="H197" i="1"/>
  <c r="Q197" i="1" s="1"/>
  <c r="R197" i="1"/>
  <c r="Q199" i="1"/>
  <c r="Q204" i="1"/>
  <c r="Q205" i="1"/>
  <c r="Q213" i="1"/>
  <c r="Q214" i="1"/>
  <c r="J282" i="1"/>
  <c r="P282" i="1"/>
  <c r="S285" i="1"/>
  <c r="R285" i="1"/>
  <c r="F111" i="1"/>
  <c r="F30" i="1" s="1"/>
  <c r="L111" i="1"/>
  <c r="L30" i="1" s="1"/>
  <c r="S120" i="1"/>
  <c r="Q127" i="1"/>
  <c r="L129" i="1"/>
  <c r="L32" i="1" s="1"/>
  <c r="N129" i="1"/>
  <c r="N32" i="1" s="1"/>
  <c r="S136" i="1"/>
  <c r="S148" i="1"/>
  <c r="R154" i="1"/>
  <c r="R163" i="1"/>
  <c r="H167" i="1"/>
  <c r="Q167" i="1" s="1"/>
  <c r="R167" i="1"/>
  <c r="R172" i="1"/>
  <c r="S172" i="1" s="1"/>
  <c r="H179" i="1"/>
  <c r="R179" i="1"/>
  <c r="S179" i="1" s="1"/>
  <c r="H188" i="1"/>
  <c r="Q188" i="1" s="1"/>
  <c r="R188" i="1"/>
  <c r="S191" i="1"/>
  <c r="R193" i="1"/>
  <c r="S199" i="1"/>
  <c r="Q284" i="1"/>
  <c r="S119" i="1"/>
  <c r="Q130" i="1"/>
  <c r="F129" i="1"/>
  <c r="F32" i="1" s="1"/>
  <c r="S135" i="1"/>
  <c r="S140" i="1"/>
  <c r="S151" i="1"/>
  <c r="Q155" i="1"/>
  <c r="Q164" i="1"/>
  <c r="Q173" i="1"/>
  <c r="R174" i="1"/>
  <c r="S174" i="1" s="1"/>
  <c r="S198" i="1"/>
  <c r="H200" i="1"/>
  <c r="Q200" i="1" s="1"/>
  <c r="R200" i="1"/>
  <c r="S200" i="1" s="1"/>
  <c r="Q202" i="1"/>
  <c r="Q211" i="1"/>
  <c r="Q220" i="1"/>
  <c r="L282" i="1"/>
  <c r="F94" i="1"/>
  <c r="R105" i="1"/>
  <c r="Q122" i="1"/>
  <c r="R123" i="1"/>
  <c r="S123" i="1" s="1"/>
  <c r="Q126" i="1"/>
  <c r="S130" i="1"/>
  <c r="Q134" i="1"/>
  <c r="H136" i="1"/>
  <c r="Q136" i="1" s="1"/>
  <c r="Q138" i="1"/>
  <c r="S139" i="1"/>
  <c r="Q143" i="1"/>
  <c r="S145" i="1"/>
  <c r="R145" i="1"/>
  <c r="H152" i="1"/>
  <c r="R152" i="1"/>
  <c r="S152" i="1" s="1"/>
  <c r="Q154" i="1"/>
  <c r="S159" i="1"/>
  <c r="Q163" i="1"/>
  <c r="R166" i="1"/>
  <c r="S166" i="1" s="1"/>
  <c r="H170" i="1"/>
  <c r="R170" i="1"/>
  <c r="Q172" i="1"/>
  <c r="Q176" i="1"/>
  <c r="R178" i="1"/>
  <c r="S180" i="1"/>
  <c r="H182" i="1"/>
  <c r="Q182" i="1" s="1"/>
  <c r="R182" i="1"/>
  <c r="Q184" i="1"/>
  <c r="R187" i="1"/>
  <c r="H191" i="1"/>
  <c r="Q191" i="1" s="1"/>
  <c r="R191" i="1"/>
  <c r="Q193" i="1"/>
  <c r="S194" i="1"/>
  <c r="Q201" i="1"/>
  <c r="Q209" i="1"/>
  <c r="Q218" i="1"/>
  <c r="Q283" i="1"/>
  <c r="Q125" i="1"/>
  <c r="H131" i="1"/>
  <c r="Q131" i="1" s="1"/>
  <c r="J129" i="1"/>
  <c r="J32" i="1" s="1"/>
  <c r="P129" i="1"/>
  <c r="P32" i="1" s="1"/>
  <c r="Q142" i="1"/>
  <c r="S143" i="1"/>
  <c r="Q158" i="1"/>
  <c r="R176" i="1"/>
  <c r="S176" i="1" s="1"/>
  <c r="Q179" i="1"/>
  <c r="R186" i="1"/>
  <c r="S193" i="1"/>
  <c r="R195" i="1"/>
  <c r="S195" i="1" s="1"/>
  <c r="S197" i="1"/>
  <c r="H282" i="1"/>
  <c r="R284" i="1"/>
  <c r="S284" i="1" s="1"/>
  <c r="R120" i="1"/>
  <c r="R126" i="1"/>
  <c r="S126" i="1" s="1"/>
  <c r="R131" i="1"/>
  <c r="S131" i="1" s="1"/>
  <c r="R134" i="1"/>
  <c r="R137" i="1"/>
  <c r="R140" i="1"/>
  <c r="R143" i="1"/>
  <c r="R155" i="1"/>
  <c r="R158" i="1"/>
  <c r="R161" i="1"/>
  <c r="S161" i="1" s="1"/>
  <c r="R164" i="1"/>
  <c r="F282" i="1"/>
  <c r="R118" i="1"/>
  <c r="R121" i="1"/>
  <c r="R124" i="1"/>
  <c r="S124" i="1" s="1"/>
  <c r="R132" i="1"/>
  <c r="S132" i="1" s="1"/>
  <c r="R135" i="1"/>
  <c r="R138" i="1"/>
  <c r="R141" i="1"/>
  <c r="R144" i="1"/>
  <c r="S144" i="1" s="1"/>
  <c r="R147" i="1"/>
  <c r="S147" i="1" s="1"/>
  <c r="R150" i="1"/>
  <c r="S150" i="1" s="1"/>
  <c r="R159" i="1"/>
  <c r="R162" i="1"/>
  <c r="R165" i="1"/>
  <c r="R168" i="1"/>
  <c r="S168" i="1" s="1"/>
  <c r="R171" i="1"/>
  <c r="R177" i="1"/>
  <c r="S177" i="1" s="1"/>
  <c r="R201" i="1"/>
  <c r="N49" i="1" l="1"/>
  <c r="N48" i="1" s="1"/>
  <c r="N27" i="1"/>
  <c r="N26" i="1" s="1"/>
  <c r="N25" i="1" s="1"/>
  <c r="K27" i="1"/>
  <c r="K26" i="1" s="1"/>
  <c r="K25" i="1" s="1"/>
  <c r="K49" i="1"/>
  <c r="K48" i="1" s="1"/>
  <c r="I27" i="1"/>
  <c r="I26" i="1" s="1"/>
  <c r="I25" i="1" s="1"/>
  <c r="I49" i="1"/>
  <c r="I48" i="1" s="1"/>
  <c r="Q282" i="1"/>
  <c r="L260" i="1"/>
  <c r="L41" i="1" s="1"/>
  <c r="L46" i="1"/>
  <c r="H129" i="1"/>
  <c r="H32" i="1" s="1"/>
  <c r="R66" i="1"/>
  <c r="S66" i="1"/>
  <c r="R113" i="1"/>
  <c r="S113" i="1"/>
  <c r="S55" i="1"/>
  <c r="R55" i="1"/>
  <c r="G54" i="1"/>
  <c r="H77" i="1"/>
  <c r="H75" i="1" s="1"/>
  <c r="H50" i="1" s="1"/>
  <c r="H83" i="1"/>
  <c r="H28" i="1" s="1"/>
  <c r="M49" i="1"/>
  <c r="M48" i="1" s="1"/>
  <c r="M27" i="1"/>
  <c r="M26" i="1" s="1"/>
  <c r="M25" i="1" s="1"/>
  <c r="J260" i="1"/>
  <c r="J41" i="1" s="1"/>
  <c r="J46" i="1"/>
  <c r="S81" i="1"/>
  <c r="R81" i="1"/>
  <c r="F260" i="1"/>
  <c r="F41" i="1" s="1"/>
  <c r="F46" i="1"/>
  <c r="Q129" i="1"/>
  <c r="Q32" i="1" s="1"/>
  <c r="S89" i="1"/>
  <c r="G88" i="1"/>
  <c r="R89" i="1"/>
  <c r="E50" i="1"/>
  <c r="P260" i="1"/>
  <c r="P41" i="1" s="1"/>
  <c r="P46" i="1"/>
  <c r="L50" i="1"/>
  <c r="R282" i="1"/>
  <c r="S282" i="1" s="1"/>
  <c r="G260" i="1"/>
  <c r="G46" i="1"/>
  <c r="F27" i="1"/>
  <c r="F26" i="1" s="1"/>
  <c r="F25" i="1" s="1"/>
  <c r="F49" i="1"/>
  <c r="R129" i="1"/>
  <c r="S129" i="1"/>
  <c r="G32" i="1"/>
  <c r="R95" i="1"/>
  <c r="G94" i="1"/>
  <c r="S95" i="1"/>
  <c r="P27" i="1"/>
  <c r="P26" i="1" s="1"/>
  <c r="P49" i="1"/>
  <c r="P48" i="1" s="1"/>
  <c r="O27" i="1"/>
  <c r="O26" i="1" s="1"/>
  <c r="O25" i="1" s="1"/>
  <c r="O49" i="1"/>
  <c r="O48" i="1" s="1"/>
  <c r="H260" i="1"/>
  <c r="H41" i="1" s="1"/>
  <c r="H46" i="1"/>
  <c r="G77" i="1"/>
  <c r="S96" i="1"/>
  <c r="R96" i="1"/>
  <c r="S112" i="1"/>
  <c r="R112" i="1"/>
  <c r="G111" i="1"/>
  <c r="Q95" i="1"/>
  <c r="Q94" i="1" s="1"/>
  <c r="Q83" i="1" s="1"/>
  <c r="Q28" i="1" s="1"/>
  <c r="J27" i="1"/>
  <c r="J26" i="1" s="1"/>
  <c r="J25" i="1" s="1"/>
  <c r="J49" i="1"/>
  <c r="J48" i="1" s="1"/>
  <c r="Q77" i="1"/>
  <c r="Q75" i="1" s="1"/>
  <c r="Q50" i="1" s="1"/>
  <c r="Q27" i="1" l="1"/>
  <c r="Q26" i="1" s="1"/>
  <c r="Q49" i="1"/>
  <c r="H27" i="1"/>
  <c r="H26" i="1" s="1"/>
  <c r="H25" i="1" s="1"/>
  <c r="H49" i="1"/>
  <c r="H48" i="1" s="1"/>
  <c r="R46" i="1"/>
  <c r="S46" i="1"/>
  <c r="R54" i="1"/>
  <c r="S54" i="1" s="1"/>
  <c r="G51" i="1"/>
  <c r="S32" i="1"/>
  <c r="R32" i="1"/>
  <c r="R260" i="1"/>
  <c r="S260" i="1"/>
  <c r="G41" i="1"/>
  <c r="E27" i="1"/>
  <c r="E26" i="1" s="1"/>
  <c r="E25" i="1" s="1"/>
  <c r="E49" i="1"/>
  <c r="E48" i="1" s="1"/>
  <c r="R77" i="1"/>
  <c r="G75" i="1"/>
  <c r="S77" i="1"/>
  <c r="P25" i="1"/>
  <c r="S111" i="1"/>
  <c r="R111" i="1"/>
  <c r="G30" i="1"/>
  <c r="F48" i="1"/>
  <c r="L27" i="1"/>
  <c r="L26" i="1" s="1"/>
  <c r="L25" i="1" s="1"/>
  <c r="L49" i="1"/>
  <c r="L48" i="1" s="1"/>
  <c r="Q260" i="1"/>
  <c r="Q41" i="1" s="1"/>
  <c r="Q46" i="1"/>
  <c r="R94" i="1"/>
  <c r="S94" i="1" s="1"/>
  <c r="G87" i="1"/>
  <c r="R88" i="1"/>
  <c r="S88" i="1"/>
  <c r="R30" i="1" l="1"/>
  <c r="S30" i="1"/>
  <c r="R51" i="1"/>
  <c r="S51" i="1" s="1"/>
  <c r="G50" i="1"/>
  <c r="R87" i="1"/>
  <c r="S87" i="1" s="1"/>
  <c r="G83" i="1"/>
  <c r="R75" i="1"/>
  <c r="S75" i="1"/>
  <c r="R41" i="1"/>
  <c r="S41" i="1"/>
  <c r="Q48" i="1"/>
  <c r="Q25" i="1"/>
  <c r="R83" i="1" l="1"/>
  <c r="S83" i="1" s="1"/>
  <c r="G28" i="1"/>
  <c r="G49" i="1"/>
  <c r="G27" i="1"/>
  <c r="S50" i="1"/>
  <c r="R50" i="1"/>
  <c r="R49" i="1" l="1"/>
  <c r="S49" i="1" s="1"/>
  <c r="G48" i="1"/>
  <c r="R27" i="1"/>
  <c r="S27" i="1" s="1"/>
  <c r="G26" i="1"/>
  <c r="R28" i="1"/>
  <c r="S28" i="1" s="1"/>
  <c r="G25" i="1" l="1"/>
  <c r="R26" i="1"/>
  <c r="S26" i="1" s="1"/>
  <c r="R48" i="1"/>
  <c r="S48" i="1"/>
  <c r="R25" i="1" l="1"/>
  <c r="S25" i="1" s="1"/>
</calcChain>
</file>

<file path=xl/sharedStrings.xml><?xml version="1.0" encoding="utf-8"?>
<sst xmlns="http://schemas.openxmlformats.org/spreadsheetml/2006/main" count="537" uniqueCount="258">
  <si>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</si>
  <si>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</si>
  <si>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</si>
  <si>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</si>
  <si>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3 квартал 2023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</si>
  <si>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</si>
  <si>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</si>
  <si>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</si>
  <si>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</si>
  <si>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</si>
  <si>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</si>
  <si>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</si>
  <si>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</si>
  <si>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</si>
  <si>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01.01.2023, млн. рублей 
(с НДС) </t>
  </si>
  <si>
    <t xml:space="preserve">Остаток финансирования капитальных вложений 
на  01.01.2023  в прогнозных ценах соответствующих лет,  млн. рублей (с НДС) </t>
  </si>
  <si>
    <t>Финансирование капитальных вложений 2023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</si>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</sst>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"/>
    <numFmt numFmtId="167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/>
    </xf>
    <xf numFmtId="0" fontId="7" fillId="0" borderId="0" xfId="2" applyFont="1" applyFill="1"/>
    <xf numFmtId="0" fontId="7" fillId="0" borderId="0" xfId="2" applyFont="1" applyFill="1" applyAlignment="1">
      <alignment horizontal="center" vertical="center"/>
    </xf>
    <xf numFmtId="166" fontId="8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/>
    </xf>
    <xf numFmtId="9" fontId="2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2" fontId="9" fillId="0" borderId="1" xfId="8" applyNumberFormat="1" applyFont="1" applyFill="1" applyBorder="1" applyAlignment="1">
      <alignment horizontal="center" vertical="top" wrapText="1"/>
    </xf>
    <xf numFmtId="2" fontId="5" fillId="0" borderId="1" xfId="7" applyNumberFormat="1" applyFont="1" applyFill="1" applyBorder="1" applyAlignment="1">
      <alignment horizontal="center" vertical="center" wrapText="1"/>
    </xf>
    <xf numFmtId="9" fontId="5" fillId="0" borderId="1" xfId="7" applyNumberFormat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167" fontId="2" fillId="0" borderId="1" xfId="10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left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164" fontId="2" fillId="0" borderId="1" xfId="8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top"/>
    </xf>
    <xf numFmtId="49" fontId="2" fillId="0" borderId="0" xfId="2" applyNumberFormat="1" applyFont="1" applyFill="1" applyAlignment="1">
      <alignment horizontal="center" vertical="center" wrapText="1"/>
    </xf>
    <xf numFmtId="0" fontId="11" fillId="0" borderId="0" xfId="2" applyFont="1" applyFill="1"/>
    <xf numFmtId="0" fontId="11" fillId="0" borderId="0" xfId="2" applyFont="1" applyFill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Q36">
            <v>244.43431206131271</v>
          </cell>
          <cell r="V36">
            <v>79.922135778750032</v>
          </cell>
          <cell r="W36">
            <v>164.51217628256268</v>
          </cell>
          <cell r="X36">
            <v>14.880000000000003</v>
          </cell>
          <cell r="AA36">
            <v>0</v>
          </cell>
          <cell r="AB36">
            <v>1.7424846000000001</v>
          </cell>
          <cell r="AC36">
            <v>2</v>
          </cell>
          <cell r="AD36">
            <v>7.5782639300000003</v>
          </cell>
          <cell r="AE36">
            <v>2</v>
          </cell>
          <cell r="AF36">
            <v>8.6126831089999989</v>
          </cell>
          <cell r="AG36">
            <v>10.880000000000003</v>
          </cell>
          <cell r="AH36">
            <v>0</v>
          </cell>
          <cell r="AL36" t="str">
            <v xml:space="preserve">Исполнение обязательств по договору ТП 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Q39">
            <v>141.31832563757999</v>
          </cell>
          <cell r="V39">
            <v>26.882941857067195</v>
          </cell>
          <cell r="W39">
            <v>114.43538378051279</v>
          </cell>
          <cell r="X39">
            <v>7.68</v>
          </cell>
          <cell r="AA39">
            <v>0</v>
          </cell>
          <cell r="AB39">
            <v>0</v>
          </cell>
          <cell r="AC39">
            <v>0</v>
          </cell>
          <cell r="AD39">
            <v>3.6504269999999998E-2</v>
          </cell>
          <cell r="AE39">
            <v>1.8</v>
          </cell>
          <cell r="AF39">
            <v>1.3390499999999998E-3</v>
          </cell>
          <cell r="AG39">
            <v>5.88</v>
          </cell>
          <cell r="AH39">
            <v>0</v>
          </cell>
          <cell r="AL39" t="str">
            <v>Отклонение по финансированию обусловлено отсутствием заявок ТП и заключенных договоров в отчетном периоде.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Q43">
            <v>1189.10529171404</v>
          </cell>
          <cell r="V43">
            <v>872.38577600000008</v>
          </cell>
          <cell r="W43">
            <v>316.71951571403997</v>
          </cell>
          <cell r="X43">
            <v>222.80977517404006</v>
          </cell>
          <cell r="AA43">
            <v>4.0310243331976494</v>
          </cell>
          <cell r="AB43">
            <v>0</v>
          </cell>
          <cell r="AC43">
            <v>22.799999999999997</v>
          </cell>
          <cell r="AD43">
            <v>0</v>
          </cell>
          <cell r="AE43">
            <v>69.599999999999994</v>
          </cell>
          <cell r="AF43">
            <v>0</v>
          </cell>
          <cell r="AG43">
            <v>126.3787508408424</v>
          </cell>
          <cell r="AH43">
            <v>0</v>
          </cell>
          <cell r="AL43" t="str">
            <v>Отклонения по финансированию обусловлено увеличением сметной стоимости по факту выхода ГГЭ ПСД, внесением изменений в части выделения дополнительной финансовой поддержки, а также переносам сроков реализации мероприятий на 2023- 2025 гг.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Q44">
            <v>2066.2472527800001</v>
          </cell>
          <cell r="V44">
            <v>67.258090030000005</v>
          </cell>
          <cell r="W44">
            <v>1998.9891627500001</v>
          </cell>
          <cell r="X44">
            <v>1930.0784528287199</v>
          </cell>
          <cell r="AA44">
            <v>134.976</v>
          </cell>
          <cell r="AB44">
            <v>26.75070367</v>
          </cell>
          <cell r="AC44">
            <v>508.70399999999995</v>
          </cell>
          <cell r="AD44">
            <v>27.43328747</v>
          </cell>
          <cell r="AE44">
            <v>596.4</v>
          </cell>
          <cell r="AF44">
            <v>0</v>
          </cell>
          <cell r="AG44">
            <v>689.99845282871991</v>
          </cell>
          <cell r="AH44">
            <v>0</v>
          </cell>
          <cell r="AL44" t="str">
    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Q45">
            <v>31.162212995800001</v>
          </cell>
          <cell r="V45">
            <v>2.4703704518</v>
          </cell>
          <cell r="W45">
            <v>28.691842544</v>
          </cell>
          <cell r="X45">
            <v>28.691842544</v>
          </cell>
          <cell r="AA45">
            <v>0</v>
          </cell>
          <cell r="AB45">
            <v>0</v>
          </cell>
          <cell r="AC45">
            <v>9.1199999999999992</v>
          </cell>
          <cell r="AD45">
            <v>0</v>
          </cell>
          <cell r="AE45">
            <v>11.879999999999999</v>
          </cell>
          <cell r="AF45">
            <v>0</v>
          </cell>
          <cell r="AG45">
            <v>7.691842544</v>
          </cell>
          <cell r="AH45">
            <v>0</v>
          </cell>
          <cell r="AL45" t="str">
            <v>Отклонение обусловлено корректировкой сроков реализации ввиду поздней поставки оборудования.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Q46">
            <v>4.4063809959999993</v>
          </cell>
          <cell r="V46">
            <v>0.64552667600000002</v>
          </cell>
          <cell r="W46">
            <v>3.7608543199999991</v>
          </cell>
          <cell r="X46">
            <v>3.76085432</v>
          </cell>
          <cell r="AA46">
            <v>0</v>
          </cell>
          <cell r="AB46">
            <v>0</v>
          </cell>
          <cell r="AC46">
            <v>1.7099999999999997</v>
          </cell>
          <cell r="AD46">
            <v>0</v>
          </cell>
          <cell r="AE46">
            <v>1.9481999999999997</v>
          </cell>
          <cell r="AF46">
            <v>3.1040695199999999</v>
          </cell>
          <cell r="AG46">
            <v>0.1026543200000003</v>
          </cell>
          <cell r="AH46">
            <v>0</v>
          </cell>
          <cell r="AL46" t="str">
            <v>Отклонение обусловлено корректировкой сроков реализации ввиду поздней поставки оборудования.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Q47">
            <v>65.617463011200002</v>
          </cell>
          <cell r="V47">
            <v>1.8196364792000002</v>
          </cell>
          <cell r="W47">
            <v>63.797826532000002</v>
          </cell>
          <cell r="X47">
            <v>63.797826532000002</v>
          </cell>
          <cell r="AA47">
            <v>11.399999999999999</v>
          </cell>
          <cell r="AB47">
            <v>0</v>
          </cell>
          <cell r="AC47">
            <v>14.279999999999998</v>
          </cell>
          <cell r="AD47">
            <v>0</v>
          </cell>
          <cell r="AE47">
            <v>23.519999999999996</v>
          </cell>
          <cell r="AF47">
            <v>7.1429059800000001</v>
          </cell>
          <cell r="AG47">
            <v>14.597826532000013</v>
          </cell>
          <cell r="AH47">
            <v>0</v>
          </cell>
          <cell r="AL47" t="str">
            <v>Отклонение обусловлено корректировкой сроков реализации ввиду поздней поставки оборудования.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Q48">
            <v>59.944200000000002</v>
          </cell>
          <cell r="V48">
            <v>0</v>
          </cell>
          <cell r="W48">
            <v>59.944200000000002</v>
          </cell>
          <cell r="X48" t="str">
            <v>нд</v>
          </cell>
          <cell r="AA48" t="str">
            <v>нд</v>
          </cell>
          <cell r="AC48" t="str">
            <v>нд</v>
          </cell>
          <cell r="AE48" t="str">
            <v>нд</v>
          </cell>
          <cell r="AG48" t="str">
            <v>нд</v>
          </cell>
          <cell r="AL48" t="str">
            <v>нд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Q49">
            <v>17.813875199999998</v>
          </cell>
          <cell r="V49">
            <v>0</v>
          </cell>
          <cell r="W49">
            <v>17.813875199999998</v>
          </cell>
          <cell r="X49" t="str">
            <v>нд</v>
          </cell>
          <cell r="AA49" t="str">
            <v>нд</v>
          </cell>
          <cell r="AC49" t="str">
            <v>нд</v>
          </cell>
          <cell r="AE49" t="str">
            <v>нд</v>
          </cell>
          <cell r="AG49" t="str">
            <v>нд</v>
          </cell>
          <cell r="AL49" t="str">
            <v>нд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Q50">
            <v>238.1023119992</v>
          </cell>
          <cell r="V50">
            <v>6.0897578511999999</v>
          </cell>
          <cell r="W50">
            <v>232.01255414799999</v>
          </cell>
          <cell r="X50">
            <v>153.70789260399997</v>
          </cell>
          <cell r="AA50">
            <v>22.799999999999997</v>
          </cell>
          <cell r="AB50">
            <v>68.046512792000001</v>
          </cell>
          <cell r="AC50">
            <v>69.599999999999994</v>
          </cell>
          <cell r="AD50">
            <v>51.820881100000001</v>
          </cell>
          <cell r="AE50">
            <v>60</v>
          </cell>
          <cell r="AF50">
            <v>7.452374936000008</v>
          </cell>
          <cell r="AG50">
            <v>1.3078926039999885</v>
          </cell>
          <cell r="AH50">
            <v>0</v>
          </cell>
          <cell r="AL50" t="str">
            <v>Отклонение обусловлено соблюдением условий договора, удержание в размере 20% от объема выполненных работ до полного исполнения договора.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Q66">
            <v>244.25706735962277</v>
          </cell>
          <cell r="V66">
            <v>0</v>
          </cell>
          <cell r="W66">
            <v>244.25706735962277</v>
          </cell>
          <cell r="X66">
            <v>71.32158397554096</v>
          </cell>
          <cell r="AA66">
            <v>0</v>
          </cell>
          <cell r="AB66">
            <v>0</v>
          </cell>
          <cell r="AC66">
            <v>17.099999999999998</v>
          </cell>
          <cell r="AD66">
            <v>0</v>
          </cell>
          <cell r="AE66">
            <v>19.899999999999999</v>
          </cell>
          <cell r="AF66">
            <v>0</v>
          </cell>
          <cell r="AG66">
            <v>34.321583975540968</v>
          </cell>
          <cell r="AH66">
            <v>0</v>
          </cell>
          <cell r="AL66" t="str">
            <v>Реализации объекта перенесена на более поздний срок (2024 год), по инициативе заявителя.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Q67">
            <v>547.57771441631155</v>
          </cell>
          <cell r="V67">
            <v>0</v>
          </cell>
          <cell r="W67">
            <v>547.57771441631155</v>
          </cell>
          <cell r="X67">
            <v>547.57771441631166</v>
          </cell>
          <cell r="AA67">
            <v>16.548892119393201</v>
          </cell>
          <cell r="AB67">
            <v>0</v>
          </cell>
          <cell r="AC67">
            <v>148.19999999999999</v>
          </cell>
          <cell r="AD67">
            <v>40.77750812</v>
          </cell>
          <cell r="AE67">
            <v>190.2</v>
          </cell>
          <cell r="AF67">
            <v>0</v>
          </cell>
          <cell r="AG67">
            <v>192.62882229691843</v>
          </cell>
          <cell r="AH67">
            <v>0</v>
          </cell>
          <cell r="AL67" t="str">
    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Q68">
            <v>7.4164686199902841</v>
          </cell>
          <cell r="V68">
            <v>0</v>
          </cell>
          <cell r="W68">
            <v>7.4164686199902841</v>
          </cell>
          <cell r="X68">
            <v>7.37815031999029</v>
          </cell>
          <cell r="AA68">
            <v>7.37815031999029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L68" t="str">
    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Q69">
            <v>6.4915077843616196</v>
          </cell>
          <cell r="V69">
            <v>0</v>
          </cell>
          <cell r="W69">
            <v>6.4915077843616196</v>
          </cell>
          <cell r="X69">
            <v>6.4915077843616196</v>
          </cell>
          <cell r="AA69">
            <v>6.4915077843616196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L69" t="str">
    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Q70">
            <v>18.280719003600002</v>
          </cell>
          <cell r="V70">
            <v>1.1260441355999999</v>
          </cell>
          <cell r="W70">
            <v>17.154674868000001</v>
          </cell>
          <cell r="X70">
            <v>17.154674868000001</v>
          </cell>
          <cell r="AA70">
            <v>0</v>
          </cell>
          <cell r="AB70">
            <v>0</v>
          </cell>
          <cell r="AC70">
            <v>9.1199999999999992</v>
          </cell>
          <cell r="AD70">
            <v>7.2401137699999998</v>
          </cell>
          <cell r="AE70">
            <v>5.0399999999999991</v>
          </cell>
          <cell r="AF70">
            <v>0.30366864600000021</v>
          </cell>
          <cell r="AG70">
            <v>2.9946748680000024</v>
          </cell>
          <cell r="AH70">
            <v>0</v>
          </cell>
          <cell r="AL70" t="str">
            <v>Отклонение обусловлено корректировкой сроков реализации ввиду поздней поставки оборудования.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Q77">
            <v>195.49921686599993</v>
          </cell>
          <cell r="V77">
            <v>89.977626850000007</v>
          </cell>
          <cell r="W77">
            <v>105.52159001599992</v>
          </cell>
          <cell r="X77">
            <v>105.52159001599999</v>
          </cell>
          <cell r="AA77">
            <v>13.679999999999998</v>
          </cell>
          <cell r="AB77">
            <v>0</v>
          </cell>
          <cell r="AC77">
            <v>57.72</v>
          </cell>
          <cell r="AD77">
            <v>1.49465603</v>
          </cell>
          <cell r="AE77">
            <v>32.565510515199918</v>
          </cell>
          <cell r="AF77">
            <v>0</v>
          </cell>
          <cell r="AG77">
            <v>1.556079500800081</v>
          </cell>
          <cell r="AH77">
            <v>0</v>
          </cell>
          <cell r="AL77" t="str">
            <v>Отклонение обусловлено переносом плановых отключений линии для проведения работ подрядчиком до сентября 2023 года. Планируемый срок устранения отставаний от плановых и ввод объекта в эксплуатацию – 4 квартал 2023.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Q78">
            <v>622.29593720553703</v>
          </cell>
          <cell r="V78">
            <v>386.66563563</v>
          </cell>
          <cell r="W78">
            <v>235.63030157553703</v>
          </cell>
          <cell r="X78">
            <v>225.79971537685594</v>
          </cell>
          <cell r="AA78">
            <v>17.099999999999998</v>
          </cell>
          <cell r="AB78">
            <v>0</v>
          </cell>
          <cell r="AC78">
            <v>69.3</v>
          </cell>
          <cell r="AD78">
            <v>0</v>
          </cell>
          <cell r="AE78">
            <v>97.000199999999992</v>
          </cell>
          <cell r="AF78">
            <v>0</v>
          </cell>
          <cell r="AG78">
            <v>42.399515376855973</v>
          </cell>
          <cell r="AH78">
            <v>0</v>
          </cell>
          <cell r="AL78" t="str">
            <v xml:space="preserve">Обусловлено корректировкой сметной стоимости строительства объекта, поздним предоставлением положительного заключения государственной экспертизы. Заключение договора подряда запланировано в ноябре 2023. Внесены изменения в проект актуализированного Плана развития АО «Чеченэнерго» в части корректировки сроков реализации мероприятия со сроком завершения в 2024 году.
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Q79">
            <v>24.252351212638562</v>
          </cell>
          <cell r="V79">
            <v>0</v>
          </cell>
          <cell r="W79">
            <v>24.252351212638562</v>
          </cell>
          <cell r="X79">
            <v>24.252351212638562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13.679999999999998</v>
          </cell>
          <cell r="AF79">
            <v>0</v>
          </cell>
          <cell r="AG79">
            <v>10.572351212638564</v>
          </cell>
          <cell r="AH79">
            <v>0</v>
          </cell>
          <cell r="AL79" t="str">
    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Q80">
            <v>43.901469582886079</v>
          </cell>
          <cell r="V80">
            <v>0</v>
          </cell>
          <cell r="W80">
            <v>43.901469582886079</v>
          </cell>
          <cell r="X80">
            <v>14.478484737098245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7.9799999999999995</v>
          </cell>
          <cell r="AF80">
            <v>0</v>
          </cell>
          <cell r="AG80">
            <v>6.4984847370982459</v>
          </cell>
          <cell r="AH80">
            <v>0</v>
          </cell>
          <cell r="AL80" t="str">
    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Q83">
            <v>155.90994359943795</v>
          </cell>
          <cell r="V83">
            <v>84.541092269437826</v>
          </cell>
          <cell r="W83">
            <v>71.368851330000126</v>
          </cell>
          <cell r="X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59.565714149999998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L83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Q84">
            <v>1026.4697439784793</v>
          </cell>
          <cell r="V84">
            <v>46.804773978479297</v>
          </cell>
          <cell r="W84">
            <v>979.66497000000004</v>
          </cell>
          <cell r="X84">
            <v>979.66496999999981</v>
          </cell>
          <cell r="AA84">
            <v>80</v>
          </cell>
          <cell r="AB84">
            <v>0</v>
          </cell>
          <cell r="AC84">
            <v>235.2</v>
          </cell>
          <cell r="AD84">
            <v>0</v>
          </cell>
          <cell r="AE84">
            <v>253.51199999999997</v>
          </cell>
          <cell r="AF84">
            <v>0</v>
          </cell>
          <cell r="AG84">
            <v>410.95296999999982</v>
          </cell>
          <cell r="AH84">
            <v>0</v>
          </cell>
          <cell r="AL84" t="str">
    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Q85">
            <v>646.64115892805012</v>
          </cell>
          <cell r="V85">
            <v>32.450582928050281</v>
          </cell>
          <cell r="W85">
            <v>614.19057599999985</v>
          </cell>
          <cell r="X85">
            <v>614.19057599999985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614.19057599999985</v>
          </cell>
          <cell r="AH85">
            <v>0</v>
          </cell>
          <cell r="AL85" t="str">
            <v>нд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Q86">
            <v>329.32301632495302</v>
          </cell>
          <cell r="V86">
            <v>16.1503063289531</v>
          </cell>
          <cell r="W86">
            <v>313.17270999599992</v>
          </cell>
          <cell r="X86">
            <v>0</v>
          </cell>
          <cell r="AA86">
            <v>0</v>
          </cell>
          <cell r="AB86">
            <v>1.4277323099999999</v>
          </cell>
          <cell r="AC86">
            <v>0</v>
          </cell>
          <cell r="AD86">
            <v>0</v>
          </cell>
          <cell r="AE86">
            <v>0</v>
          </cell>
          <cell r="AF86">
            <v>187.93914396</v>
          </cell>
          <cell r="AG86">
            <v>0</v>
          </cell>
          <cell r="AH86">
            <v>0</v>
          </cell>
          <cell r="AL86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Q87">
            <v>424.05068628482456</v>
          </cell>
          <cell r="V87">
            <v>21.552306280824958</v>
          </cell>
          <cell r="W87">
            <v>402.49838000399961</v>
          </cell>
          <cell r="X87">
            <v>402.49838000399961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402.49838000399961</v>
          </cell>
          <cell r="AH87">
            <v>0</v>
          </cell>
          <cell r="AL87" t="str">
            <v>нд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Q88">
            <v>411.08470598433576</v>
          </cell>
          <cell r="V88">
            <v>18.999745980335518</v>
          </cell>
          <cell r="W88">
            <v>392.08496000400021</v>
          </cell>
          <cell r="X88">
            <v>392.08496000400004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392.08496000400004</v>
          </cell>
          <cell r="AH88">
            <v>0</v>
          </cell>
          <cell r="AL88" t="str">
            <v>нд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Q89">
            <v>269.93475128373609</v>
          </cell>
          <cell r="V89">
            <v>12.99701128773588</v>
          </cell>
          <cell r="W89">
            <v>256.93773999600023</v>
          </cell>
          <cell r="X89">
            <v>256.937739996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256.937739996</v>
          </cell>
          <cell r="AH89">
            <v>0</v>
          </cell>
          <cell r="AL89" t="str">
            <v>нд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Q90">
            <v>595.96785822867128</v>
          </cell>
          <cell r="V90">
            <v>28.030008224670958</v>
          </cell>
          <cell r="W90">
            <v>567.93785000400032</v>
          </cell>
          <cell r="X90">
            <v>567.93785000399998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567.93785000399998</v>
          </cell>
          <cell r="AH90">
            <v>0</v>
          </cell>
          <cell r="AL90" t="str">
            <v>нд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Q91">
            <v>570.84102519678277</v>
          </cell>
          <cell r="V91">
            <v>27.283665192783001</v>
          </cell>
          <cell r="W91">
            <v>543.55736000399975</v>
          </cell>
          <cell r="X91">
            <v>543.55736000400009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543.55736000400009</v>
          </cell>
          <cell r="AH91">
            <v>0</v>
          </cell>
          <cell r="AL91" t="str">
            <v>нд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Q92">
            <v>270.68840132521512</v>
          </cell>
          <cell r="V92">
            <v>13.375511329215598</v>
          </cell>
          <cell r="W92">
            <v>257.31288999599951</v>
          </cell>
          <cell r="X92">
            <v>257.31288999599951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257.31288999599951</v>
          </cell>
          <cell r="AH92">
            <v>0</v>
          </cell>
          <cell r="AL92" t="str">
            <v>нд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Q100">
            <v>37.6680318692</v>
          </cell>
          <cell r="V100">
            <v>33.349712199999999</v>
          </cell>
          <cell r="W100">
            <v>4.318319669200001</v>
          </cell>
          <cell r="X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1.41576181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L100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Q101">
            <v>207.6661360672</v>
          </cell>
          <cell r="V101">
            <v>171.72745076400003</v>
          </cell>
          <cell r="W101">
            <v>35.938685303199975</v>
          </cell>
          <cell r="X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1.7108772000000001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L101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Q102">
            <v>133.23872162599201</v>
          </cell>
          <cell r="V102">
            <v>65.706603471999998</v>
          </cell>
          <cell r="W102">
            <v>67.532118153992016</v>
          </cell>
          <cell r="X102">
            <v>71.254994601249123</v>
          </cell>
          <cell r="AA102">
            <v>11.399999999999999</v>
          </cell>
          <cell r="AB102">
            <v>1.3830666599999999</v>
          </cell>
          <cell r="AC102">
            <v>17.7</v>
          </cell>
          <cell r="AD102">
            <v>3.4553479999999998E-2</v>
          </cell>
          <cell r="AE102">
            <v>15.719999999999999</v>
          </cell>
          <cell r="AF102">
            <v>0</v>
          </cell>
          <cell r="AG102">
            <v>26.43499460124913</v>
          </cell>
          <cell r="AH102">
            <v>0</v>
          </cell>
          <cell r="AL102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Q103">
            <v>90.011808841523987</v>
          </cell>
          <cell r="V103">
            <v>16.163557615999999</v>
          </cell>
          <cell r="W103">
            <v>73.848251225523995</v>
          </cell>
          <cell r="X103">
            <v>73.529593820978619</v>
          </cell>
          <cell r="AA103">
            <v>13.679999999999998</v>
          </cell>
          <cell r="AB103">
            <v>0</v>
          </cell>
          <cell r="AC103">
            <v>23.519999999999996</v>
          </cell>
          <cell r="AD103">
            <v>0</v>
          </cell>
          <cell r="AE103">
            <v>18.299999999999997</v>
          </cell>
          <cell r="AF103">
            <v>0</v>
          </cell>
          <cell r="AG103">
            <v>18.029593820978626</v>
          </cell>
          <cell r="AH103">
            <v>0</v>
          </cell>
          <cell r="AL103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Q104">
            <v>444.95027142867599</v>
          </cell>
          <cell r="V104">
            <v>171.49869650399998</v>
          </cell>
          <cell r="W104">
            <v>273.45157492467604</v>
          </cell>
          <cell r="X104">
            <v>242.0196764165654</v>
          </cell>
          <cell r="AA104">
            <v>34.199999999999996</v>
          </cell>
          <cell r="AB104">
            <v>0</v>
          </cell>
          <cell r="AC104">
            <v>92.999999999999986</v>
          </cell>
          <cell r="AD104">
            <v>0</v>
          </cell>
          <cell r="AE104">
            <v>59.519999999999996</v>
          </cell>
          <cell r="AF104">
            <v>0</v>
          </cell>
          <cell r="AG104">
            <v>55.299676416565433</v>
          </cell>
          <cell r="AH104">
            <v>0</v>
          </cell>
          <cell r="AL104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Q105">
            <v>409.16819011861207</v>
          </cell>
          <cell r="V105">
            <v>118.65830739200001</v>
          </cell>
          <cell r="W105">
            <v>290.50988272661209</v>
          </cell>
          <cell r="X105">
            <v>285.24956832642636</v>
          </cell>
          <cell r="AA105">
            <v>39.9</v>
          </cell>
          <cell r="AB105">
            <v>1.41151603</v>
          </cell>
          <cell r="AC105">
            <v>104.69999999999999</v>
          </cell>
          <cell r="AD105">
            <v>5.3051399999999999E-3</v>
          </cell>
          <cell r="AE105">
            <v>79.5</v>
          </cell>
          <cell r="AF105">
            <v>1.4372977</v>
          </cell>
          <cell r="AG105">
            <v>61.149568326426362</v>
          </cell>
          <cell r="AH105">
            <v>0</v>
          </cell>
          <cell r="AL105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Q106">
            <v>140.30777647218</v>
          </cell>
          <cell r="V106">
            <v>98.544400745999994</v>
          </cell>
          <cell r="W106">
            <v>41.763375726180001</v>
          </cell>
          <cell r="X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4.3352738100000101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L106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Q107">
            <v>89.062934511468001</v>
          </cell>
          <cell r="V107">
            <v>22.638706653999996</v>
          </cell>
          <cell r="W107">
            <v>66.424227857467997</v>
          </cell>
          <cell r="X107">
            <v>75.960487013178493</v>
          </cell>
          <cell r="AA107">
            <v>11.399999999999999</v>
          </cell>
          <cell r="AB107">
            <v>0</v>
          </cell>
          <cell r="AC107">
            <v>23.4</v>
          </cell>
          <cell r="AD107">
            <v>1.4251446300000001</v>
          </cell>
          <cell r="AE107">
            <v>18.299999999999997</v>
          </cell>
          <cell r="AF107">
            <v>0</v>
          </cell>
          <cell r="AG107">
            <v>22.860487013178492</v>
          </cell>
          <cell r="AH107">
            <v>0</v>
          </cell>
          <cell r="AL107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Q108">
            <v>206.951455507476</v>
          </cell>
          <cell r="V108">
            <v>100.293595614</v>
          </cell>
          <cell r="W108">
            <v>106.657859893476</v>
          </cell>
          <cell r="X108">
            <v>114.14709856848536</v>
          </cell>
          <cell r="AA108">
            <v>17.099999999999998</v>
          </cell>
          <cell r="AB108">
            <v>0</v>
          </cell>
          <cell r="AC108">
            <v>46.499999999999993</v>
          </cell>
          <cell r="AD108">
            <v>1.5881719999999998E-2</v>
          </cell>
          <cell r="AE108">
            <v>28.619999999999997</v>
          </cell>
          <cell r="AF108">
            <v>0</v>
          </cell>
          <cell r="AG108">
            <v>21.927098568485363</v>
          </cell>
          <cell r="AH108">
            <v>0</v>
          </cell>
          <cell r="AL108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Q109">
            <v>167.56826128747201</v>
          </cell>
          <cell r="V109">
            <v>129.02924846000002</v>
          </cell>
          <cell r="W109">
            <v>38.539012827471993</v>
          </cell>
          <cell r="X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17.053132430000002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L109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Q110">
            <v>132.84681465674402</v>
          </cell>
          <cell r="V110">
            <v>78.240667193999997</v>
          </cell>
          <cell r="W110">
            <v>54.606147462744019</v>
          </cell>
          <cell r="X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28.619212439999998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L110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Q111">
            <v>153.42590341362001</v>
          </cell>
          <cell r="V111">
            <v>60.872930076000003</v>
          </cell>
          <cell r="W111">
            <v>92.552973337620003</v>
          </cell>
          <cell r="X111">
            <v>106.06200470056518</v>
          </cell>
          <cell r="AA111">
            <v>14.819999999999999</v>
          </cell>
          <cell r="AB111">
            <v>0</v>
          </cell>
          <cell r="AC111">
            <v>34.979999999999997</v>
          </cell>
          <cell r="AD111">
            <v>0.12577081000000001</v>
          </cell>
          <cell r="AE111">
            <v>30.3</v>
          </cell>
          <cell r="AF111">
            <v>0</v>
          </cell>
          <cell r="AG111">
            <v>25.962004700565192</v>
          </cell>
          <cell r="AH111">
            <v>0</v>
          </cell>
          <cell r="AL111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Q112">
            <v>168.373308151776</v>
          </cell>
          <cell r="V112">
            <v>82.795046017999994</v>
          </cell>
          <cell r="W112">
            <v>85.578262133776008</v>
          </cell>
          <cell r="X112">
            <v>111.40610722788735</v>
          </cell>
          <cell r="AA112">
            <v>15.959999999999999</v>
          </cell>
          <cell r="AB112">
            <v>0</v>
          </cell>
          <cell r="AC112">
            <v>40.74</v>
          </cell>
          <cell r="AD112">
            <v>6.5725249300000002</v>
          </cell>
          <cell r="AE112">
            <v>28.319999999999997</v>
          </cell>
          <cell r="AF112">
            <v>0</v>
          </cell>
          <cell r="AG112">
            <v>26.386107227887354</v>
          </cell>
          <cell r="AH112">
            <v>0</v>
          </cell>
          <cell r="AL112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Q113">
            <v>204.46566281732402</v>
          </cell>
          <cell r="V113">
            <v>111.93702805200002</v>
          </cell>
          <cell r="W113">
            <v>92.528634765324</v>
          </cell>
          <cell r="X113">
            <v>112.04421091478262</v>
          </cell>
          <cell r="AA113">
            <v>17.099999999999998</v>
          </cell>
          <cell r="AB113">
            <v>0</v>
          </cell>
          <cell r="AC113">
            <v>46.499999999999993</v>
          </cell>
          <cell r="AD113">
            <v>7.274477E-2</v>
          </cell>
          <cell r="AE113">
            <v>27.479999999999997</v>
          </cell>
          <cell r="AF113">
            <v>3.3600533800000001</v>
          </cell>
          <cell r="AG113">
            <v>20.96421091478264</v>
          </cell>
          <cell r="AH113">
            <v>0</v>
          </cell>
          <cell r="AL113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Q114">
            <v>66.315085073768003</v>
          </cell>
          <cell r="V114">
            <v>11.095942523999998</v>
          </cell>
          <cell r="W114">
            <v>55.219142549768009</v>
          </cell>
          <cell r="X114">
            <v>53.567751685792445</v>
          </cell>
          <cell r="AA114">
            <v>9.1199999999999992</v>
          </cell>
          <cell r="AB114">
            <v>0</v>
          </cell>
          <cell r="AC114">
            <v>25.56</v>
          </cell>
          <cell r="AD114">
            <v>1.4240042500000001</v>
          </cell>
          <cell r="AE114">
            <v>11.579999999999998</v>
          </cell>
          <cell r="AF114">
            <v>0.25819200000000003</v>
          </cell>
          <cell r="AG114">
            <v>7.30775168579245</v>
          </cell>
          <cell r="AH114">
            <v>0</v>
          </cell>
          <cell r="AL114" t="str">
    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Q115">
            <v>109.39557815696769</v>
          </cell>
          <cell r="V115">
            <v>78.899874834000002</v>
          </cell>
          <cell r="W115">
            <v>30.495703322967685</v>
          </cell>
          <cell r="X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14.47374853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L115" t="str">
    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Q118">
            <v>283.69281478879998</v>
          </cell>
          <cell r="V118">
            <v>262.83847978879999</v>
          </cell>
          <cell r="W118">
            <v>20.854334999999992</v>
          </cell>
          <cell r="X118">
            <v>20.854334999999999</v>
          </cell>
          <cell r="AA118">
            <v>20.854334999999999</v>
          </cell>
          <cell r="AB118">
            <v>20.854334999999999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L118" t="str">
            <v>нд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Q119">
            <v>30.243599997999997</v>
          </cell>
          <cell r="V119">
            <v>6.4752166500000001</v>
          </cell>
          <cell r="W119">
            <v>23.768383347999997</v>
          </cell>
          <cell r="X119">
            <v>16.915030362571954</v>
          </cell>
          <cell r="AA119">
            <v>16.915030362571954</v>
          </cell>
          <cell r="AB119">
            <v>0</v>
          </cell>
          <cell r="AC119">
            <v>0</v>
          </cell>
          <cell r="AD119">
            <v>23.768383350000001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L11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Q120">
            <v>16.089996006</v>
          </cell>
          <cell r="V120">
            <v>5.7457784499999995</v>
          </cell>
          <cell r="W120">
            <v>10.344217556</v>
          </cell>
          <cell r="X120">
            <v>1.9057112180251714</v>
          </cell>
          <cell r="AA120">
            <v>1.9057112180251714</v>
          </cell>
          <cell r="AB120">
            <v>0</v>
          </cell>
          <cell r="AC120">
            <v>0</v>
          </cell>
          <cell r="AD120">
            <v>10.34421755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L12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Q121">
            <v>33.642003026000005</v>
          </cell>
          <cell r="V121">
            <v>6.8736673499999998</v>
          </cell>
          <cell r="W121">
            <v>26.768335676000007</v>
          </cell>
          <cell r="X121">
            <v>25.415987905387361</v>
          </cell>
          <cell r="AA121">
            <v>25.415987905387361</v>
          </cell>
          <cell r="AB121">
            <v>0</v>
          </cell>
          <cell r="AC121">
            <v>0</v>
          </cell>
          <cell r="AD121">
            <v>16.006336650000001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L121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Q122">
            <v>3.4400039980000003</v>
          </cell>
          <cell r="V122">
            <v>1.1430085700000001</v>
          </cell>
          <cell r="W122">
            <v>2.2969954280000002</v>
          </cell>
          <cell r="X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2.2969954299999999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L12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Q123">
            <v>18.740004008000003</v>
          </cell>
          <cell r="V123">
            <v>17.803003800000003</v>
          </cell>
          <cell r="W123">
            <v>0.93700020800000061</v>
          </cell>
          <cell r="X123">
            <v>9.5868768137937277</v>
          </cell>
          <cell r="AA123">
            <v>9.5868768137937277</v>
          </cell>
          <cell r="AB123">
            <v>0</v>
          </cell>
          <cell r="AC123">
            <v>0</v>
          </cell>
          <cell r="AD123">
            <v>0.93700019999999895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L12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Q124">
            <v>51.629272711999995</v>
          </cell>
          <cell r="V124">
            <v>15.190290309999998</v>
          </cell>
          <cell r="W124">
            <v>36.438982401999993</v>
          </cell>
          <cell r="X124">
            <v>39.84627575923367</v>
          </cell>
          <cell r="AA124">
            <v>39.84627575923367</v>
          </cell>
          <cell r="AB124">
            <v>0</v>
          </cell>
          <cell r="AC124">
            <v>0</v>
          </cell>
          <cell r="AD124">
            <v>36.438977700000002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L124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Q125">
            <v>3.7299959939999994</v>
          </cell>
          <cell r="V125">
            <v>3.5434961899999999</v>
          </cell>
          <cell r="W125">
            <v>0.18649980399999944</v>
          </cell>
          <cell r="X125">
            <v>0.22873250266327849</v>
          </cell>
          <cell r="AA125">
            <v>0.22873250266327849</v>
          </cell>
          <cell r="AB125">
            <v>0</v>
          </cell>
          <cell r="AC125">
            <v>0</v>
          </cell>
          <cell r="AD125">
            <v>0.18649979999999999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L125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Q126">
            <v>6.115596</v>
          </cell>
          <cell r="V126">
            <v>366.35909220999997</v>
          </cell>
          <cell r="W126">
            <v>-360.24349620999999</v>
          </cell>
          <cell r="X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0.30577979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L12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Q127">
            <v>15.039995998</v>
          </cell>
          <cell r="V127">
            <v>14.2879962</v>
          </cell>
          <cell r="W127">
            <v>0.75199979799999994</v>
          </cell>
          <cell r="X127">
            <v>8.8794616676721425</v>
          </cell>
          <cell r="AA127">
            <v>8.8794616676721425</v>
          </cell>
          <cell r="AB127">
            <v>0</v>
          </cell>
          <cell r="AC127">
            <v>0</v>
          </cell>
          <cell r="AD127">
            <v>0.751999800000001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L127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Q128">
            <v>7.9100039959999986</v>
          </cell>
          <cell r="V128">
            <v>7.5145038</v>
          </cell>
          <cell r="W128">
            <v>0.39550019599999864</v>
          </cell>
          <cell r="X128">
            <v>0.66975340984097187</v>
          </cell>
          <cell r="AA128">
            <v>0.66975340984097187</v>
          </cell>
          <cell r="AB128">
            <v>0</v>
          </cell>
          <cell r="AC128">
            <v>0</v>
          </cell>
          <cell r="AD128">
            <v>0.39550020000000002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L128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Q129">
            <v>12.502631996</v>
          </cell>
          <cell r="V129">
            <v>11.877500400000001</v>
          </cell>
          <cell r="W129">
            <v>0.62513159599999923</v>
          </cell>
          <cell r="X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0.62513160000000001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L12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Q130">
            <v>9.8000039979999993</v>
          </cell>
          <cell r="V130">
            <v>319.01847299000002</v>
          </cell>
          <cell r="W130">
            <v>-309.218468992</v>
          </cell>
          <cell r="X130">
            <v>9.7276988969398364</v>
          </cell>
          <cell r="AA130">
            <v>9.7276988969398364</v>
          </cell>
          <cell r="AB130">
            <v>0</v>
          </cell>
          <cell r="AC130">
            <v>0</v>
          </cell>
          <cell r="AD130">
            <v>0.49000018000000201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L130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Q131">
            <v>1.0700040019999999</v>
          </cell>
          <cell r="V131">
            <v>0.36585341999999998</v>
          </cell>
          <cell r="W131">
            <v>0.70415058199999991</v>
          </cell>
          <cell r="X131">
            <v>1.0349642214862347</v>
          </cell>
          <cell r="AA131">
            <v>1.0349642214862347</v>
          </cell>
          <cell r="AB131">
            <v>0</v>
          </cell>
          <cell r="AC131">
            <v>0</v>
          </cell>
          <cell r="AD131">
            <v>0.70415057999999997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L131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Q132">
            <v>8.6651640099999998</v>
          </cell>
          <cell r="V132">
            <v>8.2319057999999998</v>
          </cell>
          <cell r="W132">
            <v>0.43325820999999998</v>
          </cell>
          <cell r="X132">
            <v>5.1966448991433882</v>
          </cell>
          <cell r="AA132">
            <v>5.1966448991433882</v>
          </cell>
          <cell r="AB132">
            <v>0</v>
          </cell>
          <cell r="AC132">
            <v>0</v>
          </cell>
          <cell r="AD132">
            <v>0.43325819999999998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L132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Q133">
            <v>6.9800039979999999</v>
          </cell>
          <cell r="V133">
            <v>250.73692379999997</v>
          </cell>
          <cell r="W133">
            <v>-243.75691980199997</v>
          </cell>
          <cell r="X133">
            <v>5.0400316895554633</v>
          </cell>
          <cell r="AA133">
            <v>5.0400316895554633</v>
          </cell>
          <cell r="AB133">
            <v>0</v>
          </cell>
          <cell r="AC133">
            <v>0</v>
          </cell>
          <cell r="AD133">
            <v>0.34900019999999998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L13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Q134">
            <v>3.609996008</v>
          </cell>
          <cell r="V134">
            <v>104.19138541</v>
          </cell>
          <cell r="W134">
            <v>-100.581389402</v>
          </cell>
          <cell r="X134">
            <v>1.9545135837267513</v>
          </cell>
          <cell r="AA134">
            <v>1.9545135837267513</v>
          </cell>
          <cell r="AB134">
            <v>0</v>
          </cell>
          <cell r="AC134">
            <v>0</v>
          </cell>
          <cell r="AD134">
            <v>0.18049979999999999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L134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Q135">
            <v>10.910004001999999</v>
          </cell>
          <cell r="V135">
            <v>2.6424650000000001</v>
          </cell>
          <cell r="W135">
            <v>8.2675390019999995</v>
          </cell>
          <cell r="X135">
            <v>7.6087297335955881</v>
          </cell>
          <cell r="AA135">
            <v>7.6087297335955881</v>
          </cell>
          <cell r="AB135">
            <v>0</v>
          </cell>
          <cell r="AC135">
            <v>0</v>
          </cell>
          <cell r="AD135">
            <v>5.2675390000000002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L135" t="str">
            <v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Q136">
            <v>6.8548560000000007</v>
          </cell>
          <cell r="V136">
            <v>2.0859930000000002</v>
          </cell>
          <cell r="W136">
            <v>4.7688630000000005</v>
          </cell>
          <cell r="X136">
            <v>2.2702535127789929</v>
          </cell>
          <cell r="AA136">
            <v>2.2702535127789929</v>
          </cell>
          <cell r="AB136">
            <v>0</v>
          </cell>
          <cell r="AC136">
            <v>0</v>
          </cell>
          <cell r="AD136">
            <v>2.5040070000000001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L13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Q137">
            <v>0.85262400799999982</v>
          </cell>
          <cell r="V137">
            <v>0.80999281999999995</v>
          </cell>
          <cell r="W137">
            <v>4.2631187999999876E-2</v>
          </cell>
          <cell r="X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4.2631189999999902E-2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L13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Q138">
            <v>7.790003994000001</v>
          </cell>
          <cell r="V138">
            <v>2.65094238</v>
          </cell>
          <cell r="W138">
            <v>5.1390616140000009</v>
          </cell>
          <cell r="X138">
            <v>4.6473817879218009</v>
          </cell>
          <cell r="AA138">
            <v>4.6473817879218009</v>
          </cell>
          <cell r="AB138">
            <v>0</v>
          </cell>
          <cell r="AC138">
            <v>0</v>
          </cell>
          <cell r="AD138">
            <v>5.1390616099999997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L13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Q139">
            <v>7.2699959960000005</v>
          </cell>
          <cell r="V139">
            <v>2.3307932</v>
          </cell>
          <cell r="W139">
            <v>4.939202796</v>
          </cell>
          <cell r="X139">
            <v>5.6230464718518638</v>
          </cell>
          <cell r="AA139">
            <v>5.6230464718518638</v>
          </cell>
          <cell r="AB139">
            <v>0</v>
          </cell>
          <cell r="AC139">
            <v>0</v>
          </cell>
          <cell r="AD139">
            <v>4.9392028000000003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L139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Q140">
            <v>11.073587997999999</v>
          </cell>
          <cell r="V140">
            <v>3.1346133099999998</v>
          </cell>
          <cell r="W140">
            <v>7.9389746879999992</v>
          </cell>
          <cell r="X140">
            <v>7.992522432824364</v>
          </cell>
          <cell r="AA140">
            <v>7.992522432824364</v>
          </cell>
          <cell r="AB140">
            <v>0</v>
          </cell>
          <cell r="AC140">
            <v>0</v>
          </cell>
          <cell r="AD140">
            <v>7.9389746900000002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L140" t="str">
            <v>нд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Q141">
            <v>14.070000003999999</v>
          </cell>
          <cell r="V141">
            <v>4.4838025299999993</v>
          </cell>
          <cell r="W141">
            <v>9.5861974739999987</v>
          </cell>
          <cell r="X141">
            <v>8.8326556072082667</v>
          </cell>
          <cell r="AA141">
            <v>8.8326556072082667</v>
          </cell>
          <cell r="AB141">
            <v>0</v>
          </cell>
          <cell r="AC141">
            <v>0</v>
          </cell>
          <cell r="AD141">
            <v>9.5861974700000001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L14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Q142">
            <v>5.2500000000000009</v>
          </cell>
          <cell r="V142">
            <v>4.9874999899999999</v>
          </cell>
          <cell r="W142">
            <v>0.26250001000000101</v>
          </cell>
          <cell r="X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0.26250000000000001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L14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Q143">
            <v>4.5304320059999998</v>
          </cell>
          <cell r="V143">
            <v>4.3039103899999995</v>
          </cell>
          <cell r="W143">
            <v>0.22652161600000031</v>
          </cell>
          <cell r="X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0.22652158999999999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L14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Q144">
            <v>8.31</v>
          </cell>
          <cell r="V144">
            <v>2.7103826900000003</v>
          </cell>
          <cell r="W144">
            <v>5.5996173100000002</v>
          </cell>
          <cell r="X144">
            <v>4.5122806043165422</v>
          </cell>
          <cell r="AA144">
            <v>4.5122806043165422</v>
          </cell>
          <cell r="AB144">
            <v>0</v>
          </cell>
          <cell r="AC144">
            <v>0</v>
          </cell>
          <cell r="AD144">
            <v>5.5996173100000002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L14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Q145">
            <v>4.3599959999999998</v>
          </cell>
          <cell r="V145">
            <v>4.1419962100000003</v>
          </cell>
          <cell r="W145">
            <v>0.21799978999999947</v>
          </cell>
          <cell r="X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0.21799980999999999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L14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Q146">
            <v>1.9855559920000001</v>
          </cell>
          <cell r="V146">
            <v>1.8862781900000001</v>
          </cell>
          <cell r="W146">
            <v>9.9277802000000026E-2</v>
          </cell>
          <cell r="X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9.9277799999999805E-2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L14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Q147">
            <v>4.98942</v>
          </cell>
          <cell r="V147">
            <v>1.7926015400000002</v>
          </cell>
          <cell r="W147">
            <v>3.1968184599999998</v>
          </cell>
          <cell r="X147">
            <v>3.051792991589851</v>
          </cell>
          <cell r="AA147">
            <v>3.051792991589851</v>
          </cell>
          <cell r="AB147">
            <v>0</v>
          </cell>
          <cell r="AC147">
            <v>0</v>
          </cell>
          <cell r="AD147">
            <v>3.1968184599999998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L14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Q148">
            <v>4.4912040040000001</v>
          </cell>
          <cell r="V148">
            <v>4.2666438000000007</v>
          </cell>
          <cell r="W148">
            <v>0.22456020399999943</v>
          </cell>
          <cell r="X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0.22456021000000001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L14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Q149">
            <v>5.3023920000000002</v>
          </cell>
          <cell r="V149">
            <v>1.8679520300000001</v>
          </cell>
          <cell r="W149">
            <v>3.4344399700000001</v>
          </cell>
          <cell r="X149">
            <v>2.9731797258482944</v>
          </cell>
          <cell r="AA149">
            <v>2.9731797258482944</v>
          </cell>
          <cell r="AB149">
            <v>0</v>
          </cell>
          <cell r="AC149">
            <v>0</v>
          </cell>
          <cell r="AD149">
            <v>3.4344399700000001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L14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Q150">
            <v>2.5400040060000002</v>
          </cell>
          <cell r="V150">
            <v>2.4130037999999998</v>
          </cell>
          <cell r="W150">
            <v>0.12700020600000039</v>
          </cell>
          <cell r="X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0.12700020000000001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L15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Q151">
            <v>1.8177600059999999</v>
          </cell>
          <cell r="V151">
            <v>1.7268719900000002</v>
          </cell>
          <cell r="W151">
            <v>9.0888015999999627E-2</v>
          </cell>
          <cell r="X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9.0887990000000002E-2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L15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Q152">
            <v>1.5106440119999998</v>
          </cell>
          <cell r="V152">
            <v>1.4351117900000001</v>
          </cell>
          <cell r="W152">
            <v>7.5532221999999649E-2</v>
          </cell>
          <cell r="X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7.5532189999999805E-2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L15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Q153">
            <v>1.223544</v>
          </cell>
          <cell r="V153">
            <v>1.1623668</v>
          </cell>
          <cell r="W153">
            <v>6.1177199999999932E-2</v>
          </cell>
          <cell r="X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6.1177189999999902E-2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L15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Q154">
            <v>11.516363999999998</v>
          </cell>
          <cell r="V154">
            <v>3.6484345200000003</v>
          </cell>
          <cell r="W154">
            <v>7.8679294799999973</v>
          </cell>
          <cell r="X154">
            <v>7.8685067016738683</v>
          </cell>
          <cell r="AA154">
            <v>7.8685067016738683</v>
          </cell>
          <cell r="AB154">
            <v>0</v>
          </cell>
          <cell r="AC154">
            <v>0</v>
          </cell>
          <cell r="AD154">
            <v>7.8679294799999999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L154" t="str">
            <v>нд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Q155">
            <v>15.590004002000001</v>
          </cell>
          <cell r="V155">
            <v>6.7165329000000007</v>
          </cell>
          <cell r="W155">
            <v>8.8734711019999999</v>
          </cell>
          <cell r="X155">
            <v>6.1383251034162551</v>
          </cell>
          <cell r="AA155">
            <v>6.1383251034162551</v>
          </cell>
          <cell r="AB155">
            <v>0</v>
          </cell>
          <cell r="AC155">
            <v>0</v>
          </cell>
          <cell r="AD155">
            <v>8.8734710999999997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L15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Q156">
            <v>9.3800040060000001</v>
          </cell>
          <cell r="V156">
            <v>4.3781158600000012</v>
          </cell>
          <cell r="W156">
            <v>5.0018881459999989</v>
          </cell>
          <cell r="X156">
            <v>5.0837836030073502</v>
          </cell>
          <cell r="AA156">
            <v>5.0837836030073502</v>
          </cell>
          <cell r="AB156">
            <v>0</v>
          </cell>
          <cell r="AC156">
            <v>0</v>
          </cell>
          <cell r="AD156">
            <v>5.0018881500000001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L156" t="str">
            <v>нд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Q157">
            <v>6.9699960099999991</v>
          </cell>
          <cell r="V157">
            <v>2.29350773</v>
          </cell>
          <cell r="W157">
            <v>4.6764882799999992</v>
          </cell>
          <cell r="X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4.67648829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L15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Q158">
            <v>12.300000005999999</v>
          </cell>
          <cell r="V158">
            <v>4.4530170900000003</v>
          </cell>
          <cell r="W158">
            <v>7.8469829159999991</v>
          </cell>
          <cell r="X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3.5419829100000002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L15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Q159">
            <v>13.679999989999999</v>
          </cell>
          <cell r="V159">
            <v>6.4987216500000002</v>
          </cell>
          <cell r="W159">
            <v>7.1812783399999987</v>
          </cell>
          <cell r="X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7.1812783400000004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L15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Q160">
            <v>8.9499960020000007</v>
          </cell>
          <cell r="V160">
            <v>3.5537060100000004</v>
          </cell>
          <cell r="W160">
            <v>5.3962899919999998</v>
          </cell>
          <cell r="X160">
            <v>2.6061091089837642</v>
          </cell>
          <cell r="AA160">
            <v>2.6061091089837642</v>
          </cell>
          <cell r="AB160">
            <v>0</v>
          </cell>
          <cell r="AC160">
            <v>0</v>
          </cell>
          <cell r="AD160">
            <v>5.3962899899999996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L16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Q161">
            <v>9.0699960019999999</v>
          </cell>
          <cell r="V161">
            <v>3.7494155300000003</v>
          </cell>
          <cell r="W161">
            <v>5.3205804719999996</v>
          </cell>
          <cell r="X161">
            <v>3.9904254275216013</v>
          </cell>
          <cell r="AA161">
            <v>3.9904254275216013</v>
          </cell>
          <cell r="AB161">
            <v>0</v>
          </cell>
          <cell r="AC161">
            <v>0</v>
          </cell>
          <cell r="AD161">
            <v>5.3205804700000003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L16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Q162">
            <v>8.0700000060000008</v>
          </cell>
          <cell r="V162">
            <v>3.0249862799999998</v>
          </cell>
          <cell r="W162">
            <v>5.0450137260000005</v>
          </cell>
          <cell r="X162">
            <v>3.8022924634254158</v>
          </cell>
          <cell r="AA162">
            <v>3.8022924634254158</v>
          </cell>
          <cell r="AB162">
            <v>0</v>
          </cell>
          <cell r="AC162">
            <v>0</v>
          </cell>
          <cell r="AD162">
            <v>5.04501372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L16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Q163">
            <v>6.963768002000001</v>
          </cell>
          <cell r="V163">
            <v>3.0744609899999999</v>
          </cell>
          <cell r="W163">
            <v>3.8893070120000011</v>
          </cell>
          <cell r="X163">
            <v>4.8587564311356033</v>
          </cell>
          <cell r="AA163">
            <v>4.8587564311356033</v>
          </cell>
          <cell r="AB163">
            <v>0</v>
          </cell>
          <cell r="AC163">
            <v>0</v>
          </cell>
          <cell r="AD163">
            <v>3.88930701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L163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Q164">
            <v>13.850004003999999</v>
          </cell>
          <cell r="V164">
            <v>3.9267586300000001</v>
          </cell>
          <cell r="W164">
            <v>9.9232453739999986</v>
          </cell>
          <cell r="X164">
            <v>4.63768542892584</v>
          </cell>
          <cell r="AA164">
            <v>4.63768542892584</v>
          </cell>
          <cell r="AB164">
            <v>0</v>
          </cell>
          <cell r="AC164">
            <v>0</v>
          </cell>
          <cell r="AD164">
            <v>9.9232453700000001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L16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Q165">
            <v>5.2451999880000004</v>
          </cell>
          <cell r="V165">
            <v>2.0783802300000001</v>
          </cell>
          <cell r="W165">
            <v>3.1668197580000004</v>
          </cell>
          <cell r="X165">
            <v>4.8555907622874166</v>
          </cell>
          <cell r="AA165">
            <v>4.8555907622874166</v>
          </cell>
          <cell r="AB165">
            <v>0</v>
          </cell>
          <cell r="AC165">
            <v>0</v>
          </cell>
          <cell r="AD165">
            <v>3.1668197600000001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L165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Q166">
            <v>2.9000040059999992</v>
          </cell>
          <cell r="V166">
            <v>1.10599881</v>
          </cell>
          <cell r="W166">
            <v>1.7940051959999992</v>
          </cell>
          <cell r="X166">
            <v>1.341567103149665</v>
          </cell>
          <cell r="AA166">
            <v>1.341567103149665</v>
          </cell>
          <cell r="AB166">
            <v>0</v>
          </cell>
          <cell r="AC166">
            <v>0</v>
          </cell>
          <cell r="AD166">
            <v>1.79400519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L16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Q167">
            <v>14.669568003999998</v>
          </cell>
          <cell r="V167">
            <v>7.0792102200000002</v>
          </cell>
          <cell r="W167">
            <v>7.5903577839999983</v>
          </cell>
          <cell r="X167">
            <v>12.991001839388288</v>
          </cell>
          <cell r="AA167">
            <v>12.991001839388288</v>
          </cell>
          <cell r="AB167">
            <v>0</v>
          </cell>
          <cell r="AC167">
            <v>0</v>
          </cell>
          <cell r="AD167">
            <v>7.5903577799999997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L167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Q168">
            <v>5.0455080000000017</v>
          </cell>
          <cell r="V168">
            <v>2.2293027699999999</v>
          </cell>
          <cell r="W168">
            <v>2.8162052300000018</v>
          </cell>
          <cell r="X168">
            <v>4.7097907750776011</v>
          </cell>
          <cell r="AA168">
            <v>4.7097907750776011</v>
          </cell>
          <cell r="AB168">
            <v>0</v>
          </cell>
          <cell r="AC168">
            <v>0</v>
          </cell>
          <cell r="AD168">
            <v>2.8162052200000001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L168" t="str">
    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Q169">
            <v>7.2592319960000005</v>
          </cell>
          <cell r="V169">
            <v>3.3732540599999998</v>
          </cell>
          <cell r="W169">
            <v>3.8859779360000006</v>
          </cell>
          <cell r="X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3.8859779400000001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L16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Q170">
            <v>4.1039159940000003</v>
          </cell>
          <cell r="V170">
            <v>1.7587383699999999</v>
          </cell>
          <cell r="W170">
            <v>2.3451776240000006</v>
          </cell>
          <cell r="X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2.3451776199999999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L17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Q171">
            <v>1.7828520000000001</v>
          </cell>
          <cell r="V171">
            <v>0.73158958000000007</v>
          </cell>
          <cell r="W171">
            <v>1.05126242</v>
          </cell>
          <cell r="X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1.05126242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L17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Q172">
            <v>3.7877159999999996</v>
          </cell>
          <cell r="V172">
            <v>1.68815815</v>
          </cell>
          <cell r="W172">
            <v>2.0995578499999996</v>
          </cell>
          <cell r="X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2.0995578500000001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L17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Q173">
            <v>1.3018199959999999</v>
          </cell>
          <cell r="V173">
            <v>0.49808379000000003</v>
          </cell>
          <cell r="W173">
            <v>0.80373620599999984</v>
          </cell>
          <cell r="X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0.80373620999999995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L17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Q174">
            <v>3.614375994</v>
          </cell>
          <cell r="V174">
            <v>1.7615626</v>
          </cell>
          <cell r="W174">
            <v>1.852813394</v>
          </cell>
          <cell r="X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1.8528133899999999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L174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Q175">
            <v>3.490752004</v>
          </cell>
          <cell r="V175">
            <v>1.70159985</v>
          </cell>
          <cell r="W175">
            <v>1.7891521539999999</v>
          </cell>
          <cell r="X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1.7891521500000001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L17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Q176">
            <v>3.9364440039999997</v>
          </cell>
          <cell r="V176">
            <v>1.9184397</v>
          </cell>
          <cell r="W176">
            <v>2.0180043039999997</v>
          </cell>
          <cell r="X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2.0180043099999998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L17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Q177">
            <v>4.4279039980000006</v>
          </cell>
          <cell r="V177">
            <v>2.1024407800000002</v>
          </cell>
          <cell r="W177">
            <v>2.3254632180000003</v>
          </cell>
          <cell r="X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2.3254632200000001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L17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Q178">
            <v>17.680860003999999</v>
          </cell>
          <cell r="V178">
            <v>7.5302442900000006</v>
          </cell>
          <cell r="W178">
            <v>10.150615713999999</v>
          </cell>
          <cell r="X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10.15061571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L17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Q179">
            <v>9.6900000079999984</v>
          </cell>
          <cell r="V179">
            <v>3.1634008800000002</v>
          </cell>
          <cell r="W179">
            <v>6.5265991279999982</v>
          </cell>
          <cell r="X179">
            <v>5.695005949424031</v>
          </cell>
          <cell r="AA179">
            <v>5.695005949424031</v>
          </cell>
          <cell r="AB179">
            <v>0</v>
          </cell>
          <cell r="AC179">
            <v>0</v>
          </cell>
          <cell r="AD179">
            <v>6.5265991300000001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L17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Q180">
            <v>9.4196760079999997</v>
          </cell>
          <cell r="V180">
            <v>2.4830157399999999</v>
          </cell>
          <cell r="W180">
            <v>6.9366602679999998</v>
          </cell>
          <cell r="X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6.93666027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L18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Q181">
            <v>17.409996</v>
          </cell>
          <cell r="V181">
            <v>7.4065234899999997</v>
          </cell>
          <cell r="W181">
            <v>10.00347251</v>
          </cell>
          <cell r="X181">
            <v>8.8969959951794859</v>
          </cell>
          <cell r="AA181">
            <v>8.8969959951794859</v>
          </cell>
          <cell r="AB181">
            <v>0</v>
          </cell>
          <cell r="AC181">
            <v>0</v>
          </cell>
          <cell r="AD181">
            <v>10.00347251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L18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Q182">
            <v>931.8405719939999</v>
          </cell>
          <cell r="V182">
            <v>466.94880409000001</v>
          </cell>
          <cell r="W182">
            <v>464.89176790399989</v>
          </cell>
          <cell r="X182">
            <v>283.44063350942827</v>
          </cell>
          <cell r="AA182">
            <v>283.44063350942827</v>
          </cell>
          <cell r="AB182">
            <v>464.89176788999993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L182" t="str">
            <v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Q183">
            <v>21.500000007600001</v>
          </cell>
          <cell r="V183">
            <v>0</v>
          </cell>
          <cell r="W183">
            <v>21.500000007600001</v>
          </cell>
          <cell r="X183">
            <v>21.500000007600001</v>
          </cell>
          <cell r="AA183">
            <v>21.500000007600001</v>
          </cell>
          <cell r="AB183">
            <v>0</v>
          </cell>
          <cell r="AC183">
            <v>0</v>
          </cell>
          <cell r="AD183">
            <v>21.500004000000001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L183" t="str">
            <v>нд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Q184">
            <v>15.299999999999999</v>
          </cell>
          <cell r="V184">
            <v>0</v>
          </cell>
          <cell r="W184">
            <v>15.299999999999999</v>
          </cell>
          <cell r="X184">
            <v>15.299999999999999</v>
          </cell>
          <cell r="AA184">
            <v>15.299999999999999</v>
          </cell>
          <cell r="AB184">
            <v>0</v>
          </cell>
          <cell r="AC184">
            <v>0</v>
          </cell>
          <cell r="AD184">
            <v>15.3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L184" t="str">
            <v>нд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Q185">
            <v>37.983965999999995</v>
          </cell>
          <cell r="V185">
            <v>0</v>
          </cell>
          <cell r="W185">
            <v>37.983965999999995</v>
          </cell>
          <cell r="X185">
            <v>37.983965999999995</v>
          </cell>
          <cell r="AA185">
            <v>37.983965999999995</v>
          </cell>
          <cell r="AB185">
            <v>37.983966000000002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L185" t="str">
            <v>нд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Q186">
            <v>23.242021056000002</v>
          </cell>
          <cell r="V186">
            <v>0</v>
          </cell>
          <cell r="W186">
            <v>23.242021056000002</v>
          </cell>
          <cell r="X186">
            <v>23.242021056000002</v>
          </cell>
          <cell r="AA186">
            <v>23.242021056000002</v>
          </cell>
          <cell r="AB186">
            <v>23.242021059999999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L186" t="str">
            <v>нд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Q187">
            <v>23.810003999999996</v>
          </cell>
          <cell r="V187">
            <v>0</v>
          </cell>
          <cell r="W187">
            <v>23.810003999999996</v>
          </cell>
          <cell r="X187">
            <v>23.810003999999996</v>
          </cell>
          <cell r="AA187">
            <v>23.810003999999996</v>
          </cell>
          <cell r="AB187">
            <v>0</v>
          </cell>
          <cell r="AC187">
            <v>0</v>
          </cell>
          <cell r="AD187">
            <v>23.810003999999999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L187" t="str">
            <v>нд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Q188">
            <v>0.72711999999999988</v>
          </cell>
          <cell r="V188">
            <v>0</v>
          </cell>
          <cell r="W188">
            <v>0.72711999999999988</v>
          </cell>
          <cell r="X188">
            <v>0.72711999999999988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0.72711999999999988</v>
          </cell>
          <cell r="AF188">
            <v>0</v>
          </cell>
          <cell r="AG188">
            <v>0</v>
          </cell>
          <cell r="AH188">
            <v>0</v>
          </cell>
          <cell r="AL188" t="str">
            <v>нд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Q189">
            <v>0.46</v>
          </cell>
          <cell r="V189">
            <v>0.46</v>
          </cell>
          <cell r="W189">
            <v>0</v>
          </cell>
          <cell r="X189" t="str">
            <v>нд</v>
          </cell>
          <cell r="AA189" t="str">
            <v>нд</v>
          </cell>
          <cell r="AB189">
            <v>0</v>
          </cell>
          <cell r="AC189" t="str">
            <v>нд</v>
          </cell>
          <cell r="AD189">
            <v>0</v>
          </cell>
          <cell r="AE189" t="str">
            <v>нд</v>
          </cell>
          <cell r="AF189">
            <v>0</v>
          </cell>
          <cell r="AG189" t="str">
            <v>нд</v>
          </cell>
          <cell r="AH189">
            <v>0</v>
          </cell>
          <cell r="AL189" t="str">
            <v>нд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Q190">
            <v>1.2128000000000001</v>
          </cell>
          <cell r="V190">
            <v>1.2128000000000001</v>
          </cell>
          <cell r="W190">
            <v>0</v>
          </cell>
          <cell r="X190" t="str">
            <v>нд</v>
          </cell>
          <cell r="AA190" t="str">
            <v>нд</v>
          </cell>
          <cell r="AB190">
            <v>0</v>
          </cell>
          <cell r="AC190" t="str">
            <v>нд</v>
          </cell>
          <cell r="AD190">
            <v>0</v>
          </cell>
          <cell r="AE190" t="str">
            <v>нд</v>
          </cell>
          <cell r="AF190">
            <v>0</v>
          </cell>
          <cell r="AG190" t="str">
            <v>нд</v>
          </cell>
          <cell r="AH190">
            <v>0</v>
          </cell>
          <cell r="AL190" t="str">
            <v>нд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Q191">
            <v>0.29575000000000001</v>
          </cell>
          <cell r="V191">
            <v>0.29575000000000001</v>
          </cell>
          <cell r="W191">
            <v>0</v>
          </cell>
          <cell r="X191" t="str">
            <v>нд</v>
          </cell>
          <cell r="AA191" t="str">
            <v>нд</v>
          </cell>
          <cell r="AB191">
            <v>0</v>
          </cell>
          <cell r="AC191" t="str">
            <v>нд</v>
          </cell>
          <cell r="AD191">
            <v>0</v>
          </cell>
          <cell r="AE191" t="str">
            <v>нд</v>
          </cell>
          <cell r="AF191">
            <v>0</v>
          </cell>
          <cell r="AG191" t="str">
            <v>нд</v>
          </cell>
          <cell r="AH191">
            <v>0</v>
          </cell>
          <cell r="AL191" t="str">
            <v>нд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Q192">
            <v>1.2158</v>
          </cell>
          <cell r="V192">
            <v>1.2158</v>
          </cell>
          <cell r="W192">
            <v>0</v>
          </cell>
          <cell r="X192" t="str">
            <v>нд</v>
          </cell>
          <cell r="AA192" t="str">
            <v>нд</v>
          </cell>
          <cell r="AB192">
            <v>0</v>
          </cell>
          <cell r="AC192" t="str">
            <v>нд</v>
          </cell>
          <cell r="AD192">
            <v>0</v>
          </cell>
          <cell r="AE192" t="str">
            <v>нд</v>
          </cell>
          <cell r="AF192">
            <v>0</v>
          </cell>
          <cell r="AG192" t="str">
            <v>нд</v>
          </cell>
          <cell r="AH192">
            <v>0</v>
          </cell>
          <cell r="AL192" t="str">
            <v>нд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Q193">
            <v>1.2227568</v>
          </cell>
          <cell r="V193">
            <v>0</v>
          </cell>
          <cell r="W193">
            <v>1.2227568</v>
          </cell>
          <cell r="X193" t="str">
            <v>нд</v>
          </cell>
          <cell r="AA193" t="str">
            <v>нд</v>
          </cell>
          <cell r="AB193">
            <v>1.2227568</v>
          </cell>
          <cell r="AC193" t="str">
            <v>нд</v>
          </cell>
          <cell r="AD193">
            <v>0</v>
          </cell>
          <cell r="AE193" t="str">
            <v>нд</v>
          </cell>
          <cell r="AF193">
            <v>0</v>
          </cell>
          <cell r="AG193" t="str">
            <v>нд</v>
          </cell>
          <cell r="AH193">
            <v>0</v>
          </cell>
          <cell r="AL193" t="str">
            <v>Приобретение оборудования в связи с производственной необходимостью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Q194">
            <v>0.12114999999999999</v>
          </cell>
          <cell r="V194">
            <v>0.12114999999999999</v>
          </cell>
          <cell r="W194">
            <v>0</v>
          </cell>
          <cell r="X194" t="str">
            <v>нд</v>
          </cell>
          <cell r="AA194" t="str">
            <v>нд</v>
          </cell>
          <cell r="AB194">
            <v>0</v>
          </cell>
          <cell r="AC194" t="str">
            <v>нд</v>
          </cell>
          <cell r="AD194">
            <v>0</v>
          </cell>
          <cell r="AE194" t="str">
            <v>нд</v>
          </cell>
          <cell r="AF194">
            <v>0</v>
          </cell>
          <cell r="AG194" t="str">
            <v>нд</v>
          </cell>
          <cell r="AH194">
            <v>0</v>
          </cell>
          <cell r="AL194" t="str">
            <v>нд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Q195">
            <v>0.878973216</v>
          </cell>
          <cell r="V195">
            <v>0</v>
          </cell>
          <cell r="W195">
            <v>0.878973216</v>
          </cell>
          <cell r="X195" t="str">
            <v>нд</v>
          </cell>
          <cell r="AA195" t="str">
            <v>нд</v>
          </cell>
          <cell r="AB195">
            <v>0.8789731999999999</v>
          </cell>
          <cell r="AC195" t="str">
            <v>нд</v>
          </cell>
          <cell r="AD195">
            <v>0</v>
          </cell>
          <cell r="AE195" t="str">
            <v>нд</v>
          </cell>
          <cell r="AF195">
            <v>0</v>
          </cell>
          <cell r="AG195" t="str">
            <v>нд</v>
          </cell>
          <cell r="AH195">
            <v>0</v>
          </cell>
          <cell r="AL195" t="str">
            <v>Приобретение оборудования в связи с производственной необходимостью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Q196">
            <v>0.36199999999999999</v>
          </cell>
          <cell r="V196">
            <v>0.36199999999999999</v>
          </cell>
          <cell r="W196">
            <v>0</v>
          </cell>
          <cell r="X196" t="str">
            <v>нд</v>
          </cell>
          <cell r="AA196" t="str">
            <v>нд</v>
          </cell>
          <cell r="AB196">
            <v>0</v>
          </cell>
          <cell r="AC196" t="str">
            <v>нд</v>
          </cell>
          <cell r="AD196">
            <v>0</v>
          </cell>
          <cell r="AE196" t="str">
            <v>нд</v>
          </cell>
          <cell r="AF196">
            <v>0</v>
          </cell>
          <cell r="AG196" t="str">
            <v>нд</v>
          </cell>
          <cell r="AH196">
            <v>0</v>
          </cell>
          <cell r="AL196" t="str">
            <v>нд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Q197">
            <v>0.48149999999999998</v>
          </cell>
          <cell r="V197">
            <v>0.48149999999999998</v>
          </cell>
          <cell r="W197">
            <v>0</v>
          </cell>
          <cell r="X197" t="str">
            <v>нд</v>
          </cell>
          <cell r="AA197" t="str">
            <v>нд</v>
          </cell>
          <cell r="AB197">
            <v>0</v>
          </cell>
          <cell r="AC197" t="str">
            <v>нд</v>
          </cell>
          <cell r="AD197">
            <v>0</v>
          </cell>
          <cell r="AE197" t="str">
            <v>нд</v>
          </cell>
          <cell r="AF197">
            <v>0</v>
          </cell>
          <cell r="AG197" t="str">
            <v>нд</v>
          </cell>
          <cell r="AH197">
            <v>0</v>
          </cell>
          <cell r="AL197" t="str">
            <v>нд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Q198">
            <v>0.52</v>
          </cell>
          <cell r="V198">
            <v>0.52</v>
          </cell>
          <cell r="W198">
            <v>0</v>
          </cell>
          <cell r="X198" t="str">
            <v>нд</v>
          </cell>
          <cell r="AA198" t="str">
            <v>нд</v>
          </cell>
          <cell r="AB198">
            <v>0</v>
          </cell>
          <cell r="AC198" t="str">
            <v>нд</v>
          </cell>
          <cell r="AD198">
            <v>0</v>
          </cell>
          <cell r="AE198" t="str">
            <v>нд</v>
          </cell>
          <cell r="AF198">
            <v>0</v>
          </cell>
          <cell r="AG198" t="str">
            <v>нд</v>
          </cell>
          <cell r="AH198">
            <v>0</v>
          </cell>
          <cell r="AL198" t="str">
            <v>нд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Q199">
            <v>49.895000000000003</v>
          </cell>
          <cell r="V199">
            <v>49.895000000000003</v>
          </cell>
          <cell r="W199">
            <v>0</v>
          </cell>
          <cell r="X199" t="str">
            <v>нд</v>
          </cell>
          <cell r="AA199" t="str">
            <v>нд</v>
          </cell>
          <cell r="AB199">
            <v>0</v>
          </cell>
          <cell r="AC199" t="str">
            <v>нд</v>
          </cell>
          <cell r="AD199">
            <v>0</v>
          </cell>
          <cell r="AE199" t="str">
            <v>нд</v>
          </cell>
          <cell r="AF199">
            <v>0</v>
          </cell>
          <cell r="AG199" t="str">
            <v>нд</v>
          </cell>
          <cell r="AH199">
            <v>0</v>
          </cell>
          <cell r="AL199" t="str">
            <v>нд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Q200">
            <v>5.9818106799999997</v>
          </cell>
          <cell r="V200">
            <v>5.9395306799999998</v>
          </cell>
          <cell r="W200">
            <v>4.2279999999999873E-2</v>
          </cell>
          <cell r="X200" t="str">
            <v>нд</v>
          </cell>
          <cell r="AA200" t="str">
            <v>нд</v>
          </cell>
          <cell r="AC200" t="str">
            <v>нд</v>
          </cell>
          <cell r="AE200" t="str">
            <v>нд</v>
          </cell>
          <cell r="AG200" t="str">
            <v>нд</v>
          </cell>
          <cell r="AL200" t="str">
            <v>нд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Q201">
            <v>13.060676999999998</v>
          </cell>
          <cell r="V201">
            <v>13.060676999999998</v>
          </cell>
          <cell r="W201">
            <v>0</v>
          </cell>
          <cell r="X201" t="str">
            <v>нд</v>
          </cell>
          <cell r="AA201" t="str">
            <v>нд</v>
          </cell>
          <cell r="AC201" t="str">
            <v>нд</v>
          </cell>
          <cell r="AE201" t="str">
            <v>нд</v>
          </cell>
          <cell r="AG201" t="str">
            <v>нд</v>
          </cell>
          <cell r="AL201" t="str">
            <v>нд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Q202">
            <v>0.15709700399999998</v>
          </cell>
          <cell r="W202">
            <v>0.15709700399999998</v>
          </cell>
          <cell r="X202" t="str">
            <v>нд</v>
          </cell>
          <cell r="AA202" t="str">
            <v>нд</v>
          </cell>
          <cell r="AC202" t="str">
            <v>нд</v>
          </cell>
          <cell r="AE202" t="str">
            <v>нд</v>
          </cell>
          <cell r="AG202" t="str">
            <v>нд</v>
          </cell>
          <cell r="AL202" t="str">
            <v>нд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Q203">
            <v>0.67599998400000005</v>
          </cell>
          <cell r="W203">
            <v>0.67599998400000005</v>
          </cell>
          <cell r="X203" t="str">
            <v>нд</v>
          </cell>
          <cell r="AA203" t="str">
            <v>нд</v>
          </cell>
          <cell r="AC203" t="str">
            <v>нд</v>
          </cell>
          <cell r="AE203" t="str">
            <v>нд</v>
          </cell>
          <cell r="AG203" t="str">
            <v>нд</v>
          </cell>
          <cell r="AL203" t="str">
            <v>нд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Q204">
            <v>1.0850000280000001</v>
          </cell>
          <cell r="W204">
            <v>1.0850000280000001</v>
          </cell>
          <cell r="X204" t="str">
            <v>нд</v>
          </cell>
          <cell r="AA204" t="str">
            <v>нд</v>
          </cell>
          <cell r="AC204" t="str">
            <v>нд</v>
          </cell>
          <cell r="AE204" t="str">
            <v>нд</v>
          </cell>
          <cell r="AG204" t="str">
            <v>нд</v>
          </cell>
          <cell r="AL204" t="str">
            <v>нд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Q205">
            <v>0.57884140799999995</v>
          </cell>
          <cell r="W205">
            <v>0.57884140799999995</v>
          </cell>
          <cell r="X205" t="str">
            <v>нд</v>
          </cell>
          <cell r="AA205" t="str">
            <v>нд</v>
          </cell>
          <cell r="AC205" t="str">
            <v>нд</v>
          </cell>
          <cell r="AE205" t="str">
            <v>нд</v>
          </cell>
          <cell r="AG205" t="str">
            <v>нд</v>
          </cell>
          <cell r="AL205" t="str">
            <v>нд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Q206">
            <v>1.649333352</v>
          </cell>
          <cell r="W206">
            <v>1.649333352</v>
          </cell>
          <cell r="X206" t="str">
            <v>нд</v>
          </cell>
          <cell r="AA206" t="str">
            <v>нд</v>
          </cell>
          <cell r="AC206" t="str">
            <v>нд</v>
          </cell>
          <cell r="AE206" t="str">
            <v>нд</v>
          </cell>
          <cell r="AG206" t="str">
            <v>нд</v>
          </cell>
          <cell r="AL206" t="str">
            <v>нд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Q207">
            <v>2.7467999999999999</v>
          </cell>
          <cell r="W207">
            <v>2.7467999999999999</v>
          </cell>
          <cell r="X207" t="str">
            <v>нд</v>
          </cell>
          <cell r="AA207" t="str">
            <v>нд</v>
          </cell>
          <cell r="AC207" t="str">
            <v>нд</v>
          </cell>
          <cell r="AE207" t="str">
            <v>нд</v>
          </cell>
          <cell r="AF207">
            <v>2.7467999999999999</v>
          </cell>
          <cell r="AG207" t="str">
            <v>нд</v>
          </cell>
          <cell r="AL207" t="str">
            <v>Приобретение оборудования в связи с производственной необходимостью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Q208">
            <v>221.19987852000003</v>
          </cell>
          <cell r="V208">
            <v>133.40219379600003</v>
          </cell>
          <cell r="W208">
            <v>87.797684723999993</v>
          </cell>
          <cell r="X208" t="str">
            <v>нд</v>
          </cell>
          <cell r="AA208" t="str">
            <v>нд</v>
          </cell>
          <cell r="AB208">
            <v>0</v>
          </cell>
          <cell r="AC208" t="str">
            <v>нд</v>
          </cell>
          <cell r="AD208">
            <v>0</v>
          </cell>
          <cell r="AE208" t="str">
            <v>нд</v>
          </cell>
          <cell r="AF208">
            <v>4.8959999999999999</v>
          </cell>
          <cell r="AG208" t="str">
            <v>нд</v>
          </cell>
          <cell r="AH208">
            <v>0</v>
          </cell>
          <cell r="AL208" t="str">
            <v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Q271">
            <v>263.27748491957408</v>
          </cell>
          <cell r="V271">
            <v>0</v>
          </cell>
          <cell r="W271">
            <v>263.27748491957408</v>
          </cell>
          <cell r="X271">
            <v>38.273082772533478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38.273082772533478</v>
          </cell>
          <cell r="AF271">
            <v>0</v>
          </cell>
          <cell r="AG271">
            <v>0</v>
          </cell>
          <cell r="AH271">
            <v>0</v>
          </cell>
          <cell r="AL271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Q272">
            <v>13.88694268850028</v>
          </cell>
          <cell r="V272">
            <v>0</v>
          </cell>
          <cell r="W272">
            <v>13.88694268850028</v>
          </cell>
          <cell r="X272">
            <v>2.026455348765984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2.026455348765984</v>
          </cell>
          <cell r="AF272">
            <v>0</v>
          </cell>
          <cell r="AG272">
            <v>0</v>
          </cell>
          <cell r="AH272">
            <v>0</v>
          </cell>
          <cell r="AL272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Q273">
            <v>24.919640894730282</v>
          </cell>
          <cell r="V273">
            <v>0</v>
          </cell>
          <cell r="W273">
            <v>24.919640894730282</v>
          </cell>
          <cell r="X273">
            <v>3.8410510686569279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3.8410510686569279</v>
          </cell>
          <cell r="AF273">
            <v>0</v>
          </cell>
          <cell r="AG273">
            <v>0</v>
          </cell>
          <cell r="AH273">
            <v>0</v>
          </cell>
          <cell r="AL273" t="str">
            <v>Отставание обусловлено затянувшейся торгово-закупочной процедурой. Планируемый срок устранения отставаний от плановых – 4 квартал 2023.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302"/>
  <sheetViews>
    <sheetView tabSelected="1" showRuler="0" view="pageBreakPreview" zoomScale="60" zoomScaleNormal="60" workbookViewId="0">
      <selection activeCell="H285" sqref="H285"/>
    </sheetView>
  </sheetViews>
  <sheetFormatPr defaultColWidth="10" defaultRowHeight="15.6" x14ac:dyDescent="0.3"/>
  <cols>
    <col min="1" max="1" width="11.88671875" style="16" customWidth="1"/>
    <col min="2" max="2" width="81.77734375" style="2" customWidth="1"/>
    <col min="3" max="3" width="19.109375" style="3" customWidth="1"/>
    <col min="4" max="5" width="16.109375" style="2" customWidth="1"/>
    <col min="6" max="6" width="16.109375" style="3" customWidth="1"/>
    <col min="7" max="7" width="19.44140625" style="3" customWidth="1"/>
    <col min="8" max="8" width="17.21875" style="3" customWidth="1"/>
    <col min="9" max="13" width="16.109375" style="3" customWidth="1"/>
    <col min="14" max="14" width="16.88671875" style="3" customWidth="1"/>
    <col min="15" max="15" width="16.109375" style="3" customWidth="1"/>
    <col min="16" max="16" width="13.33203125" style="3" customWidth="1"/>
    <col min="17" max="17" width="22.33203125" style="3" customWidth="1"/>
    <col min="18" max="18" width="18" style="72" customWidth="1"/>
    <col min="19" max="19" width="14.5546875" style="3" customWidth="1"/>
    <col min="20" max="20" width="76.5546875" style="3" customWidth="1"/>
    <col min="21" max="42" width="10" style="2" customWidth="1"/>
    <col min="43" max="16384" width="10" style="2"/>
  </cols>
  <sheetData>
    <row r="1" spans="1:20" s="2" customFormat="1" ht="18" x14ac:dyDescent="0.3">
      <c r="A1" s="1"/>
      <c r="C1" s="3"/>
      <c r="T1" s="4" t="s">
        <v>0</v>
      </c>
    </row>
    <row r="2" spans="1:20" s="2" customFormat="1" ht="18" x14ac:dyDescent="0.35">
      <c r="A2" s="1"/>
      <c r="C2" s="3"/>
      <c r="T2" s="5" t="s">
        <v>1</v>
      </c>
    </row>
    <row r="3" spans="1:20" s="2" customFormat="1" ht="18" x14ac:dyDescent="0.35">
      <c r="A3" s="1"/>
      <c r="C3" s="3"/>
      <c r="T3" s="5" t="s">
        <v>2</v>
      </c>
    </row>
    <row r="4" spans="1:20" s="7" customFormat="1" ht="18" x14ac:dyDescent="0.3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s="7" customFormat="1" ht="18.75" customHeight="1" x14ac:dyDescent="0.3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7" customFormat="1" ht="18" x14ac:dyDescent="0.35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7" customFormat="1" ht="18.75" customHeight="1" x14ac:dyDescent="0.3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2" customFormat="1" x14ac:dyDescent="0.3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s="2" customForma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s="2" customFormat="1" ht="18" x14ac:dyDescent="0.35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s="2" customFormat="1" x14ac:dyDescent="0.3">
      <c r="A11" s="1"/>
      <c r="C11" s="3"/>
      <c r="T11" s="1"/>
    </row>
    <row r="12" spans="1:20" s="2" customFormat="1" ht="18" x14ac:dyDescent="0.3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s="2" customFormat="1" x14ac:dyDescent="0.3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18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18.75" customHeight="1" x14ac:dyDescent="0.3">
      <c r="I15" s="17"/>
      <c r="J15" s="17"/>
      <c r="K15" s="17"/>
      <c r="L15" s="17"/>
      <c r="M15" s="17"/>
      <c r="N15" s="17"/>
      <c r="O15" s="17"/>
      <c r="P15" s="17"/>
      <c r="Q15" s="18"/>
      <c r="R15" s="19"/>
      <c r="S15" s="1"/>
      <c r="T15" s="20"/>
    </row>
    <row r="16" spans="1:20" ht="18.75" customHeight="1" x14ac:dyDescent="0.3">
      <c r="I16" s="17"/>
      <c r="J16" s="17"/>
      <c r="K16" s="17"/>
      <c r="L16" s="17"/>
      <c r="M16" s="17"/>
      <c r="N16" s="17"/>
      <c r="O16" s="17"/>
      <c r="P16" s="17"/>
      <c r="R16" s="19"/>
      <c r="S16" s="1"/>
      <c r="T16" s="20"/>
    </row>
    <row r="17" spans="1:20" x14ac:dyDescent="0.3">
      <c r="R17" s="19"/>
      <c r="S17" s="1"/>
      <c r="T17" s="1"/>
    </row>
    <row r="19" spans="1:20" s="22" customFormat="1" x14ac:dyDescent="0.3">
      <c r="A19" s="21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17"/>
      <c r="R19" s="17"/>
      <c r="S19" s="17"/>
      <c r="T19" s="25"/>
    </row>
    <row r="20" spans="1:20" s="22" customFormat="1" x14ac:dyDescent="0.3">
      <c r="A20" s="21"/>
      <c r="C20" s="23"/>
      <c r="D20" s="26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17"/>
      <c r="R20" s="17"/>
      <c r="S20" s="28"/>
      <c r="T20" s="25"/>
    </row>
    <row r="21" spans="1:20" ht="56.25" customHeight="1" x14ac:dyDescent="0.3">
      <c r="A21" s="29" t="s">
        <v>10</v>
      </c>
      <c r="B21" s="29" t="s">
        <v>11</v>
      </c>
      <c r="C21" s="29" t="s">
        <v>12</v>
      </c>
      <c r="D21" s="30" t="s">
        <v>13</v>
      </c>
      <c r="E21" s="30" t="s">
        <v>14</v>
      </c>
      <c r="F21" s="30" t="s">
        <v>15</v>
      </c>
      <c r="G21" s="31" t="s">
        <v>16</v>
      </c>
      <c r="H21" s="32"/>
      <c r="I21" s="32"/>
      <c r="J21" s="32"/>
      <c r="K21" s="32"/>
      <c r="L21" s="32"/>
      <c r="M21" s="32"/>
      <c r="N21" s="32"/>
      <c r="O21" s="32"/>
      <c r="P21" s="33"/>
      <c r="Q21" s="30" t="s">
        <v>17</v>
      </c>
      <c r="R21" s="29" t="s">
        <v>18</v>
      </c>
      <c r="S21" s="29"/>
      <c r="T21" s="29" t="s">
        <v>19</v>
      </c>
    </row>
    <row r="22" spans="1:20" ht="52.5" customHeight="1" x14ac:dyDescent="0.3">
      <c r="A22" s="29"/>
      <c r="B22" s="29"/>
      <c r="C22" s="29"/>
      <c r="D22" s="34"/>
      <c r="E22" s="34"/>
      <c r="F22" s="34"/>
      <c r="G22" s="31" t="s">
        <v>20</v>
      </c>
      <c r="H22" s="33"/>
      <c r="I22" s="31" t="s">
        <v>21</v>
      </c>
      <c r="J22" s="33"/>
      <c r="K22" s="31" t="s">
        <v>22</v>
      </c>
      <c r="L22" s="33"/>
      <c r="M22" s="31" t="s">
        <v>23</v>
      </c>
      <c r="N22" s="33"/>
      <c r="O22" s="31" t="s">
        <v>24</v>
      </c>
      <c r="P22" s="33"/>
      <c r="Q22" s="34"/>
      <c r="R22" s="29" t="s">
        <v>25</v>
      </c>
      <c r="S22" s="29" t="s">
        <v>26</v>
      </c>
      <c r="T22" s="29"/>
    </row>
    <row r="23" spans="1:20" ht="51.75" customHeight="1" x14ac:dyDescent="0.3">
      <c r="A23" s="29"/>
      <c r="B23" s="29"/>
      <c r="C23" s="29"/>
      <c r="D23" s="35"/>
      <c r="E23" s="35"/>
      <c r="F23" s="35"/>
      <c r="G23" s="36" t="s">
        <v>27</v>
      </c>
      <c r="H23" s="36" t="s">
        <v>28</v>
      </c>
      <c r="I23" s="36" t="s">
        <v>27</v>
      </c>
      <c r="J23" s="36" t="s">
        <v>28</v>
      </c>
      <c r="K23" s="36" t="s">
        <v>27</v>
      </c>
      <c r="L23" s="36" t="s">
        <v>28</v>
      </c>
      <c r="M23" s="36" t="s">
        <v>27</v>
      </c>
      <c r="N23" s="36" t="s">
        <v>28</v>
      </c>
      <c r="O23" s="36" t="s">
        <v>27</v>
      </c>
      <c r="P23" s="36" t="s">
        <v>28</v>
      </c>
      <c r="Q23" s="35"/>
      <c r="R23" s="29"/>
      <c r="S23" s="29"/>
      <c r="T23" s="29"/>
    </row>
    <row r="24" spans="1:20" ht="29.25" customHeight="1" x14ac:dyDescent="0.3">
      <c r="A24" s="37">
        <v>1</v>
      </c>
      <c r="B24" s="38">
        <f t="shared" ref="B24:T24" si="0">A24+1</f>
        <v>2</v>
      </c>
      <c r="C24" s="38">
        <f t="shared" si="0"/>
        <v>3</v>
      </c>
      <c r="D24" s="38">
        <f t="shared" si="0"/>
        <v>4</v>
      </c>
      <c r="E24" s="38">
        <f t="shared" si="0"/>
        <v>5</v>
      </c>
      <c r="F24" s="38">
        <f t="shared" si="0"/>
        <v>6</v>
      </c>
      <c r="G24" s="38">
        <f t="shared" si="0"/>
        <v>7</v>
      </c>
      <c r="H24" s="38">
        <f t="shared" si="0"/>
        <v>8</v>
      </c>
      <c r="I24" s="38">
        <f t="shared" si="0"/>
        <v>9</v>
      </c>
      <c r="J24" s="38">
        <f t="shared" si="0"/>
        <v>10</v>
      </c>
      <c r="K24" s="38">
        <f t="shared" si="0"/>
        <v>11</v>
      </c>
      <c r="L24" s="38">
        <f t="shared" si="0"/>
        <v>12</v>
      </c>
      <c r="M24" s="38">
        <f t="shared" si="0"/>
        <v>13</v>
      </c>
      <c r="N24" s="38">
        <f t="shared" si="0"/>
        <v>14</v>
      </c>
      <c r="O24" s="38">
        <f t="shared" si="0"/>
        <v>15</v>
      </c>
      <c r="P24" s="38">
        <f t="shared" si="0"/>
        <v>16</v>
      </c>
      <c r="Q24" s="38">
        <f t="shared" si="0"/>
        <v>17</v>
      </c>
      <c r="R24" s="38">
        <f t="shared" si="0"/>
        <v>18</v>
      </c>
      <c r="S24" s="38">
        <f t="shared" si="0"/>
        <v>19</v>
      </c>
      <c r="T24" s="38">
        <f t="shared" si="0"/>
        <v>20</v>
      </c>
    </row>
    <row r="25" spans="1:20" ht="16.8" x14ac:dyDescent="0.3">
      <c r="A25" s="39">
        <v>0</v>
      </c>
      <c r="B25" s="40" t="s">
        <v>29</v>
      </c>
      <c r="C25" s="39" t="s">
        <v>30</v>
      </c>
      <c r="D25" s="41">
        <f>D26+D33+D41+D47</f>
        <v>15740.879299731769</v>
      </c>
      <c r="E25" s="41">
        <f t="shared" ref="E25:P25" si="1">E26+E33+E41+E47</f>
        <v>5409.7529163249037</v>
      </c>
      <c r="F25" s="41">
        <f t="shared" si="1"/>
        <v>10331.126383406865</v>
      </c>
      <c r="G25" s="41">
        <f t="shared" si="1"/>
        <v>9427.1966672470244</v>
      </c>
      <c r="H25" s="41">
        <f t="shared" si="1"/>
        <v>1488.052270103</v>
      </c>
      <c r="I25" s="41">
        <f t="shared" si="1"/>
        <v>1176.6058966205428</v>
      </c>
      <c r="J25" s="41">
        <f t="shared" si="1"/>
        <v>649.83583601199985</v>
      </c>
      <c r="K25" s="41">
        <f t="shared" si="1"/>
        <v>1621.4539999999997</v>
      </c>
      <c r="L25" s="41">
        <f t="shared" si="1"/>
        <v>610.96190581000019</v>
      </c>
      <c r="M25" s="41">
        <f t="shared" si="1"/>
        <v>1749.5336197051563</v>
      </c>
      <c r="N25" s="41">
        <f t="shared" si="1"/>
        <v>227.25452828100001</v>
      </c>
      <c r="O25" s="41">
        <f t="shared" si="1"/>
        <v>4879.6031509213244</v>
      </c>
      <c r="P25" s="41">
        <f t="shared" si="1"/>
        <v>0</v>
      </c>
      <c r="Q25" s="41">
        <f>Q26+Q33+Q41+Q47</f>
        <v>8843.0741133038682</v>
      </c>
      <c r="R25" s="42">
        <f t="shared" ref="R25:R88" si="2">IF(G25="нд","нд",(J25+L25+N25)-(I25+K25+M25))</f>
        <v>-3059.5412462226991</v>
      </c>
      <c r="S25" s="43">
        <f t="shared" ref="S25:S88" si="3">IF(G25="нд","нд",IF((I25+K25+M25)&gt;0,R25/(I25+K25+M25),"-"))</f>
        <v>-0.67278248050074285</v>
      </c>
      <c r="T25" s="38" t="s">
        <v>31</v>
      </c>
    </row>
    <row r="26" spans="1:20" ht="31.2" x14ac:dyDescent="0.3">
      <c r="A26" s="39" t="s">
        <v>32</v>
      </c>
      <c r="B26" s="40" t="s">
        <v>33</v>
      </c>
      <c r="C26" s="39" t="s">
        <v>30</v>
      </c>
      <c r="D26" s="44">
        <f>D27+D28+D29+D30+D31+D32</f>
        <v>15438.795231228964</v>
      </c>
      <c r="E26" s="44">
        <f t="shared" ref="E26:Q26" si="4">E27+E28+E29+E30+E31+E32</f>
        <v>5409.7529163249037</v>
      </c>
      <c r="F26" s="44">
        <f t="shared" si="4"/>
        <v>10029.04231490406</v>
      </c>
      <c r="G26" s="44">
        <f t="shared" si="4"/>
        <v>9383.0560780570686</v>
      </c>
      <c r="H26" s="44">
        <f t="shared" si="4"/>
        <v>1488.052270103</v>
      </c>
      <c r="I26" s="44">
        <f t="shared" si="4"/>
        <v>1176.6058966205428</v>
      </c>
      <c r="J26" s="44">
        <f t="shared" si="4"/>
        <v>649.83583601199985</v>
      </c>
      <c r="K26" s="44">
        <f t="shared" si="4"/>
        <v>1621.4539999999997</v>
      </c>
      <c r="L26" s="44">
        <f t="shared" si="4"/>
        <v>610.96190581000019</v>
      </c>
      <c r="M26" s="44">
        <f t="shared" si="4"/>
        <v>1705.3930305151998</v>
      </c>
      <c r="N26" s="44">
        <f t="shared" si="4"/>
        <v>227.25452828100001</v>
      </c>
      <c r="O26" s="44">
        <f t="shared" si="4"/>
        <v>4879.6031509213244</v>
      </c>
      <c r="P26" s="44">
        <f t="shared" si="4"/>
        <v>0</v>
      </c>
      <c r="Q26" s="44">
        <f t="shared" si="4"/>
        <v>8540.990044801063</v>
      </c>
      <c r="R26" s="42">
        <f t="shared" si="2"/>
        <v>-3015.4006570327424</v>
      </c>
      <c r="S26" s="43">
        <f t="shared" si="3"/>
        <v>-0.66957525832307929</v>
      </c>
      <c r="T26" s="38" t="s">
        <v>31</v>
      </c>
    </row>
    <row r="27" spans="1:20" x14ac:dyDescent="0.3">
      <c r="A27" s="39" t="s">
        <v>34</v>
      </c>
      <c r="B27" s="40" t="s">
        <v>35</v>
      </c>
      <c r="C27" s="39" t="s">
        <v>30</v>
      </c>
      <c r="D27" s="45">
        <f>D50</f>
        <v>4882.1751035790185</v>
      </c>
      <c r="E27" s="45">
        <f t="shared" ref="E27:Q27" si="5">E50</f>
        <v>1058.6002792596173</v>
      </c>
      <c r="F27" s="45">
        <f t="shared" si="5"/>
        <v>3823.5748243194012</v>
      </c>
      <c r="G27" s="45">
        <f t="shared" si="5"/>
        <v>3075.3302753669641</v>
      </c>
      <c r="H27" s="45">
        <f t="shared" si="5"/>
        <v>258.04330096300004</v>
      </c>
      <c r="I27" s="45">
        <f t="shared" si="5"/>
        <v>203.62557455694275</v>
      </c>
      <c r="J27" s="45">
        <f t="shared" si="5"/>
        <v>96.539701061999992</v>
      </c>
      <c r="K27" s="45">
        <f t="shared" si="5"/>
        <v>802.6339999999999</v>
      </c>
      <c r="L27" s="45">
        <f t="shared" si="5"/>
        <v>134.88655865999999</v>
      </c>
      <c r="M27" s="45">
        <f t="shared" si="5"/>
        <v>982.28819999999996</v>
      </c>
      <c r="N27" s="45">
        <f t="shared" si="5"/>
        <v>26.617041241000003</v>
      </c>
      <c r="O27" s="45">
        <f t="shared" si="5"/>
        <v>1086.7825008100217</v>
      </c>
      <c r="P27" s="45">
        <f t="shared" si="5"/>
        <v>0</v>
      </c>
      <c r="Q27" s="45">
        <f t="shared" si="5"/>
        <v>3565.5315233564015</v>
      </c>
      <c r="R27" s="42">
        <f t="shared" si="2"/>
        <v>-1730.5044735939427</v>
      </c>
      <c r="S27" s="43">
        <f t="shared" si="3"/>
        <v>-0.87023530223180423</v>
      </c>
      <c r="T27" s="38" t="s">
        <v>31</v>
      </c>
    </row>
    <row r="28" spans="1:20" x14ac:dyDescent="0.3">
      <c r="A28" s="39" t="s">
        <v>36</v>
      </c>
      <c r="B28" s="40" t="s">
        <v>37</v>
      </c>
      <c r="C28" s="39" t="s">
        <v>30</v>
      </c>
      <c r="D28" s="45">
        <f>D83</f>
        <v>5586.8602660015467</v>
      </c>
      <c r="E28" s="45">
        <f t="shared" ref="E28:Q28" si="6">E83</f>
        <v>778.82826628048633</v>
      </c>
      <c r="F28" s="45">
        <f t="shared" si="6"/>
        <v>4808.0319997210599</v>
      </c>
      <c r="G28" s="45">
        <f t="shared" si="6"/>
        <v>4384.2368673505925</v>
      </c>
      <c r="H28" s="45">
        <f t="shared" si="6"/>
        <v>250.42724644999998</v>
      </c>
      <c r="I28" s="45">
        <f t="shared" si="6"/>
        <v>110.78</v>
      </c>
      <c r="J28" s="45">
        <f t="shared" si="6"/>
        <v>1.4277323099999999</v>
      </c>
      <c r="K28" s="45">
        <f t="shared" si="6"/>
        <v>362.21999999999997</v>
      </c>
      <c r="L28" s="45">
        <f t="shared" si="6"/>
        <v>61.06037018</v>
      </c>
      <c r="M28" s="45">
        <f t="shared" si="6"/>
        <v>404.73771051519986</v>
      </c>
      <c r="N28" s="45">
        <f t="shared" si="6"/>
        <v>187.93914396</v>
      </c>
      <c r="O28" s="45">
        <f t="shared" si="6"/>
        <v>3506.4991568353917</v>
      </c>
      <c r="P28" s="45">
        <f t="shared" si="6"/>
        <v>0</v>
      </c>
      <c r="Q28" s="45">
        <f t="shared" si="6"/>
        <v>4557.6047532710609</v>
      </c>
      <c r="R28" s="42">
        <f t="shared" si="2"/>
        <v>-627.31046406519988</v>
      </c>
      <c r="S28" s="43">
        <f t="shared" si="3"/>
        <v>-0.71469011362972157</v>
      </c>
      <c r="T28" s="38" t="s">
        <v>31</v>
      </c>
    </row>
    <row r="29" spans="1:20" ht="31.2" x14ac:dyDescent="0.3">
      <c r="A29" s="39" t="s">
        <v>38</v>
      </c>
      <c r="B29" s="40" t="s">
        <v>39</v>
      </c>
      <c r="C29" s="39" t="s">
        <v>30</v>
      </c>
      <c r="D29" s="45">
        <f>D108</f>
        <v>0</v>
      </c>
      <c r="E29" s="45">
        <f t="shared" ref="E29:Q29" si="7">E108</f>
        <v>0</v>
      </c>
      <c r="F29" s="45">
        <f t="shared" si="7"/>
        <v>0</v>
      </c>
      <c r="G29" s="45">
        <f t="shared" si="7"/>
        <v>0</v>
      </c>
      <c r="H29" s="45">
        <f t="shared" si="7"/>
        <v>0</v>
      </c>
      <c r="I29" s="45">
        <f t="shared" si="7"/>
        <v>0</v>
      </c>
      <c r="J29" s="45">
        <f t="shared" si="7"/>
        <v>0</v>
      </c>
      <c r="K29" s="45">
        <f t="shared" si="7"/>
        <v>0</v>
      </c>
      <c r="L29" s="45">
        <f t="shared" si="7"/>
        <v>0</v>
      </c>
      <c r="M29" s="45">
        <f t="shared" si="7"/>
        <v>0</v>
      </c>
      <c r="N29" s="45">
        <f t="shared" si="7"/>
        <v>0</v>
      </c>
      <c r="O29" s="45">
        <f t="shared" si="7"/>
        <v>0</v>
      </c>
      <c r="P29" s="45">
        <f t="shared" si="7"/>
        <v>0</v>
      </c>
      <c r="Q29" s="45">
        <f t="shared" si="7"/>
        <v>0</v>
      </c>
      <c r="R29" s="42">
        <f t="shared" si="2"/>
        <v>0</v>
      </c>
      <c r="S29" s="43" t="str">
        <f t="shared" si="3"/>
        <v>-</v>
      </c>
      <c r="T29" s="38" t="s">
        <v>31</v>
      </c>
    </row>
    <row r="30" spans="1:20" x14ac:dyDescent="0.3">
      <c r="A30" s="39" t="s">
        <v>40</v>
      </c>
      <c r="B30" s="40" t="s">
        <v>41</v>
      </c>
      <c r="C30" s="39" t="s">
        <v>30</v>
      </c>
      <c r="D30" s="45">
        <f t="shared" ref="D30:Q30" si="8">D111</f>
        <v>2761.4159399999994</v>
      </c>
      <c r="E30" s="45">
        <f t="shared" si="8"/>
        <v>1351.45176812</v>
      </c>
      <c r="F30" s="45">
        <f t="shared" si="8"/>
        <v>1409.9641718800001</v>
      </c>
      <c r="G30" s="45">
        <f t="shared" si="8"/>
        <v>1245.2414932759109</v>
      </c>
      <c r="H30" s="45">
        <f t="shared" si="8"/>
        <v>85.134061720000005</v>
      </c>
      <c r="I30" s="45">
        <f t="shared" si="8"/>
        <v>184.67999999999998</v>
      </c>
      <c r="J30" s="45">
        <f t="shared" si="8"/>
        <v>2.7945826899999999</v>
      </c>
      <c r="K30" s="45">
        <f t="shared" si="8"/>
        <v>456.59999999999997</v>
      </c>
      <c r="L30" s="45">
        <f t="shared" si="8"/>
        <v>77.283935950000014</v>
      </c>
      <c r="M30" s="45">
        <f t="shared" si="8"/>
        <v>317.64</v>
      </c>
      <c r="N30" s="45">
        <f t="shared" si="8"/>
        <v>5.0555430800000005</v>
      </c>
      <c r="O30" s="45">
        <f t="shared" si="8"/>
        <v>286.32149327591105</v>
      </c>
      <c r="P30" s="45">
        <f t="shared" si="8"/>
        <v>0</v>
      </c>
      <c r="Q30" s="45">
        <f t="shared" si="8"/>
        <v>1324.83011016</v>
      </c>
      <c r="R30" s="42">
        <f t="shared" si="2"/>
        <v>-873.78593827999998</v>
      </c>
      <c r="S30" s="43">
        <f t="shared" si="3"/>
        <v>-0.91121880686605772</v>
      </c>
      <c r="T30" s="38" t="s">
        <v>31</v>
      </c>
    </row>
    <row r="31" spans="1:20" ht="31.2" x14ac:dyDescent="0.3">
      <c r="A31" s="39" t="s">
        <v>42</v>
      </c>
      <c r="B31" s="40" t="s">
        <v>43</v>
      </c>
      <c r="C31" s="39" t="s">
        <v>30</v>
      </c>
      <c r="D31" s="45">
        <f t="shared" ref="D31:Q32" si="9">D128</f>
        <v>0</v>
      </c>
      <c r="E31" s="45">
        <f t="shared" si="9"/>
        <v>0</v>
      </c>
      <c r="F31" s="45">
        <f t="shared" si="9"/>
        <v>0</v>
      </c>
      <c r="G31" s="45">
        <f t="shared" si="9"/>
        <v>0</v>
      </c>
      <c r="H31" s="45">
        <f t="shared" si="9"/>
        <v>0</v>
      </c>
      <c r="I31" s="45">
        <f t="shared" si="9"/>
        <v>0</v>
      </c>
      <c r="J31" s="45">
        <f t="shared" si="9"/>
        <v>0</v>
      </c>
      <c r="K31" s="45">
        <f t="shared" si="9"/>
        <v>0</v>
      </c>
      <c r="L31" s="45">
        <f t="shared" si="9"/>
        <v>0</v>
      </c>
      <c r="M31" s="45">
        <f t="shared" si="9"/>
        <v>0</v>
      </c>
      <c r="N31" s="45">
        <f t="shared" si="9"/>
        <v>0</v>
      </c>
      <c r="O31" s="45">
        <f t="shared" si="9"/>
        <v>0</v>
      </c>
      <c r="P31" s="45">
        <f t="shared" si="9"/>
        <v>0</v>
      </c>
      <c r="Q31" s="45">
        <f t="shared" si="9"/>
        <v>0</v>
      </c>
      <c r="R31" s="42">
        <f t="shared" si="2"/>
        <v>0</v>
      </c>
      <c r="S31" s="43" t="str">
        <f t="shared" si="3"/>
        <v>-</v>
      </c>
      <c r="T31" s="38" t="s">
        <v>31</v>
      </c>
    </row>
    <row r="32" spans="1:20" x14ac:dyDescent="0.3">
      <c r="A32" s="39" t="s">
        <v>44</v>
      </c>
      <c r="B32" s="40" t="s">
        <v>45</v>
      </c>
      <c r="C32" s="39" t="s">
        <v>30</v>
      </c>
      <c r="D32" s="45">
        <f t="shared" si="9"/>
        <v>2208.3439216484003</v>
      </c>
      <c r="E32" s="45">
        <f t="shared" si="9"/>
        <v>2220.8726026648005</v>
      </c>
      <c r="F32" s="45">
        <f t="shared" si="9"/>
        <v>-12.528681016400157</v>
      </c>
      <c r="G32" s="45">
        <f t="shared" si="9"/>
        <v>678.24744206360003</v>
      </c>
      <c r="H32" s="45">
        <f t="shared" si="9"/>
        <v>894.44766097000002</v>
      </c>
      <c r="I32" s="45">
        <f t="shared" si="9"/>
        <v>677.52032206360002</v>
      </c>
      <c r="J32" s="45">
        <f t="shared" si="9"/>
        <v>549.0738199499998</v>
      </c>
      <c r="K32" s="45">
        <f t="shared" si="9"/>
        <v>0</v>
      </c>
      <c r="L32" s="45">
        <f t="shared" si="9"/>
        <v>337.73104102000013</v>
      </c>
      <c r="M32" s="45">
        <f t="shared" si="9"/>
        <v>0.72711999999999988</v>
      </c>
      <c r="N32" s="45">
        <f t="shared" si="9"/>
        <v>7.6427999999999994</v>
      </c>
      <c r="O32" s="45">
        <f t="shared" si="9"/>
        <v>0</v>
      </c>
      <c r="P32" s="45">
        <f t="shared" si="9"/>
        <v>0</v>
      </c>
      <c r="Q32" s="45">
        <f t="shared" si="9"/>
        <v>-906.97634198640026</v>
      </c>
      <c r="R32" s="42">
        <f t="shared" si="2"/>
        <v>216.20021890639987</v>
      </c>
      <c r="S32" s="43">
        <f t="shared" si="3"/>
        <v>0.31876304354145507</v>
      </c>
      <c r="T32" s="38" t="s">
        <v>31</v>
      </c>
    </row>
    <row r="33" spans="1:20" ht="31.2" x14ac:dyDescent="0.3">
      <c r="A33" s="39" t="s">
        <v>46</v>
      </c>
      <c r="B33" s="40" t="s">
        <v>47</v>
      </c>
      <c r="C33" s="39" t="s">
        <v>30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2">
        <f t="shared" si="2"/>
        <v>0</v>
      </c>
      <c r="S33" s="43" t="str">
        <f t="shared" si="3"/>
        <v>-</v>
      </c>
      <c r="T33" s="38" t="s">
        <v>31</v>
      </c>
    </row>
    <row r="34" spans="1:20" x14ac:dyDescent="0.3">
      <c r="A34" s="39" t="s">
        <v>48</v>
      </c>
      <c r="B34" s="40" t="s">
        <v>49</v>
      </c>
      <c r="C34" s="39" t="s">
        <v>30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2">
        <f t="shared" si="2"/>
        <v>0</v>
      </c>
      <c r="S34" s="43" t="str">
        <f t="shared" si="3"/>
        <v>-</v>
      </c>
      <c r="T34" s="38" t="s">
        <v>31</v>
      </c>
    </row>
    <row r="35" spans="1:20" x14ac:dyDescent="0.3">
      <c r="A35" s="39" t="s">
        <v>50</v>
      </c>
      <c r="B35" s="40" t="s">
        <v>51</v>
      </c>
      <c r="C35" s="39" t="s">
        <v>30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2">
        <f t="shared" si="2"/>
        <v>0</v>
      </c>
      <c r="S35" s="43" t="str">
        <f t="shared" si="3"/>
        <v>-</v>
      </c>
      <c r="T35" s="38" t="s">
        <v>31</v>
      </c>
    </row>
    <row r="36" spans="1:20" x14ac:dyDescent="0.3">
      <c r="A36" s="39" t="s">
        <v>52</v>
      </c>
      <c r="B36" s="40" t="s">
        <v>53</v>
      </c>
      <c r="C36" s="39" t="s">
        <v>30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2">
        <f t="shared" si="2"/>
        <v>0</v>
      </c>
      <c r="S36" s="43" t="str">
        <f t="shared" si="3"/>
        <v>-</v>
      </c>
      <c r="T36" s="38" t="s">
        <v>31</v>
      </c>
    </row>
    <row r="37" spans="1:20" ht="31.2" x14ac:dyDescent="0.3">
      <c r="A37" s="39" t="s">
        <v>54</v>
      </c>
      <c r="B37" s="40" t="s">
        <v>55</v>
      </c>
      <c r="C37" s="39" t="s">
        <v>30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2">
        <f t="shared" si="2"/>
        <v>0</v>
      </c>
      <c r="S37" s="43" t="str">
        <f t="shared" si="3"/>
        <v>-</v>
      </c>
      <c r="T37" s="38" t="s">
        <v>31</v>
      </c>
    </row>
    <row r="38" spans="1:20" x14ac:dyDescent="0.3">
      <c r="A38" s="39" t="s">
        <v>56</v>
      </c>
      <c r="B38" s="40" t="s">
        <v>57</v>
      </c>
      <c r="C38" s="39" t="s">
        <v>30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2">
        <f t="shared" si="2"/>
        <v>0</v>
      </c>
      <c r="S38" s="43" t="str">
        <f t="shared" si="3"/>
        <v>-</v>
      </c>
      <c r="T38" s="38" t="s">
        <v>31</v>
      </c>
    </row>
    <row r="39" spans="1:20" ht="31.2" x14ac:dyDescent="0.3">
      <c r="A39" s="39" t="s">
        <v>58</v>
      </c>
      <c r="B39" s="40" t="s">
        <v>43</v>
      </c>
      <c r="C39" s="39" t="s">
        <v>30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2">
        <f t="shared" si="2"/>
        <v>0</v>
      </c>
      <c r="S39" s="43" t="str">
        <f t="shared" si="3"/>
        <v>-</v>
      </c>
      <c r="T39" s="38" t="s">
        <v>31</v>
      </c>
    </row>
    <row r="40" spans="1:20" x14ac:dyDescent="0.3">
      <c r="A40" s="39" t="s">
        <v>59</v>
      </c>
      <c r="B40" s="40" t="s">
        <v>45</v>
      </c>
      <c r="C40" s="39" t="s">
        <v>30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2">
        <f t="shared" si="2"/>
        <v>0</v>
      </c>
      <c r="S40" s="43" t="str">
        <f t="shared" si="3"/>
        <v>-</v>
      </c>
      <c r="T40" s="38" t="s">
        <v>31</v>
      </c>
    </row>
    <row r="41" spans="1:20" ht="46.8" x14ac:dyDescent="0.3">
      <c r="A41" s="39" t="s">
        <v>60</v>
      </c>
      <c r="B41" s="40" t="s">
        <v>61</v>
      </c>
      <c r="C41" s="39" t="s">
        <v>30</v>
      </c>
      <c r="D41" s="45">
        <f>D260</f>
        <v>302.0840685028046</v>
      </c>
      <c r="E41" s="45">
        <f t="shared" ref="E41:Q42" si="10">E260</f>
        <v>0</v>
      </c>
      <c r="F41" s="45">
        <f t="shared" si="10"/>
        <v>302.0840685028046</v>
      </c>
      <c r="G41" s="45">
        <f t="shared" si="10"/>
        <v>44.140589189956394</v>
      </c>
      <c r="H41" s="45">
        <f t="shared" si="10"/>
        <v>0</v>
      </c>
      <c r="I41" s="45">
        <f t="shared" si="10"/>
        <v>0</v>
      </c>
      <c r="J41" s="45">
        <f t="shared" si="10"/>
        <v>0</v>
      </c>
      <c r="K41" s="45">
        <f t="shared" si="10"/>
        <v>0</v>
      </c>
      <c r="L41" s="45">
        <f t="shared" si="10"/>
        <v>0</v>
      </c>
      <c r="M41" s="45">
        <f t="shared" si="10"/>
        <v>44.140589189956394</v>
      </c>
      <c r="N41" s="45">
        <f t="shared" si="10"/>
        <v>0</v>
      </c>
      <c r="O41" s="45">
        <f t="shared" si="10"/>
        <v>0</v>
      </c>
      <c r="P41" s="45">
        <f t="shared" si="10"/>
        <v>0</v>
      </c>
      <c r="Q41" s="45">
        <f t="shared" si="10"/>
        <v>302.0840685028046</v>
      </c>
      <c r="R41" s="42">
        <f t="shared" si="2"/>
        <v>-44.140589189956394</v>
      </c>
      <c r="S41" s="43">
        <f t="shared" si="3"/>
        <v>-1</v>
      </c>
      <c r="T41" s="38" t="s">
        <v>31</v>
      </c>
    </row>
    <row r="42" spans="1:20" x14ac:dyDescent="0.3">
      <c r="A42" s="39" t="s">
        <v>62</v>
      </c>
      <c r="B42" s="40" t="s">
        <v>51</v>
      </c>
      <c r="C42" s="39" t="s">
        <v>30</v>
      </c>
      <c r="D42" s="45">
        <f>D261</f>
        <v>0</v>
      </c>
      <c r="E42" s="45">
        <f t="shared" si="10"/>
        <v>0</v>
      </c>
      <c r="F42" s="45">
        <f t="shared" si="10"/>
        <v>0</v>
      </c>
      <c r="G42" s="45">
        <f t="shared" si="10"/>
        <v>0</v>
      </c>
      <c r="H42" s="45">
        <f t="shared" si="10"/>
        <v>0</v>
      </c>
      <c r="I42" s="45">
        <f t="shared" si="10"/>
        <v>0</v>
      </c>
      <c r="J42" s="45">
        <f t="shared" si="10"/>
        <v>0</v>
      </c>
      <c r="K42" s="45">
        <f t="shared" si="10"/>
        <v>0</v>
      </c>
      <c r="L42" s="45">
        <f t="shared" si="10"/>
        <v>0</v>
      </c>
      <c r="M42" s="45">
        <f t="shared" si="10"/>
        <v>0</v>
      </c>
      <c r="N42" s="45">
        <f t="shared" si="10"/>
        <v>0</v>
      </c>
      <c r="O42" s="45">
        <f t="shared" si="10"/>
        <v>0</v>
      </c>
      <c r="P42" s="45">
        <f t="shared" si="10"/>
        <v>0</v>
      </c>
      <c r="Q42" s="45">
        <f t="shared" si="10"/>
        <v>0</v>
      </c>
      <c r="R42" s="42">
        <f t="shared" si="2"/>
        <v>0</v>
      </c>
      <c r="S42" s="43" t="str">
        <f t="shared" si="3"/>
        <v>-</v>
      </c>
      <c r="T42" s="38" t="s">
        <v>31</v>
      </c>
    </row>
    <row r="43" spans="1:20" x14ac:dyDescent="0.3">
      <c r="A43" s="39" t="s">
        <v>63</v>
      </c>
      <c r="B43" s="40" t="s">
        <v>64</v>
      </c>
      <c r="C43" s="39" t="s">
        <v>30</v>
      </c>
      <c r="D43" s="45">
        <f>D267</f>
        <v>0</v>
      </c>
      <c r="E43" s="45">
        <f t="shared" ref="E43:Q43" si="11">E267</f>
        <v>0</v>
      </c>
      <c r="F43" s="45">
        <f t="shared" si="11"/>
        <v>0</v>
      </c>
      <c r="G43" s="45">
        <f t="shared" si="11"/>
        <v>0</v>
      </c>
      <c r="H43" s="45">
        <f t="shared" si="11"/>
        <v>0</v>
      </c>
      <c r="I43" s="45">
        <f t="shared" si="11"/>
        <v>0</v>
      </c>
      <c r="J43" s="45">
        <f t="shared" si="11"/>
        <v>0</v>
      </c>
      <c r="K43" s="45">
        <f t="shared" si="11"/>
        <v>0</v>
      </c>
      <c r="L43" s="45">
        <f t="shared" si="11"/>
        <v>0</v>
      </c>
      <c r="M43" s="45">
        <f t="shared" si="11"/>
        <v>0</v>
      </c>
      <c r="N43" s="45">
        <f t="shared" si="11"/>
        <v>0</v>
      </c>
      <c r="O43" s="45">
        <f t="shared" si="11"/>
        <v>0</v>
      </c>
      <c r="P43" s="45">
        <f t="shared" si="11"/>
        <v>0</v>
      </c>
      <c r="Q43" s="45">
        <f t="shared" si="11"/>
        <v>0</v>
      </c>
      <c r="R43" s="42">
        <f t="shared" si="2"/>
        <v>0</v>
      </c>
      <c r="S43" s="43" t="str">
        <f t="shared" si="3"/>
        <v>-</v>
      </c>
      <c r="T43" s="38" t="s">
        <v>31</v>
      </c>
    </row>
    <row r="44" spans="1:20" x14ac:dyDescent="0.3">
      <c r="A44" s="39" t="s">
        <v>65</v>
      </c>
      <c r="B44" s="40" t="s">
        <v>66</v>
      </c>
      <c r="C44" s="39" t="s">
        <v>30</v>
      </c>
      <c r="D44" s="45">
        <f>D274</f>
        <v>0</v>
      </c>
      <c r="E44" s="45">
        <f t="shared" ref="E44:Q44" si="12">E274</f>
        <v>0</v>
      </c>
      <c r="F44" s="45">
        <f t="shared" si="12"/>
        <v>0</v>
      </c>
      <c r="G44" s="45">
        <f t="shared" si="12"/>
        <v>0</v>
      </c>
      <c r="H44" s="45">
        <f t="shared" si="12"/>
        <v>0</v>
      </c>
      <c r="I44" s="45">
        <f t="shared" si="12"/>
        <v>0</v>
      </c>
      <c r="J44" s="45">
        <f t="shared" si="12"/>
        <v>0</v>
      </c>
      <c r="K44" s="45">
        <f t="shared" si="12"/>
        <v>0</v>
      </c>
      <c r="L44" s="45">
        <f t="shared" si="12"/>
        <v>0</v>
      </c>
      <c r="M44" s="45">
        <f t="shared" si="12"/>
        <v>0</v>
      </c>
      <c r="N44" s="45">
        <f t="shared" si="12"/>
        <v>0</v>
      </c>
      <c r="O44" s="45">
        <f t="shared" si="12"/>
        <v>0</v>
      </c>
      <c r="P44" s="45">
        <f t="shared" si="12"/>
        <v>0</v>
      </c>
      <c r="Q44" s="45">
        <f t="shared" si="12"/>
        <v>0</v>
      </c>
      <c r="R44" s="42">
        <f t="shared" si="2"/>
        <v>0</v>
      </c>
      <c r="S44" s="43" t="str">
        <f t="shared" si="3"/>
        <v>-</v>
      </c>
      <c r="T44" s="38" t="s">
        <v>31</v>
      </c>
    </row>
    <row r="45" spans="1:20" ht="31.2" x14ac:dyDescent="0.3">
      <c r="A45" s="39" t="s">
        <v>67</v>
      </c>
      <c r="B45" s="40" t="s">
        <v>43</v>
      </c>
      <c r="C45" s="39" t="s">
        <v>30</v>
      </c>
      <c r="D45" s="45">
        <f>D281</f>
        <v>0</v>
      </c>
      <c r="E45" s="45">
        <f t="shared" ref="E45:Q46" si="13">E281</f>
        <v>0</v>
      </c>
      <c r="F45" s="45">
        <f t="shared" si="13"/>
        <v>0</v>
      </c>
      <c r="G45" s="45">
        <f t="shared" si="13"/>
        <v>0</v>
      </c>
      <c r="H45" s="45">
        <f t="shared" si="13"/>
        <v>0</v>
      </c>
      <c r="I45" s="45">
        <f t="shared" si="13"/>
        <v>0</v>
      </c>
      <c r="J45" s="45">
        <f t="shared" si="13"/>
        <v>0</v>
      </c>
      <c r="K45" s="45">
        <f t="shared" si="13"/>
        <v>0</v>
      </c>
      <c r="L45" s="45">
        <f t="shared" si="13"/>
        <v>0</v>
      </c>
      <c r="M45" s="45">
        <f t="shared" si="13"/>
        <v>0</v>
      </c>
      <c r="N45" s="45">
        <f t="shared" si="13"/>
        <v>0</v>
      </c>
      <c r="O45" s="45">
        <f t="shared" si="13"/>
        <v>0</v>
      </c>
      <c r="P45" s="45">
        <f t="shared" si="13"/>
        <v>0</v>
      </c>
      <c r="Q45" s="45">
        <f t="shared" si="13"/>
        <v>0</v>
      </c>
      <c r="R45" s="42">
        <f t="shared" si="2"/>
        <v>0</v>
      </c>
      <c r="S45" s="43" t="str">
        <f t="shared" si="3"/>
        <v>-</v>
      </c>
      <c r="T45" s="38" t="s">
        <v>31</v>
      </c>
    </row>
    <row r="46" spans="1:20" x14ac:dyDescent="0.3">
      <c r="A46" s="39" t="s">
        <v>68</v>
      </c>
      <c r="B46" s="40" t="s">
        <v>45</v>
      </c>
      <c r="C46" s="39" t="s">
        <v>30</v>
      </c>
      <c r="D46" s="45">
        <f>D282</f>
        <v>302.0840685028046</v>
      </c>
      <c r="E46" s="45">
        <f t="shared" si="13"/>
        <v>0</v>
      </c>
      <c r="F46" s="45">
        <f t="shared" si="13"/>
        <v>302.0840685028046</v>
      </c>
      <c r="G46" s="45">
        <f t="shared" si="13"/>
        <v>44.140589189956394</v>
      </c>
      <c r="H46" s="45">
        <f t="shared" si="13"/>
        <v>0</v>
      </c>
      <c r="I46" s="45">
        <f t="shared" si="13"/>
        <v>0</v>
      </c>
      <c r="J46" s="45">
        <f t="shared" si="13"/>
        <v>0</v>
      </c>
      <c r="K46" s="45">
        <f t="shared" si="13"/>
        <v>0</v>
      </c>
      <c r="L46" s="45">
        <f t="shared" si="13"/>
        <v>0</v>
      </c>
      <c r="M46" s="45">
        <f t="shared" si="13"/>
        <v>44.140589189956394</v>
      </c>
      <c r="N46" s="45">
        <f t="shared" si="13"/>
        <v>0</v>
      </c>
      <c r="O46" s="45">
        <f t="shared" si="13"/>
        <v>0</v>
      </c>
      <c r="P46" s="45">
        <f t="shared" si="13"/>
        <v>0</v>
      </c>
      <c r="Q46" s="45">
        <f t="shared" si="13"/>
        <v>302.0840685028046</v>
      </c>
      <c r="R46" s="42">
        <f t="shared" si="2"/>
        <v>-44.140589189956394</v>
      </c>
      <c r="S46" s="43">
        <f t="shared" si="3"/>
        <v>-1</v>
      </c>
      <c r="T46" s="38" t="s">
        <v>31</v>
      </c>
    </row>
    <row r="47" spans="1:20" x14ac:dyDescent="0.3">
      <c r="A47" s="39" t="s">
        <v>69</v>
      </c>
      <c r="B47" s="40" t="s">
        <v>70</v>
      </c>
      <c r="C47" s="39" t="s">
        <v>30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f>Q286</f>
        <v>0</v>
      </c>
      <c r="R47" s="42">
        <f t="shared" si="2"/>
        <v>0</v>
      </c>
      <c r="S47" s="43" t="str">
        <f t="shared" si="3"/>
        <v>-</v>
      </c>
      <c r="T47" s="38" t="s">
        <v>31</v>
      </c>
    </row>
    <row r="48" spans="1:20" x14ac:dyDescent="0.3">
      <c r="A48" s="39" t="s">
        <v>71</v>
      </c>
      <c r="B48" s="40" t="s">
        <v>72</v>
      </c>
      <c r="C48" s="39" t="s">
        <v>30</v>
      </c>
      <c r="D48" s="45">
        <f t="shared" ref="D48:Q48" si="14">SUM(D49,D221,D260,D286)</f>
        <v>15740.879299731769</v>
      </c>
      <c r="E48" s="45">
        <f t="shared" si="14"/>
        <v>5409.7529163249037</v>
      </c>
      <c r="F48" s="45">
        <f t="shared" si="14"/>
        <v>10331.126383406865</v>
      </c>
      <c r="G48" s="45">
        <f t="shared" si="14"/>
        <v>9427.1966672470244</v>
      </c>
      <c r="H48" s="45">
        <f t="shared" si="14"/>
        <v>1488.052270103</v>
      </c>
      <c r="I48" s="45">
        <f t="shared" si="14"/>
        <v>1176.6058966205428</v>
      </c>
      <c r="J48" s="45">
        <f t="shared" si="14"/>
        <v>649.83583601199985</v>
      </c>
      <c r="K48" s="45">
        <f t="shared" si="14"/>
        <v>1621.4539999999997</v>
      </c>
      <c r="L48" s="45">
        <f t="shared" si="14"/>
        <v>610.96190581000019</v>
      </c>
      <c r="M48" s="45">
        <f t="shared" si="14"/>
        <v>1749.5336197051563</v>
      </c>
      <c r="N48" s="45">
        <f t="shared" si="14"/>
        <v>227.25452828100001</v>
      </c>
      <c r="O48" s="45">
        <f t="shared" si="14"/>
        <v>4879.6031509213244</v>
      </c>
      <c r="P48" s="45">
        <f t="shared" si="14"/>
        <v>0</v>
      </c>
      <c r="Q48" s="45">
        <f t="shared" si="14"/>
        <v>8843.0741133038682</v>
      </c>
      <c r="R48" s="42">
        <f t="shared" si="2"/>
        <v>-3059.5412462226991</v>
      </c>
      <c r="S48" s="43">
        <f t="shared" si="3"/>
        <v>-0.67278248050074285</v>
      </c>
      <c r="T48" s="38" t="s">
        <v>31</v>
      </c>
    </row>
    <row r="49" spans="1:20" ht="31.2" x14ac:dyDescent="0.3">
      <c r="A49" s="39" t="s">
        <v>73</v>
      </c>
      <c r="B49" s="46" t="s">
        <v>74</v>
      </c>
      <c r="C49" s="39" t="s">
        <v>30</v>
      </c>
      <c r="D49" s="45">
        <f t="shared" ref="D49:Q49" si="15">D50+D83+D108+D111+D128+D129</f>
        <v>15438.795231228964</v>
      </c>
      <c r="E49" s="45">
        <f t="shared" si="15"/>
        <v>5409.7529163249037</v>
      </c>
      <c r="F49" s="45">
        <f t="shared" si="15"/>
        <v>10029.04231490406</v>
      </c>
      <c r="G49" s="45">
        <f t="shared" si="15"/>
        <v>9383.0560780570686</v>
      </c>
      <c r="H49" s="45">
        <f t="shared" si="15"/>
        <v>1488.052270103</v>
      </c>
      <c r="I49" s="45">
        <f t="shared" si="15"/>
        <v>1176.6058966205428</v>
      </c>
      <c r="J49" s="45">
        <f t="shared" si="15"/>
        <v>649.83583601199985</v>
      </c>
      <c r="K49" s="45">
        <f t="shared" si="15"/>
        <v>1621.4539999999997</v>
      </c>
      <c r="L49" s="45">
        <f t="shared" si="15"/>
        <v>610.96190581000019</v>
      </c>
      <c r="M49" s="45">
        <f t="shared" si="15"/>
        <v>1705.3930305151998</v>
      </c>
      <c r="N49" s="45">
        <f t="shared" si="15"/>
        <v>227.25452828100001</v>
      </c>
      <c r="O49" s="45">
        <f t="shared" si="15"/>
        <v>4879.6031509213244</v>
      </c>
      <c r="P49" s="45">
        <f t="shared" si="15"/>
        <v>0</v>
      </c>
      <c r="Q49" s="45">
        <f t="shared" si="15"/>
        <v>8540.990044801063</v>
      </c>
      <c r="R49" s="42">
        <f t="shared" si="2"/>
        <v>-3015.4006570327424</v>
      </c>
      <c r="S49" s="43">
        <f t="shared" si="3"/>
        <v>-0.66957525832307929</v>
      </c>
      <c r="T49" s="38" t="s">
        <v>31</v>
      </c>
    </row>
    <row r="50" spans="1:20" x14ac:dyDescent="0.3">
      <c r="A50" s="39" t="s">
        <v>75</v>
      </c>
      <c r="B50" s="46" t="s">
        <v>76</v>
      </c>
      <c r="C50" s="39" t="s">
        <v>30</v>
      </c>
      <c r="D50" s="45">
        <f t="shared" ref="D50:Q50" si="16">D51+D63+D66+D75</f>
        <v>4882.1751035790185</v>
      </c>
      <c r="E50" s="45">
        <f t="shared" si="16"/>
        <v>1058.6002792596173</v>
      </c>
      <c r="F50" s="45">
        <f t="shared" si="16"/>
        <v>3823.5748243194012</v>
      </c>
      <c r="G50" s="45">
        <f t="shared" si="16"/>
        <v>3075.3302753669641</v>
      </c>
      <c r="H50" s="45">
        <f t="shared" si="16"/>
        <v>258.04330096300004</v>
      </c>
      <c r="I50" s="45">
        <f t="shared" si="16"/>
        <v>203.62557455694275</v>
      </c>
      <c r="J50" s="45">
        <f t="shared" si="16"/>
        <v>96.539701061999992</v>
      </c>
      <c r="K50" s="45">
        <f t="shared" si="16"/>
        <v>802.6339999999999</v>
      </c>
      <c r="L50" s="45">
        <f t="shared" si="16"/>
        <v>134.88655865999999</v>
      </c>
      <c r="M50" s="45">
        <f t="shared" si="16"/>
        <v>982.28819999999996</v>
      </c>
      <c r="N50" s="45">
        <f t="shared" si="16"/>
        <v>26.617041241000003</v>
      </c>
      <c r="O50" s="45">
        <f t="shared" si="16"/>
        <v>1086.7825008100217</v>
      </c>
      <c r="P50" s="45">
        <f t="shared" si="16"/>
        <v>0</v>
      </c>
      <c r="Q50" s="45">
        <f t="shared" si="16"/>
        <v>3565.5315233564015</v>
      </c>
      <c r="R50" s="42">
        <f t="shared" si="2"/>
        <v>-1730.5044735939427</v>
      </c>
      <c r="S50" s="43">
        <f t="shared" si="3"/>
        <v>-0.87023530223180423</v>
      </c>
      <c r="T50" s="38" t="s">
        <v>31</v>
      </c>
    </row>
    <row r="51" spans="1:20" ht="31.2" x14ac:dyDescent="0.3">
      <c r="A51" s="39" t="s">
        <v>77</v>
      </c>
      <c r="B51" s="46" t="s">
        <v>78</v>
      </c>
      <c r="C51" s="39" t="s">
        <v>30</v>
      </c>
      <c r="D51" s="45">
        <f>SUM(D52,D53,D54)</f>
        <v>4058.1516263951326</v>
      </c>
      <c r="E51" s="45">
        <f t="shared" ref="E51:Q51" si="17">SUM(E52,E53,E54)</f>
        <v>1057.4742351240172</v>
      </c>
      <c r="F51" s="45">
        <f t="shared" si="17"/>
        <v>3000.6773912711151</v>
      </c>
      <c r="G51" s="45">
        <f t="shared" si="17"/>
        <v>2425.4066440027595</v>
      </c>
      <c r="H51" s="45">
        <f t="shared" si="17"/>
        <v>209.72201042700001</v>
      </c>
      <c r="I51" s="45">
        <f t="shared" si="17"/>
        <v>173.20702433319764</v>
      </c>
      <c r="J51" s="45">
        <f t="shared" si="17"/>
        <v>96.539701061999992</v>
      </c>
      <c r="K51" s="45">
        <f t="shared" si="17"/>
        <v>628.21399999999994</v>
      </c>
      <c r="L51" s="45">
        <f t="shared" si="17"/>
        <v>86.868936770000005</v>
      </c>
      <c r="M51" s="45">
        <f t="shared" si="17"/>
        <v>767.14819999999997</v>
      </c>
      <c r="N51" s="45">
        <f t="shared" si="17"/>
        <v>26.313372595000004</v>
      </c>
      <c r="O51" s="45">
        <f t="shared" si="17"/>
        <v>856.83741966956234</v>
      </c>
      <c r="P51" s="45">
        <f t="shared" si="17"/>
        <v>0</v>
      </c>
      <c r="Q51" s="45">
        <f t="shared" si="17"/>
        <v>2790.9553808441156</v>
      </c>
      <c r="R51" s="42">
        <f t="shared" si="2"/>
        <v>-1358.8472139061976</v>
      </c>
      <c r="S51" s="43">
        <f t="shared" si="3"/>
        <v>-0.86629725537541813</v>
      </c>
      <c r="T51" s="38" t="s">
        <v>31</v>
      </c>
    </row>
    <row r="52" spans="1:20" ht="31.2" x14ac:dyDescent="0.3">
      <c r="A52" s="39" t="str">
        <f>'[1]Формат ИПР'!A36</f>
        <v>1.1.1.1.1</v>
      </c>
      <c r="B52" s="40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39" t="str">
        <f>'[1]Формат ИПР'!C36</f>
        <v>1.1.1.1.1</v>
      </c>
      <c r="D52" s="45">
        <f>'[1]Формат ИПР'!Q36</f>
        <v>244.43431206131271</v>
      </c>
      <c r="E52" s="45">
        <f>'[1]Формат ИПР'!V36</f>
        <v>79.922135778750032</v>
      </c>
      <c r="F52" s="47">
        <f>'[1]Формат ИПР'!W36</f>
        <v>164.51217628256268</v>
      </c>
      <c r="G52" s="48">
        <f>IF('[1]Формат ИПР'!X36="нд","нд",(I52+K52+M52+O52))</f>
        <v>14.880000000000003</v>
      </c>
      <c r="H52" s="47">
        <f>J52+L52+N52+P52</f>
        <v>17.933431638999998</v>
      </c>
      <c r="I52" s="47">
        <f>'[1]Формат ИПР'!AA36</f>
        <v>0</v>
      </c>
      <c r="J52" s="47">
        <f>'[1]Формат ИПР'!AB36</f>
        <v>1.7424846000000001</v>
      </c>
      <c r="K52" s="47">
        <f>'[1]Формат ИПР'!AC36</f>
        <v>2</v>
      </c>
      <c r="L52" s="47">
        <f>'[1]Формат ИПР'!AD36</f>
        <v>7.5782639300000003</v>
      </c>
      <c r="M52" s="47">
        <f>'[1]Формат ИПР'!AE36</f>
        <v>2</v>
      </c>
      <c r="N52" s="47">
        <f>'[1]Формат ИПР'!AF36</f>
        <v>8.6126831089999989</v>
      </c>
      <c r="O52" s="47">
        <f>'[1]Формат ИПР'!AG36</f>
        <v>10.880000000000003</v>
      </c>
      <c r="P52" s="47">
        <f>'[1]Формат ИПР'!AH36</f>
        <v>0</v>
      </c>
      <c r="Q52" s="49">
        <f>F52-H52</f>
        <v>146.57874464356269</v>
      </c>
      <c r="R52" s="42">
        <f t="shared" si="2"/>
        <v>13.933431638999998</v>
      </c>
      <c r="S52" s="43">
        <f t="shared" si="3"/>
        <v>3.4833579097499996</v>
      </c>
      <c r="T52" s="50" t="str">
        <f>'[1]Формат ИПР'!AL36</f>
        <v xml:space="preserve">Исполнение обязательств по договору ТП </v>
      </c>
    </row>
    <row r="53" spans="1:20" ht="31.2" x14ac:dyDescent="0.3">
      <c r="A53" s="39" t="str">
        <f>'[1]Формат ИПР'!A39</f>
        <v>1.1.1.1.2</v>
      </c>
      <c r="B53" s="40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39" t="str">
        <f>'[1]Формат ИПР'!C39</f>
        <v>1.1.1.1.2</v>
      </c>
      <c r="D53" s="45">
        <f>'[1]Формат ИПР'!Q39</f>
        <v>141.31832563757999</v>
      </c>
      <c r="E53" s="45">
        <f>'[1]Формат ИПР'!V39</f>
        <v>26.882941857067195</v>
      </c>
      <c r="F53" s="47">
        <f>'[1]Формат ИПР'!W39</f>
        <v>114.43538378051279</v>
      </c>
      <c r="G53" s="48">
        <f>IF('[1]Формат ИПР'!X39="нд","нд",(I53+K53+M53+O53))</f>
        <v>7.68</v>
      </c>
      <c r="H53" s="47">
        <f>J53+L53+N53+P53</f>
        <v>3.784332E-2</v>
      </c>
      <c r="I53" s="47">
        <f>'[1]Формат ИПР'!AA39</f>
        <v>0</v>
      </c>
      <c r="J53" s="47">
        <f>'[1]Формат ИПР'!AB39</f>
        <v>0</v>
      </c>
      <c r="K53" s="47">
        <f>'[1]Формат ИПР'!AC39</f>
        <v>0</v>
      </c>
      <c r="L53" s="47">
        <f>'[1]Формат ИПР'!AD39</f>
        <v>3.6504269999999998E-2</v>
      </c>
      <c r="M53" s="47">
        <f>'[1]Формат ИПР'!AE39</f>
        <v>1.8</v>
      </c>
      <c r="N53" s="47">
        <f>'[1]Формат ИПР'!AF39</f>
        <v>1.3390499999999998E-3</v>
      </c>
      <c r="O53" s="47">
        <f>'[1]Формат ИПР'!AG39</f>
        <v>5.88</v>
      </c>
      <c r="P53" s="47">
        <f>'[1]Формат ИПР'!AH39</f>
        <v>0</v>
      </c>
      <c r="Q53" s="49">
        <f t="shared" ref="Q53" si="18">F53-H53</f>
        <v>114.3975404605128</v>
      </c>
      <c r="R53" s="42">
        <f t="shared" si="2"/>
        <v>-1.7621566800000001</v>
      </c>
      <c r="S53" s="43">
        <f t="shared" si="3"/>
        <v>-0.97897593333333344</v>
      </c>
      <c r="T53" s="50" t="str">
        <f>'[1]Формат ИПР'!AL39</f>
        <v>Отклонение по финансированию обусловлено отсутствием заявок ТП и заключенных договоров в отчетном периоде.</v>
      </c>
    </row>
    <row r="54" spans="1:20" ht="31.2" x14ac:dyDescent="0.3">
      <c r="A54" s="39" t="s">
        <v>79</v>
      </c>
      <c r="B54" s="40" t="s">
        <v>80</v>
      </c>
      <c r="C54" s="39" t="s">
        <v>30</v>
      </c>
      <c r="D54" s="45">
        <f t="shared" ref="D54:Q54" si="19">SUM(D55:D62)</f>
        <v>3672.3989886962399</v>
      </c>
      <c r="E54" s="45">
        <f t="shared" si="19"/>
        <v>950.66915748820009</v>
      </c>
      <c r="F54" s="45">
        <f t="shared" si="19"/>
        <v>2721.7298312080397</v>
      </c>
      <c r="G54" s="45">
        <f t="shared" si="19"/>
        <v>2402.8466440027596</v>
      </c>
      <c r="H54" s="45">
        <f t="shared" si="19"/>
        <v>191.75073546800002</v>
      </c>
      <c r="I54" s="45">
        <f t="shared" si="19"/>
        <v>173.20702433319764</v>
      </c>
      <c r="J54" s="45">
        <f t="shared" si="19"/>
        <v>94.797216461999994</v>
      </c>
      <c r="K54" s="45">
        <f t="shared" si="19"/>
        <v>626.21399999999994</v>
      </c>
      <c r="L54" s="45">
        <f t="shared" si="19"/>
        <v>79.254168570000004</v>
      </c>
      <c r="M54" s="45">
        <f t="shared" si="19"/>
        <v>763.34820000000002</v>
      </c>
      <c r="N54" s="45">
        <f t="shared" si="19"/>
        <v>17.699350436000007</v>
      </c>
      <c r="O54" s="45">
        <f t="shared" si="19"/>
        <v>840.07741966956235</v>
      </c>
      <c r="P54" s="45">
        <f t="shared" si="19"/>
        <v>0</v>
      </c>
      <c r="Q54" s="45">
        <f t="shared" si="19"/>
        <v>2529.9790957400401</v>
      </c>
      <c r="R54" s="42">
        <f t="shared" si="2"/>
        <v>-1371.0184888651977</v>
      </c>
      <c r="S54" s="43">
        <f t="shared" si="3"/>
        <v>-0.87730067083333041</v>
      </c>
      <c r="T54" s="38" t="s">
        <v>31</v>
      </c>
    </row>
    <row r="55" spans="1:20" ht="140.4" x14ac:dyDescent="0.3">
      <c r="A55" s="39" t="str">
        <f>'[1]Формат ИПР'!A43</f>
        <v>1.1.1.1.3</v>
      </c>
      <c r="B55" s="40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39" t="str">
        <f>'[1]Формат ИПР'!C43</f>
        <v>I_Che146</v>
      </c>
      <c r="D55" s="45">
        <f>'[1]Формат ИПР'!Q43</f>
        <v>1189.10529171404</v>
      </c>
      <c r="E55" s="45">
        <f>'[1]Формат ИПР'!V43</f>
        <v>872.38577600000008</v>
      </c>
      <c r="F55" s="47">
        <f>'[1]Формат ИПР'!W43</f>
        <v>316.71951571403997</v>
      </c>
      <c r="G55" s="48">
        <f>IF('[1]Формат ИПР'!X43="нд","нд",(I55+K55+M55+O55))</f>
        <v>222.80977517404006</v>
      </c>
      <c r="H55" s="47">
        <f t="shared" ref="H55:H62" si="20">J55+L55+N55+P55</f>
        <v>0</v>
      </c>
      <c r="I55" s="47">
        <f>'[1]Формат ИПР'!AA43</f>
        <v>4.0310243331976494</v>
      </c>
      <c r="J55" s="47">
        <f>'[1]Формат ИПР'!AB43</f>
        <v>0</v>
      </c>
      <c r="K55" s="47">
        <f>'[1]Формат ИПР'!AC43</f>
        <v>22.799999999999997</v>
      </c>
      <c r="L55" s="47">
        <f>'[1]Формат ИПР'!AD43</f>
        <v>0</v>
      </c>
      <c r="M55" s="47">
        <f>'[1]Формат ИПР'!AE43</f>
        <v>69.599999999999994</v>
      </c>
      <c r="N55" s="47">
        <f>'[1]Формат ИПР'!AF43</f>
        <v>0</v>
      </c>
      <c r="O55" s="47">
        <f>'[1]Формат ИПР'!AG43</f>
        <v>126.3787508408424</v>
      </c>
      <c r="P55" s="47">
        <f>'[1]Формат ИПР'!AH43</f>
        <v>0</v>
      </c>
      <c r="Q55" s="48">
        <f t="shared" ref="Q55:Q62" si="21">F55-H55</f>
        <v>316.71951571403997</v>
      </c>
      <c r="R55" s="42">
        <f t="shared" si="2"/>
        <v>-96.431024333197641</v>
      </c>
      <c r="S55" s="43">
        <f t="shared" si="3"/>
        <v>-1</v>
      </c>
      <c r="T55" s="50" t="str">
        <f>'[1]Формат ИПР'!AL43</f>
        <v>Отклонения по финансированию обусловлено увеличением сметной стоимости по факту выхода ГГЭ ПСД, внесением изменений в части выделения дополнительной финансовой поддержки, а также переносам сроков реализации мероприятий на 2023- 2025 гг.</v>
      </c>
    </row>
    <row r="56" spans="1:20" ht="62.4" x14ac:dyDescent="0.3">
      <c r="A56" s="39" t="str">
        <f>'[1]Формат ИПР'!A44</f>
        <v>1.1.1.1.3</v>
      </c>
      <c r="B56" s="40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39" t="str">
        <f>'[1]Формат ИПР'!C44</f>
        <v>M_Che442</v>
      </c>
      <c r="D56" s="45">
        <f>'[1]Формат ИПР'!Q44</f>
        <v>2066.2472527800001</v>
      </c>
      <c r="E56" s="45">
        <f>'[1]Формат ИПР'!V44</f>
        <v>67.258090030000005</v>
      </c>
      <c r="F56" s="47">
        <f>'[1]Формат ИПР'!W44</f>
        <v>1998.9891627500001</v>
      </c>
      <c r="G56" s="48">
        <f>IF('[1]Формат ИПР'!X44="нд","нд",(I56+K56+M56+O56))</f>
        <v>1930.0784528287199</v>
      </c>
      <c r="H56" s="47">
        <f t="shared" si="20"/>
        <v>54.183991140000003</v>
      </c>
      <c r="I56" s="47">
        <f>'[1]Формат ИПР'!AA44</f>
        <v>134.976</v>
      </c>
      <c r="J56" s="47">
        <f>'[1]Формат ИПР'!AB44</f>
        <v>26.75070367</v>
      </c>
      <c r="K56" s="47">
        <f>'[1]Формат ИПР'!AC44</f>
        <v>508.70399999999995</v>
      </c>
      <c r="L56" s="47">
        <f>'[1]Формат ИПР'!AD44</f>
        <v>27.43328747</v>
      </c>
      <c r="M56" s="47">
        <f>'[1]Формат ИПР'!AE44</f>
        <v>596.4</v>
      </c>
      <c r="N56" s="47">
        <f>'[1]Формат ИПР'!AF44</f>
        <v>0</v>
      </c>
      <c r="O56" s="47">
        <f>'[1]Формат ИПР'!AG44</f>
        <v>689.99845282871991</v>
      </c>
      <c r="P56" s="47">
        <f>'[1]Формат ИПР'!AH44</f>
        <v>0</v>
      </c>
      <c r="Q56" s="48">
        <f t="shared" si="21"/>
        <v>1944.8051716100001</v>
      </c>
      <c r="R56" s="42">
        <f t="shared" si="2"/>
        <v>-1185.8960088599999</v>
      </c>
      <c r="S56" s="43">
        <f t="shared" si="3"/>
        <v>-0.95630605191600537</v>
      </c>
      <c r="T56" s="50" t="str">
        <f>'[1]Формат ИПР'!AL44</f>
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</c>
    </row>
    <row r="57" spans="1:20" ht="62.4" x14ac:dyDescent="0.3">
      <c r="A57" s="39" t="str">
        <f>'[1]Формат ИПР'!A45</f>
        <v>1.1.1.1.3</v>
      </c>
      <c r="B57" s="40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39" t="str">
        <f>'[1]Формат ИПР'!C45</f>
        <v>M_Che424</v>
      </c>
      <c r="D57" s="45">
        <f>'[1]Формат ИПР'!Q45</f>
        <v>31.162212995800001</v>
      </c>
      <c r="E57" s="45">
        <f>'[1]Формат ИПР'!V45</f>
        <v>2.4703704518</v>
      </c>
      <c r="F57" s="47">
        <f>'[1]Формат ИПР'!W45</f>
        <v>28.691842544</v>
      </c>
      <c r="G57" s="48">
        <f>IF('[1]Формат ИПР'!X45="нд","нд",(I57+K57+M57+O57))</f>
        <v>28.691842544</v>
      </c>
      <c r="H57" s="47">
        <f t="shared" si="20"/>
        <v>0</v>
      </c>
      <c r="I57" s="47">
        <f>'[1]Формат ИПР'!AA45</f>
        <v>0</v>
      </c>
      <c r="J57" s="47">
        <f>'[1]Формат ИПР'!AB45</f>
        <v>0</v>
      </c>
      <c r="K57" s="47">
        <f>'[1]Формат ИПР'!AC45</f>
        <v>9.1199999999999992</v>
      </c>
      <c r="L57" s="47">
        <f>'[1]Формат ИПР'!AD45</f>
        <v>0</v>
      </c>
      <c r="M57" s="47">
        <f>'[1]Формат ИПР'!AE45</f>
        <v>11.879999999999999</v>
      </c>
      <c r="N57" s="47">
        <f>'[1]Формат ИПР'!AF45</f>
        <v>0</v>
      </c>
      <c r="O57" s="47">
        <f>'[1]Формат ИПР'!AG45</f>
        <v>7.691842544</v>
      </c>
      <c r="P57" s="47">
        <f>'[1]Формат ИПР'!AH45</f>
        <v>0</v>
      </c>
      <c r="Q57" s="48">
        <f t="shared" si="21"/>
        <v>28.691842544</v>
      </c>
      <c r="R57" s="42">
        <f t="shared" si="2"/>
        <v>-21</v>
      </c>
      <c r="S57" s="43">
        <f t="shared" si="3"/>
        <v>-1</v>
      </c>
      <c r="T57" s="50" t="str">
        <f>'[1]Формат ИПР'!AL45</f>
        <v>Отклонение обусловлено корректировкой сроков реализации ввиду поздней поставки оборудования.</v>
      </c>
    </row>
    <row r="58" spans="1:20" ht="62.4" x14ac:dyDescent="0.3">
      <c r="A58" s="39" t="str">
        <f>'[1]Формат ИПР'!A46</f>
        <v>1.1.1.1.3</v>
      </c>
      <c r="B58" s="40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39" t="str">
        <f>'[1]Формат ИПР'!C46</f>
        <v>M_Che425</v>
      </c>
      <c r="D58" s="45">
        <f>'[1]Формат ИПР'!Q46</f>
        <v>4.4063809959999993</v>
      </c>
      <c r="E58" s="45">
        <f>'[1]Формат ИПР'!V46</f>
        <v>0.64552667600000002</v>
      </c>
      <c r="F58" s="47">
        <f>'[1]Формат ИПР'!W46</f>
        <v>3.7608543199999991</v>
      </c>
      <c r="G58" s="48">
        <f>IF('[1]Формат ИПР'!X46="нд","нд",(I58+K58+M58+O58))</f>
        <v>3.76085432</v>
      </c>
      <c r="H58" s="47">
        <f>J58+L58+N58+P58</f>
        <v>3.1040695199999999</v>
      </c>
      <c r="I58" s="47">
        <f>'[1]Формат ИПР'!AA46</f>
        <v>0</v>
      </c>
      <c r="J58" s="47">
        <f>'[1]Формат ИПР'!AB46</f>
        <v>0</v>
      </c>
      <c r="K58" s="47">
        <f>'[1]Формат ИПР'!AC46</f>
        <v>1.7099999999999997</v>
      </c>
      <c r="L58" s="47">
        <f>'[1]Формат ИПР'!AD46</f>
        <v>0</v>
      </c>
      <c r="M58" s="47">
        <f>'[1]Формат ИПР'!AE46</f>
        <v>1.9481999999999997</v>
      </c>
      <c r="N58" s="47">
        <f>'[1]Формат ИПР'!AF46</f>
        <v>3.1040695199999999</v>
      </c>
      <c r="O58" s="47">
        <f>'[1]Формат ИПР'!AG46</f>
        <v>0.1026543200000003</v>
      </c>
      <c r="P58" s="47">
        <f>'[1]Формат ИПР'!AH46</f>
        <v>0</v>
      </c>
      <c r="Q58" s="48">
        <f t="shared" si="21"/>
        <v>0.65678479999999917</v>
      </c>
      <c r="R58" s="42">
        <f t="shared" si="2"/>
        <v>-0.55413047999999954</v>
      </c>
      <c r="S58" s="43">
        <f t="shared" si="3"/>
        <v>-0.15147626701656541</v>
      </c>
      <c r="T58" s="50" t="str">
        <f>'[1]Формат ИПР'!AL46</f>
        <v>Отклонение обусловлено корректировкой сроков реализации ввиду поздней поставки оборудования.</v>
      </c>
    </row>
    <row r="59" spans="1:20" ht="62.4" x14ac:dyDescent="0.3">
      <c r="A59" s="39" t="str">
        <f>'[1]Формат ИПР'!A47</f>
        <v>1.1.1.1.3</v>
      </c>
      <c r="B59" s="40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39" t="str">
        <f>'[1]Формат ИПР'!C47</f>
        <v>M_Che426</v>
      </c>
      <c r="D59" s="45">
        <f>'[1]Формат ИПР'!Q47</f>
        <v>65.617463011200002</v>
      </c>
      <c r="E59" s="45">
        <f>'[1]Формат ИПР'!V47</f>
        <v>1.8196364792000002</v>
      </c>
      <c r="F59" s="47">
        <f>'[1]Формат ИПР'!W47</f>
        <v>63.797826532000002</v>
      </c>
      <c r="G59" s="48">
        <f>IF('[1]Формат ИПР'!X47="нд","нд",(I59+K59+M59+O59))</f>
        <v>63.797826532000002</v>
      </c>
      <c r="H59" s="47">
        <f>J59+L59+N59+P59</f>
        <v>7.1429059800000001</v>
      </c>
      <c r="I59" s="47">
        <f>'[1]Формат ИПР'!AA47</f>
        <v>11.399999999999999</v>
      </c>
      <c r="J59" s="47">
        <f>'[1]Формат ИПР'!AB47</f>
        <v>0</v>
      </c>
      <c r="K59" s="47">
        <f>'[1]Формат ИПР'!AC47</f>
        <v>14.279999999999998</v>
      </c>
      <c r="L59" s="47">
        <f>'[1]Формат ИПР'!AD47</f>
        <v>0</v>
      </c>
      <c r="M59" s="47">
        <f>'[1]Формат ИПР'!AE47</f>
        <v>23.519999999999996</v>
      </c>
      <c r="N59" s="47">
        <f>'[1]Формат ИПР'!AF47</f>
        <v>7.1429059800000001</v>
      </c>
      <c r="O59" s="47">
        <f>'[1]Формат ИПР'!AG47</f>
        <v>14.597826532000013</v>
      </c>
      <c r="P59" s="47">
        <f>'[1]Формат ИПР'!AH47</f>
        <v>0</v>
      </c>
      <c r="Q59" s="48">
        <f t="shared" si="21"/>
        <v>56.654920552</v>
      </c>
      <c r="R59" s="42">
        <f t="shared" si="2"/>
        <v>-42.057094019999987</v>
      </c>
      <c r="S59" s="43">
        <f t="shared" si="3"/>
        <v>-0.85481898414634139</v>
      </c>
      <c r="T59" s="50" t="str">
        <f>'[1]Формат ИПР'!AL47</f>
        <v>Отклонение обусловлено корректировкой сроков реализации ввиду поздней поставки оборудования.</v>
      </c>
    </row>
    <row r="60" spans="1:20" ht="78" x14ac:dyDescent="0.3">
      <c r="A60" s="39" t="str">
        <f>'[1]Формат ИПР'!A48</f>
        <v>1.1.1.1.3</v>
      </c>
      <c r="B60" s="40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39" t="str">
        <f>'[1]Формат ИПР'!C48</f>
        <v>N_Che462_23</v>
      </c>
      <c r="D60" s="45">
        <f>'[1]Формат ИПР'!Q48</f>
        <v>59.944200000000002</v>
      </c>
      <c r="E60" s="45">
        <f>'[1]Формат ИПР'!V48</f>
        <v>0</v>
      </c>
      <c r="F60" s="47">
        <f>'[1]Формат ИПР'!W48</f>
        <v>59.944200000000002</v>
      </c>
      <c r="G60" s="48" t="str">
        <f>IF('[1]Формат ИПР'!X48="нд","нд",(I60+K60+M60+O60))</f>
        <v>нд</v>
      </c>
      <c r="H60" s="47">
        <f t="shared" ref="H60:H61" si="22">J60+L60+N60+P60</f>
        <v>0</v>
      </c>
      <c r="I60" s="47" t="str">
        <f>'[1]Формат ИПР'!AA48</f>
        <v>нд</v>
      </c>
      <c r="J60" s="47">
        <f>'[1]Формат ИПР'!AB48</f>
        <v>0</v>
      </c>
      <c r="K60" s="47" t="str">
        <f>'[1]Формат ИПР'!AC48</f>
        <v>нд</v>
      </c>
      <c r="L60" s="47">
        <f>'[1]Формат ИПР'!AD48</f>
        <v>0</v>
      </c>
      <c r="M60" s="47" t="str">
        <f>'[1]Формат ИПР'!AE48</f>
        <v>нд</v>
      </c>
      <c r="N60" s="47">
        <f>'[1]Формат ИПР'!AF48</f>
        <v>0</v>
      </c>
      <c r="O60" s="47" t="str">
        <f>'[1]Формат ИПР'!AG48</f>
        <v>нд</v>
      </c>
      <c r="P60" s="47">
        <f>'[1]Формат ИПР'!AH48</f>
        <v>0</v>
      </c>
      <c r="Q60" s="48">
        <f t="shared" si="21"/>
        <v>59.944200000000002</v>
      </c>
      <c r="R60" s="42" t="str">
        <f t="shared" si="2"/>
        <v>нд</v>
      </c>
      <c r="S60" s="43" t="str">
        <f t="shared" si="3"/>
        <v>нд</v>
      </c>
      <c r="T60" s="50" t="str">
        <f>'[1]Формат ИПР'!AL48</f>
        <v>нд</v>
      </c>
    </row>
    <row r="61" spans="1:20" ht="93.6" x14ac:dyDescent="0.3">
      <c r="A61" s="39" t="str">
        <f>'[1]Формат ИПР'!A49</f>
        <v>1.1.1.1.3</v>
      </c>
      <c r="B61" s="40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39" t="str">
        <f>'[1]Формат ИПР'!C49</f>
        <v>N_Che463_23</v>
      </c>
      <c r="D61" s="45">
        <f>'[1]Формат ИПР'!Q49</f>
        <v>17.813875199999998</v>
      </c>
      <c r="E61" s="45">
        <f>'[1]Формат ИПР'!V49</f>
        <v>0</v>
      </c>
      <c r="F61" s="47">
        <f>'[1]Формат ИПР'!W49</f>
        <v>17.813875199999998</v>
      </c>
      <c r="G61" s="48" t="str">
        <f>IF('[1]Формат ИПР'!X49="нд","нд",(I61+K61+M61+O61))</f>
        <v>нд</v>
      </c>
      <c r="H61" s="47">
        <f t="shared" si="22"/>
        <v>0</v>
      </c>
      <c r="I61" s="47" t="str">
        <f>'[1]Формат ИПР'!AA49</f>
        <v>нд</v>
      </c>
      <c r="J61" s="47">
        <f>'[1]Формат ИПР'!AB49</f>
        <v>0</v>
      </c>
      <c r="K61" s="47" t="str">
        <f>'[1]Формат ИПР'!AC49</f>
        <v>нд</v>
      </c>
      <c r="L61" s="47">
        <f>'[1]Формат ИПР'!AD49</f>
        <v>0</v>
      </c>
      <c r="M61" s="47" t="str">
        <f>'[1]Формат ИПР'!AE49</f>
        <v>нд</v>
      </c>
      <c r="N61" s="47">
        <f>'[1]Формат ИПР'!AF49</f>
        <v>0</v>
      </c>
      <c r="O61" s="47" t="str">
        <f>'[1]Формат ИПР'!AG49</f>
        <v>нд</v>
      </c>
      <c r="P61" s="47">
        <f>'[1]Формат ИПР'!AH49</f>
        <v>0</v>
      </c>
      <c r="Q61" s="48">
        <f t="shared" si="21"/>
        <v>17.813875199999998</v>
      </c>
      <c r="R61" s="42" t="str">
        <f t="shared" si="2"/>
        <v>нд</v>
      </c>
      <c r="S61" s="43" t="str">
        <f t="shared" si="3"/>
        <v>нд</v>
      </c>
      <c r="T61" s="50" t="str">
        <f>'[1]Формат ИПР'!AL49</f>
        <v>нд</v>
      </c>
    </row>
    <row r="62" spans="1:20" ht="46.8" x14ac:dyDescent="0.3">
      <c r="A62" s="39" t="str">
        <f>'[1]Формат ИПР'!A50</f>
        <v>1.1.1.1.3</v>
      </c>
      <c r="B62" s="40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39" t="str">
        <f>'[1]Формат ИПР'!C50</f>
        <v>M_Che427</v>
      </c>
      <c r="D62" s="45">
        <f>'[1]Формат ИПР'!Q50</f>
        <v>238.1023119992</v>
      </c>
      <c r="E62" s="45">
        <f>'[1]Формат ИПР'!V50</f>
        <v>6.0897578511999999</v>
      </c>
      <c r="F62" s="47">
        <f>'[1]Формат ИПР'!W50</f>
        <v>232.01255414799999</v>
      </c>
      <c r="G62" s="48">
        <f>IF('[1]Формат ИПР'!X50="нд","нд",(I62+K62+M62+O62))</f>
        <v>153.70789260399997</v>
      </c>
      <c r="H62" s="47">
        <f t="shared" si="20"/>
        <v>127.31976882800001</v>
      </c>
      <c r="I62" s="47">
        <f>'[1]Формат ИПР'!AA50</f>
        <v>22.799999999999997</v>
      </c>
      <c r="J62" s="47">
        <f>'[1]Формат ИПР'!AB50</f>
        <v>68.046512792000001</v>
      </c>
      <c r="K62" s="47">
        <f>'[1]Формат ИПР'!AC50</f>
        <v>69.599999999999994</v>
      </c>
      <c r="L62" s="47">
        <f>'[1]Формат ИПР'!AD50</f>
        <v>51.820881100000001</v>
      </c>
      <c r="M62" s="47">
        <f>'[1]Формат ИПР'!AE50</f>
        <v>60</v>
      </c>
      <c r="N62" s="47">
        <f>'[1]Формат ИПР'!AF50</f>
        <v>7.452374936000008</v>
      </c>
      <c r="O62" s="47">
        <f>'[1]Формат ИПР'!AG50</f>
        <v>1.3078926039999885</v>
      </c>
      <c r="P62" s="47">
        <f>'[1]Формат ИПР'!AH50</f>
        <v>0</v>
      </c>
      <c r="Q62" s="48">
        <f t="shared" si="21"/>
        <v>104.69278531999998</v>
      </c>
      <c r="R62" s="42">
        <f t="shared" si="2"/>
        <v>-25.080231171999969</v>
      </c>
      <c r="S62" s="43">
        <f t="shared" si="3"/>
        <v>-0.1645684460104985</v>
      </c>
      <c r="T62" s="50" t="str">
        <f>'[1]Формат ИПР'!AL50</f>
        <v>Отклонение обусловлено соблюдением условий договора, удержание в размере 20% от объема выполненных работ до полного исполнения договора.</v>
      </c>
    </row>
    <row r="63" spans="1:20" ht="31.2" x14ac:dyDescent="0.3">
      <c r="A63" s="39" t="s">
        <v>81</v>
      </c>
      <c r="B63" s="40" t="s">
        <v>82</v>
      </c>
      <c r="C63" s="39" t="s">
        <v>30</v>
      </c>
      <c r="D63" s="45">
        <f>D64+D65</f>
        <v>0</v>
      </c>
      <c r="E63" s="45">
        <f t="shared" ref="E63:Q63" si="23">E64+E65</f>
        <v>0</v>
      </c>
      <c r="F63" s="45">
        <f t="shared" si="23"/>
        <v>0</v>
      </c>
      <c r="G63" s="45">
        <f t="shared" si="23"/>
        <v>0</v>
      </c>
      <c r="H63" s="45">
        <f t="shared" si="23"/>
        <v>0</v>
      </c>
      <c r="I63" s="45">
        <f t="shared" si="23"/>
        <v>0</v>
      </c>
      <c r="J63" s="45">
        <f t="shared" si="23"/>
        <v>0</v>
      </c>
      <c r="K63" s="45">
        <f t="shared" si="23"/>
        <v>0</v>
      </c>
      <c r="L63" s="45">
        <f t="shared" si="23"/>
        <v>0</v>
      </c>
      <c r="M63" s="45">
        <f t="shared" si="23"/>
        <v>0</v>
      </c>
      <c r="N63" s="45">
        <f t="shared" si="23"/>
        <v>0</v>
      </c>
      <c r="O63" s="45">
        <f t="shared" si="23"/>
        <v>0</v>
      </c>
      <c r="P63" s="45">
        <f t="shared" si="23"/>
        <v>0</v>
      </c>
      <c r="Q63" s="45">
        <f t="shared" si="23"/>
        <v>0</v>
      </c>
      <c r="R63" s="42">
        <f t="shared" si="2"/>
        <v>0</v>
      </c>
      <c r="S63" s="43" t="str">
        <f t="shared" si="3"/>
        <v>-</v>
      </c>
      <c r="T63" s="38" t="s">
        <v>31</v>
      </c>
    </row>
    <row r="64" spans="1:20" ht="31.2" x14ac:dyDescent="0.3">
      <c r="A64" s="39" t="s">
        <v>83</v>
      </c>
      <c r="B64" s="40" t="s">
        <v>84</v>
      </c>
      <c r="C64" s="39" t="s">
        <v>30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2">
        <f t="shared" si="2"/>
        <v>0</v>
      </c>
      <c r="S64" s="43" t="str">
        <f t="shared" si="3"/>
        <v>-</v>
      </c>
      <c r="T64" s="38" t="s">
        <v>31</v>
      </c>
    </row>
    <row r="65" spans="1:20" ht="31.2" x14ac:dyDescent="0.3">
      <c r="A65" s="39" t="s">
        <v>85</v>
      </c>
      <c r="B65" s="40" t="s">
        <v>86</v>
      </c>
      <c r="C65" s="39" t="s">
        <v>30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2">
        <f t="shared" si="2"/>
        <v>0</v>
      </c>
      <c r="S65" s="43" t="str">
        <f t="shared" si="3"/>
        <v>-</v>
      </c>
      <c r="T65" s="38" t="s">
        <v>31</v>
      </c>
    </row>
    <row r="66" spans="1:20" ht="31.2" x14ac:dyDescent="0.3">
      <c r="A66" s="39" t="s">
        <v>87</v>
      </c>
      <c r="B66" s="40" t="s">
        <v>88</v>
      </c>
      <c r="C66" s="39" t="s">
        <v>30</v>
      </c>
      <c r="D66" s="45">
        <f t="shared" ref="D66:Q66" si="24">D67+D71</f>
        <v>0</v>
      </c>
      <c r="E66" s="45">
        <f t="shared" si="24"/>
        <v>0</v>
      </c>
      <c r="F66" s="45">
        <f t="shared" si="24"/>
        <v>0</v>
      </c>
      <c r="G66" s="45">
        <f t="shared" si="24"/>
        <v>0</v>
      </c>
      <c r="H66" s="45">
        <f t="shared" si="24"/>
        <v>0</v>
      </c>
      <c r="I66" s="45">
        <f t="shared" si="24"/>
        <v>0</v>
      </c>
      <c r="J66" s="45">
        <f t="shared" si="24"/>
        <v>0</v>
      </c>
      <c r="K66" s="45">
        <f t="shared" si="24"/>
        <v>0</v>
      </c>
      <c r="L66" s="45">
        <f t="shared" si="24"/>
        <v>0</v>
      </c>
      <c r="M66" s="45">
        <f t="shared" si="24"/>
        <v>0</v>
      </c>
      <c r="N66" s="45">
        <f t="shared" si="24"/>
        <v>0</v>
      </c>
      <c r="O66" s="45">
        <f t="shared" si="24"/>
        <v>0</v>
      </c>
      <c r="P66" s="45">
        <f t="shared" si="24"/>
        <v>0</v>
      </c>
      <c r="Q66" s="45">
        <f t="shared" si="24"/>
        <v>0</v>
      </c>
      <c r="R66" s="42">
        <f t="shared" si="2"/>
        <v>0</v>
      </c>
      <c r="S66" s="43" t="str">
        <f t="shared" si="3"/>
        <v>-</v>
      </c>
      <c r="T66" s="38" t="s">
        <v>31</v>
      </c>
    </row>
    <row r="67" spans="1:20" ht="31.2" x14ac:dyDescent="0.3">
      <c r="A67" s="39" t="s">
        <v>89</v>
      </c>
      <c r="B67" s="51" t="s">
        <v>90</v>
      </c>
      <c r="C67" s="39" t="s">
        <v>30</v>
      </c>
      <c r="D67" s="45">
        <f t="shared" ref="D67:Q67" si="25">D68+D69+D70</f>
        <v>0</v>
      </c>
      <c r="E67" s="45">
        <f t="shared" si="25"/>
        <v>0</v>
      </c>
      <c r="F67" s="45">
        <f t="shared" si="25"/>
        <v>0</v>
      </c>
      <c r="G67" s="45">
        <f t="shared" si="25"/>
        <v>0</v>
      </c>
      <c r="H67" s="45">
        <f t="shared" si="25"/>
        <v>0</v>
      </c>
      <c r="I67" s="45">
        <f t="shared" si="25"/>
        <v>0</v>
      </c>
      <c r="J67" s="45">
        <f t="shared" si="25"/>
        <v>0</v>
      </c>
      <c r="K67" s="45">
        <f t="shared" si="25"/>
        <v>0</v>
      </c>
      <c r="L67" s="45">
        <f t="shared" si="25"/>
        <v>0</v>
      </c>
      <c r="M67" s="45">
        <f t="shared" si="25"/>
        <v>0</v>
      </c>
      <c r="N67" s="45">
        <f t="shared" si="25"/>
        <v>0</v>
      </c>
      <c r="O67" s="45">
        <f t="shared" si="25"/>
        <v>0</v>
      </c>
      <c r="P67" s="45">
        <f t="shared" si="25"/>
        <v>0</v>
      </c>
      <c r="Q67" s="45">
        <f t="shared" si="25"/>
        <v>0</v>
      </c>
      <c r="R67" s="42">
        <f t="shared" si="2"/>
        <v>0</v>
      </c>
      <c r="S67" s="43" t="str">
        <f t="shared" si="3"/>
        <v>-</v>
      </c>
      <c r="T67" s="38" t="s">
        <v>31</v>
      </c>
    </row>
    <row r="68" spans="1:20" ht="62.4" x14ac:dyDescent="0.3">
      <c r="A68" s="39" t="s">
        <v>89</v>
      </c>
      <c r="B68" s="40" t="s">
        <v>91</v>
      </c>
      <c r="C68" s="39" t="s">
        <v>30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2">
        <f t="shared" si="2"/>
        <v>0</v>
      </c>
      <c r="S68" s="43" t="str">
        <f t="shared" si="3"/>
        <v>-</v>
      </c>
      <c r="T68" s="38" t="s">
        <v>31</v>
      </c>
    </row>
    <row r="69" spans="1:20" ht="46.8" x14ac:dyDescent="0.3">
      <c r="A69" s="39" t="s">
        <v>89</v>
      </c>
      <c r="B69" s="40" t="s">
        <v>92</v>
      </c>
      <c r="C69" s="39" t="s">
        <v>30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2">
        <f t="shared" si="2"/>
        <v>0</v>
      </c>
      <c r="S69" s="43" t="str">
        <f t="shared" si="3"/>
        <v>-</v>
      </c>
      <c r="T69" s="38" t="s">
        <v>31</v>
      </c>
    </row>
    <row r="70" spans="1:20" ht="46.8" x14ac:dyDescent="0.3">
      <c r="A70" s="39" t="s">
        <v>89</v>
      </c>
      <c r="B70" s="40" t="s">
        <v>93</v>
      </c>
      <c r="C70" s="39" t="s">
        <v>30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2">
        <f t="shared" si="2"/>
        <v>0</v>
      </c>
      <c r="S70" s="43" t="str">
        <f t="shared" si="3"/>
        <v>-</v>
      </c>
      <c r="T70" s="38" t="s">
        <v>31</v>
      </c>
    </row>
    <row r="71" spans="1:20" ht="31.2" x14ac:dyDescent="0.3">
      <c r="A71" s="39" t="s">
        <v>94</v>
      </c>
      <c r="B71" s="40" t="s">
        <v>90</v>
      </c>
      <c r="C71" s="39" t="s">
        <v>30</v>
      </c>
      <c r="D71" s="45">
        <f>D72+D73+D74</f>
        <v>0</v>
      </c>
      <c r="E71" s="45">
        <f t="shared" ref="E71:Q71" si="26">E72+E73+E74</f>
        <v>0</v>
      </c>
      <c r="F71" s="45">
        <f t="shared" si="26"/>
        <v>0</v>
      </c>
      <c r="G71" s="45">
        <f t="shared" si="26"/>
        <v>0</v>
      </c>
      <c r="H71" s="45">
        <f t="shared" si="26"/>
        <v>0</v>
      </c>
      <c r="I71" s="45">
        <f t="shared" si="26"/>
        <v>0</v>
      </c>
      <c r="J71" s="45">
        <f t="shared" si="26"/>
        <v>0</v>
      </c>
      <c r="K71" s="45">
        <f t="shared" si="26"/>
        <v>0</v>
      </c>
      <c r="L71" s="45">
        <f t="shared" si="26"/>
        <v>0</v>
      </c>
      <c r="M71" s="45">
        <f t="shared" si="26"/>
        <v>0</v>
      </c>
      <c r="N71" s="45">
        <f t="shared" si="26"/>
        <v>0</v>
      </c>
      <c r="O71" s="45">
        <f t="shared" si="26"/>
        <v>0</v>
      </c>
      <c r="P71" s="45">
        <f t="shared" si="26"/>
        <v>0</v>
      </c>
      <c r="Q71" s="45">
        <f t="shared" si="26"/>
        <v>0</v>
      </c>
      <c r="R71" s="42">
        <f t="shared" si="2"/>
        <v>0</v>
      </c>
      <c r="S71" s="43" t="str">
        <f t="shared" si="3"/>
        <v>-</v>
      </c>
      <c r="T71" s="38" t="s">
        <v>31</v>
      </c>
    </row>
    <row r="72" spans="1:20" ht="62.4" x14ac:dyDescent="0.3">
      <c r="A72" s="39" t="s">
        <v>94</v>
      </c>
      <c r="B72" s="40" t="s">
        <v>91</v>
      </c>
      <c r="C72" s="39" t="s">
        <v>30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2">
        <f t="shared" si="2"/>
        <v>0</v>
      </c>
      <c r="S72" s="43" t="str">
        <f t="shared" si="3"/>
        <v>-</v>
      </c>
      <c r="T72" s="38" t="s">
        <v>31</v>
      </c>
    </row>
    <row r="73" spans="1:20" ht="46.8" x14ac:dyDescent="0.3">
      <c r="A73" s="39" t="s">
        <v>94</v>
      </c>
      <c r="B73" s="40" t="s">
        <v>92</v>
      </c>
      <c r="C73" s="39" t="s">
        <v>30</v>
      </c>
      <c r="D73" s="45">
        <v>0</v>
      </c>
      <c r="E73" s="45">
        <v>0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2">
        <f t="shared" si="2"/>
        <v>0</v>
      </c>
      <c r="S73" s="43" t="str">
        <f t="shared" si="3"/>
        <v>-</v>
      </c>
      <c r="T73" s="38" t="s">
        <v>31</v>
      </c>
    </row>
    <row r="74" spans="1:20" ht="46.8" x14ac:dyDescent="0.3">
      <c r="A74" s="39" t="s">
        <v>94</v>
      </c>
      <c r="B74" s="40" t="s">
        <v>93</v>
      </c>
      <c r="C74" s="39" t="s">
        <v>30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2">
        <f t="shared" si="2"/>
        <v>0</v>
      </c>
      <c r="S74" s="43" t="str">
        <f t="shared" si="3"/>
        <v>-</v>
      </c>
      <c r="T74" s="38" t="s">
        <v>31</v>
      </c>
    </row>
    <row r="75" spans="1:20" ht="46.8" x14ac:dyDescent="0.3">
      <c r="A75" s="39" t="s">
        <v>95</v>
      </c>
      <c r="B75" s="40" t="s">
        <v>96</v>
      </c>
      <c r="C75" s="39" t="s">
        <v>30</v>
      </c>
      <c r="D75" s="45">
        <f>D76+D77</f>
        <v>824.02347718388614</v>
      </c>
      <c r="E75" s="45">
        <f t="shared" ref="E75:Q75" si="27">E76+E77</f>
        <v>1.1260441355999999</v>
      </c>
      <c r="F75" s="45">
        <f t="shared" si="27"/>
        <v>822.89743304828619</v>
      </c>
      <c r="G75" s="45">
        <f t="shared" si="27"/>
        <v>649.92363136420454</v>
      </c>
      <c r="H75" s="45">
        <f t="shared" si="27"/>
        <v>48.321290535999999</v>
      </c>
      <c r="I75" s="45">
        <f t="shared" si="27"/>
        <v>30.418550223745111</v>
      </c>
      <c r="J75" s="45">
        <f t="shared" si="27"/>
        <v>0</v>
      </c>
      <c r="K75" s="45">
        <f t="shared" si="27"/>
        <v>174.42</v>
      </c>
      <c r="L75" s="45">
        <f t="shared" si="27"/>
        <v>48.017621890000001</v>
      </c>
      <c r="M75" s="45">
        <f t="shared" si="27"/>
        <v>215.14</v>
      </c>
      <c r="N75" s="45">
        <f t="shared" si="27"/>
        <v>0.30366864600000021</v>
      </c>
      <c r="O75" s="45">
        <f t="shared" si="27"/>
        <v>229.94508114045939</v>
      </c>
      <c r="P75" s="45">
        <f t="shared" si="27"/>
        <v>0</v>
      </c>
      <c r="Q75" s="45">
        <f t="shared" si="27"/>
        <v>774.5761425122862</v>
      </c>
      <c r="R75" s="42">
        <f t="shared" si="2"/>
        <v>-371.65725968774507</v>
      </c>
      <c r="S75" s="43">
        <f t="shared" si="3"/>
        <v>-0.88494343220562899</v>
      </c>
      <c r="T75" s="38" t="s">
        <v>31</v>
      </c>
    </row>
    <row r="76" spans="1:20" ht="46.8" x14ac:dyDescent="0.3">
      <c r="A76" s="39" t="s">
        <v>97</v>
      </c>
      <c r="B76" s="40" t="s">
        <v>98</v>
      </c>
      <c r="C76" s="39" t="s">
        <v>30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2">
        <f t="shared" si="2"/>
        <v>0</v>
      </c>
      <c r="S76" s="43" t="str">
        <f t="shared" si="3"/>
        <v>-</v>
      </c>
      <c r="T76" s="38" t="s">
        <v>31</v>
      </c>
    </row>
    <row r="77" spans="1:20" ht="46.8" x14ac:dyDescent="0.3">
      <c r="A77" s="39" t="s">
        <v>99</v>
      </c>
      <c r="B77" s="40" t="s">
        <v>100</v>
      </c>
      <c r="C77" s="39" t="s">
        <v>30</v>
      </c>
      <c r="D77" s="45">
        <f t="shared" ref="D77:Q77" si="28">SUM(D78:D82)</f>
        <v>824.02347718388614</v>
      </c>
      <c r="E77" s="45">
        <f t="shared" si="28"/>
        <v>1.1260441355999999</v>
      </c>
      <c r="F77" s="45">
        <f t="shared" si="28"/>
        <v>822.89743304828619</v>
      </c>
      <c r="G77" s="45">
        <f t="shared" si="28"/>
        <v>649.92363136420454</v>
      </c>
      <c r="H77" s="45">
        <f t="shared" si="28"/>
        <v>48.321290535999999</v>
      </c>
      <c r="I77" s="45">
        <f t="shared" si="28"/>
        <v>30.418550223745111</v>
      </c>
      <c r="J77" s="45">
        <f t="shared" si="28"/>
        <v>0</v>
      </c>
      <c r="K77" s="45">
        <f t="shared" si="28"/>
        <v>174.42</v>
      </c>
      <c r="L77" s="45">
        <f t="shared" si="28"/>
        <v>48.017621890000001</v>
      </c>
      <c r="M77" s="45">
        <f t="shared" si="28"/>
        <v>215.14</v>
      </c>
      <c r="N77" s="45">
        <f t="shared" si="28"/>
        <v>0.30366864600000021</v>
      </c>
      <c r="O77" s="45">
        <f t="shared" si="28"/>
        <v>229.94508114045939</v>
      </c>
      <c r="P77" s="45">
        <f t="shared" si="28"/>
        <v>0</v>
      </c>
      <c r="Q77" s="45">
        <f t="shared" si="28"/>
        <v>774.5761425122862</v>
      </c>
      <c r="R77" s="42">
        <f t="shared" si="2"/>
        <v>-371.65725968774507</v>
      </c>
      <c r="S77" s="43">
        <f t="shared" si="3"/>
        <v>-0.88494343220562899</v>
      </c>
      <c r="T77" s="38" t="s">
        <v>31</v>
      </c>
    </row>
    <row r="78" spans="1:20" ht="109.2" x14ac:dyDescent="0.3">
      <c r="A78" s="39" t="str">
        <f>'[1]Формат ИПР'!A66</f>
        <v>1.1.1.4.2</v>
      </c>
      <c r="B78" s="40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39" t="str">
        <f>'[1]Формат ИПР'!C66</f>
        <v>J_Che215</v>
      </c>
      <c r="D78" s="45">
        <f>'[1]Формат ИПР'!Q66</f>
        <v>244.25706735962277</v>
      </c>
      <c r="E78" s="45">
        <f>'[1]Формат ИПР'!V66</f>
        <v>0</v>
      </c>
      <c r="F78" s="47">
        <f>'[1]Формат ИПР'!W66</f>
        <v>244.25706735962277</v>
      </c>
      <c r="G78" s="48">
        <f>IF('[1]Формат ИПР'!X66="нд","нд",(I78+K78+M78+O78))</f>
        <v>71.32158397554096</v>
      </c>
      <c r="H78" s="47">
        <f t="shared" ref="H78:H82" si="29">J78+L78+N78+P78</f>
        <v>0</v>
      </c>
      <c r="I78" s="47">
        <f>'[1]Формат ИПР'!AA66</f>
        <v>0</v>
      </c>
      <c r="J78" s="47">
        <f>'[1]Формат ИПР'!AB66</f>
        <v>0</v>
      </c>
      <c r="K78" s="47">
        <f>'[1]Формат ИПР'!AC66</f>
        <v>17.099999999999998</v>
      </c>
      <c r="L78" s="47">
        <f>'[1]Формат ИПР'!AD66</f>
        <v>0</v>
      </c>
      <c r="M78" s="47">
        <f>'[1]Формат ИПР'!AE66</f>
        <v>19.899999999999999</v>
      </c>
      <c r="N78" s="47">
        <f>'[1]Формат ИПР'!AF66</f>
        <v>0</v>
      </c>
      <c r="O78" s="47">
        <f>'[1]Формат ИПР'!AG66</f>
        <v>34.321583975540968</v>
      </c>
      <c r="P78" s="47">
        <f>'[1]Формат ИПР'!AH66</f>
        <v>0</v>
      </c>
      <c r="Q78" s="48">
        <f>F78-H78</f>
        <v>244.25706735962277</v>
      </c>
      <c r="R78" s="42">
        <f t="shared" si="2"/>
        <v>-37</v>
      </c>
      <c r="S78" s="43">
        <f t="shared" si="3"/>
        <v>-1</v>
      </c>
      <c r="T78" s="50" t="str">
        <f>'[1]Формат ИПР'!AL66</f>
        <v>Реализации объекта перенесена на более поздний срок (2024 год), по инициативе заявителя.</v>
      </c>
    </row>
    <row r="79" spans="1:20" ht="62.4" x14ac:dyDescent="0.3">
      <c r="A79" s="39" t="str">
        <f>'[1]Формат ИПР'!A67</f>
        <v>1.1.1.4.2</v>
      </c>
      <c r="B79" s="40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39" t="str">
        <f>'[1]Формат ИПР'!C67</f>
        <v>M_Che436</v>
      </c>
      <c r="D79" s="45">
        <f>'[1]Формат ИПР'!Q67</f>
        <v>547.57771441631155</v>
      </c>
      <c r="E79" s="45">
        <f>'[1]Формат ИПР'!V67</f>
        <v>0</v>
      </c>
      <c r="F79" s="47">
        <f>'[1]Формат ИПР'!W67</f>
        <v>547.57771441631155</v>
      </c>
      <c r="G79" s="48">
        <f>IF('[1]Формат ИПР'!X67="нд","нд",(I79+K79+M79+O79))</f>
        <v>547.57771441631166</v>
      </c>
      <c r="H79" s="47">
        <f t="shared" si="29"/>
        <v>40.77750812</v>
      </c>
      <c r="I79" s="47">
        <f>'[1]Формат ИПР'!AA67</f>
        <v>16.548892119393201</v>
      </c>
      <c r="J79" s="47">
        <f>'[1]Формат ИПР'!AB67</f>
        <v>0</v>
      </c>
      <c r="K79" s="47">
        <f>'[1]Формат ИПР'!AC67</f>
        <v>148.19999999999999</v>
      </c>
      <c r="L79" s="47">
        <f>'[1]Формат ИПР'!AD67</f>
        <v>40.77750812</v>
      </c>
      <c r="M79" s="47">
        <f>'[1]Формат ИПР'!AE67</f>
        <v>190.2</v>
      </c>
      <c r="N79" s="47">
        <f>'[1]Формат ИПР'!AF67</f>
        <v>0</v>
      </c>
      <c r="O79" s="47">
        <f>'[1]Формат ИПР'!AG67</f>
        <v>192.62882229691843</v>
      </c>
      <c r="P79" s="47">
        <f>'[1]Формат ИПР'!AH67</f>
        <v>0</v>
      </c>
      <c r="Q79" s="48">
        <f t="shared" ref="Q79:Q82" si="30">F79-H79</f>
        <v>506.80020629631156</v>
      </c>
      <c r="R79" s="42">
        <f t="shared" si="2"/>
        <v>-314.17138399939319</v>
      </c>
      <c r="S79" s="43">
        <f t="shared" si="3"/>
        <v>-0.88511724074832787</v>
      </c>
      <c r="T79" s="50" t="str">
        <f>'[1]Формат ИПР'!AL67</f>
        <v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</c>
    </row>
    <row r="80" spans="1:20" ht="78" x14ac:dyDescent="0.3">
      <c r="A80" s="39" t="str">
        <f>'[1]Формат ИПР'!A68</f>
        <v>1.1.1.4.2</v>
      </c>
      <c r="B80" s="40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39" t="str">
        <f>'[1]Формат ИПР'!C68</f>
        <v>M_Che431</v>
      </c>
      <c r="D80" s="45">
        <f>'[1]Формат ИПР'!Q68</f>
        <v>7.4164686199902841</v>
      </c>
      <c r="E80" s="45">
        <f>'[1]Формат ИПР'!V68</f>
        <v>0</v>
      </c>
      <c r="F80" s="47">
        <f>'[1]Формат ИПР'!W68</f>
        <v>7.4164686199902841</v>
      </c>
      <c r="G80" s="48">
        <f>IF('[1]Формат ИПР'!X68="нд","нд",(I80+K80+M80+O80))</f>
        <v>7.37815031999029</v>
      </c>
      <c r="H80" s="47">
        <f t="shared" si="29"/>
        <v>0</v>
      </c>
      <c r="I80" s="47">
        <f>'[1]Формат ИПР'!AA68</f>
        <v>7.37815031999029</v>
      </c>
      <c r="J80" s="47">
        <f>'[1]Формат ИПР'!AB68</f>
        <v>0</v>
      </c>
      <c r="K80" s="47">
        <f>'[1]Формат ИПР'!AC68</f>
        <v>0</v>
      </c>
      <c r="L80" s="47">
        <f>'[1]Формат ИПР'!AD68</f>
        <v>0</v>
      </c>
      <c r="M80" s="47">
        <f>'[1]Формат ИПР'!AE68</f>
        <v>0</v>
      </c>
      <c r="N80" s="47">
        <f>'[1]Формат ИПР'!AF68</f>
        <v>0</v>
      </c>
      <c r="O80" s="47">
        <f>'[1]Формат ИПР'!AG68</f>
        <v>0</v>
      </c>
      <c r="P80" s="47">
        <f>'[1]Формат ИПР'!AH68</f>
        <v>0</v>
      </c>
      <c r="Q80" s="48">
        <f t="shared" si="30"/>
        <v>7.4164686199902841</v>
      </c>
      <c r="R80" s="42">
        <f t="shared" si="2"/>
        <v>-7.37815031999029</v>
      </c>
      <c r="S80" s="43">
        <f t="shared" si="3"/>
        <v>-1</v>
      </c>
      <c r="T80" s="50" t="str">
        <f>'[1]Формат ИПР'!AL68</f>
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</c>
    </row>
    <row r="81" spans="1:20" ht="78" x14ac:dyDescent="0.3">
      <c r="A81" s="39" t="str">
        <f>'[1]Формат ИПР'!A69</f>
        <v>1.1.1.4.2</v>
      </c>
      <c r="B81" s="40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39" t="str">
        <f>'[1]Формат ИПР'!C69</f>
        <v>M_Che432</v>
      </c>
      <c r="D81" s="45">
        <f>'[1]Формат ИПР'!Q69</f>
        <v>6.4915077843616196</v>
      </c>
      <c r="E81" s="45">
        <f>'[1]Формат ИПР'!V69</f>
        <v>0</v>
      </c>
      <c r="F81" s="47">
        <f>'[1]Формат ИПР'!W69</f>
        <v>6.4915077843616196</v>
      </c>
      <c r="G81" s="48">
        <f>IF('[1]Формат ИПР'!X69="нд","нд",(I81+K81+M81+O81))</f>
        <v>6.4915077843616196</v>
      </c>
      <c r="H81" s="47">
        <f t="shared" si="29"/>
        <v>0</v>
      </c>
      <c r="I81" s="47">
        <f>'[1]Формат ИПР'!AA69</f>
        <v>6.4915077843616196</v>
      </c>
      <c r="J81" s="47">
        <f>'[1]Формат ИПР'!AB69</f>
        <v>0</v>
      </c>
      <c r="K81" s="47">
        <f>'[1]Формат ИПР'!AC69</f>
        <v>0</v>
      </c>
      <c r="L81" s="47">
        <f>'[1]Формат ИПР'!AD69</f>
        <v>0</v>
      </c>
      <c r="M81" s="47">
        <f>'[1]Формат ИПР'!AE69</f>
        <v>0</v>
      </c>
      <c r="N81" s="47">
        <f>'[1]Формат ИПР'!AF69</f>
        <v>0</v>
      </c>
      <c r="O81" s="47">
        <f>'[1]Формат ИПР'!AG69</f>
        <v>0</v>
      </c>
      <c r="P81" s="47">
        <f>'[1]Формат ИПР'!AH69</f>
        <v>0</v>
      </c>
      <c r="Q81" s="48">
        <f t="shared" si="30"/>
        <v>6.4915077843616196</v>
      </c>
      <c r="R81" s="42">
        <f t="shared" si="2"/>
        <v>-6.4915077843616196</v>
      </c>
      <c r="S81" s="43">
        <f t="shared" si="3"/>
        <v>-1</v>
      </c>
      <c r="T81" s="50" t="str">
        <f>'[1]Формат ИПР'!AL69</f>
        <v xml:space="preserve">Отсутствие финансирования обусловлено корректировкой сметной документации. Реализация мероприятия запланирована на 4 квартал 2023. </v>
      </c>
    </row>
    <row r="82" spans="1:20" ht="62.4" x14ac:dyDescent="0.3">
      <c r="A82" s="39" t="str">
        <f>'[1]Формат ИПР'!A70</f>
        <v>1.1.1.4.2</v>
      </c>
      <c r="B82" s="40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39" t="str">
        <f>'[1]Формат ИПР'!C70</f>
        <v>M_Che423</v>
      </c>
      <c r="D82" s="45">
        <f>'[1]Формат ИПР'!Q70</f>
        <v>18.280719003600002</v>
      </c>
      <c r="E82" s="45">
        <f>'[1]Формат ИПР'!V70</f>
        <v>1.1260441355999999</v>
      </c>
      <c r="F82" s="47">
        <f>'[1]Формат ИПР'!W70</f>
        <v>17.154674868000001</v>
      </c>
      <c r="G82" s="48">
        <f>IF('[1]Формат ИПР'!X70="нд","нд",(I82+K82+M82+O82))</f>
        <v>17.154674868000001</v>
      </c>
      <c r="H82" s="47">
        <f t="shared" si="29"/>
        <v>7.543782416</v>
      </c>
      <c r="I82" s="47">
        <f>'[1]Формат ИПР'!AA70</f>
        <v>0</v>
      </c>
      <c r="J82" s="47">
        <f>'[1]Формат ИПР'!AB70</f>
        <v>0</v>
      </c>
      <c r="K82" s="47">
        <f>'[1]Формат ИПР'!AC70</f>
        <v>9.1199999999999992</v>
      </c>
      <c r="L82" s="47">
        <f>'[1]Формат ИПР'!AD70</f>
        <v>7.2401137699999998</v>
      </c>
      <c r="M82" s="47">
        <f>'[1]Формат ИПР'!AE70</f>
        <v>5.0399999999999991</v>
      </c>
      <c r="N82" s="47">
        <f>'[1]Формат ИПР'!AF70</f>
        <v>0.30366864600000021</v>
      </c>
      <c r="O82" s="47">
        <f>'[1]Формат ИПР'!AG70</f>
        <v>2.9946748680000024</v>
      </c>
      <c r="P82" s="47">
        <f>'[1]Формат ИПР'!AH70</f>
        <v>0</v>
      </c>
      <c r="Q82" s="48">
        <f t="shared" si="30"/>
        <v>9.6108924520000016</v>
      </c>
      <c r="R82" s="42">
        <f t="shared" si="2"/>
        <v>-6.6162175839999984</v>
      </c>
      <c r="S82" s="43">
        <f t="shared" si="3"/>
        <v>-0.46724700451977397</v>
      </c>
      <c r="T82" s="50" t="str">
        <f>'[1]Формат ИПР'!AL70</f>
        <v>Отклонение обусловлено корректировкой сроков реализации ввиду поздней поставки оборудования.</v>
      </c>
    </row>
    <row r="83" spans="1:20" x14ac:dyDescent="0.3">
      <c r="A83" s="39" t="s">
        <v>101</v>
      </c>
      <c r="B83" s="40" t="s">
        <v>102</v>
      </c>
      <c r="C83" s="39" t="s">
        <v>30</v>
      </c>
      <c r="D83" s="45">
        <f t="shared" ref="D83:Q83" si="31">D84+D87+D94+D105</f>
        <v>5586.8602660015467</v>
      </c>
      <c r="E83" s="45">
        <f t="shared" si="31"/>
        <v>778.82826628048633</v>
      </c>
      <c r="F83" s="45">
        <f t="shared" si="31"/>
        <v>4808.0319997210599</v>
      </c>
      <c r="G83" s="45">
        <f t="shared" si="31"/>
        <v>4384.2368673505925</v>
      </c>
      <c r="H83" s="45">
        <f t="shared" si="31"/>
        <v>250.42724644999998</v>
      </c>
      <c r="I83" s="45">
        <f t="shared" si="31"/>
        <v>110.78</v>
      </c>
      <c r="J83" s="45">
        <f t="shared" si="31"/>
        <v>1.4277323099999999</v>
      </c>
      <c r="K83" s="45">
        <f t="shared" si="31"/>
        <v>362.21999999999997</v>
      </c>
      <c r="L83" s="45">
        <f t="shared" si="31"/>
        <v>61.06037018</v>
      </c>
      <c r="M83" s="45">
        <f t="shared" si="31"/>
        <v>404.73771051519986</v>
      </c>
      <c r="N83" s="45">
        <f t="shared" si="31"/>
        <v>187.93914396</v>
      </c>
      <c r="O83" s="45">
        <f t="shared" si="31"/>
        <v>3506.4991568353917</v>
      </c>
      <c r="P83" s="45">
        <f t="shared" si="31"/>
        <v>0</v>
      </c>
      <c r="Q83" s="45">
        <f t="shared" si="31"/>
        <v>4557.6047532710609</v>
      </c>
      <c r="R83" s="42">
        <f t="shared" si="2"/>
        <v>-627.31046406519988</v>
      </c>
      <c r="S83" s="43">
        <f t="shared" si="3"/>
        <v>-0.71469011362972157</v>
      </c>
      <c r="T83" s="38" t="s">
        <v>31</v>
      </c>
    </row>
    <row r="84" spans="1:20" ht="31.2" x14ac:dyDescent="0.3">
      <c r="A84" s="39" t="s">
        <v>103</v>
      </c>
      <c r="B84" s="40" t="s">
        <v>104</v>
      </c>
      <c r="C84" s="39" t="s">
        <v>30</v>
      </c>
      <c r="D84" s="45">
        <f>D85+D86</f>
        <v>0</v>
      </c>
      <c r="E84" s="45">
        <f t="shared" ref="E84:Q84" si="32">E85+E86</f>
        <v>0</v>
      </c>
      <c r="F84" s="45">
        <f t="shared" si="32"/>
        <v>0</v>
      </c>
      <c r="G84" s="45">
        <f t="shared" si="32"/>
        <v>0</v>
      </c>
      <c r="H84" s="45">
        <f t="shared" si="32"/>
        <v>0</v>
      </c>
      <c r="I84" s="45">
        <f t="shared" si="32"/>
        <v>0</v>
      </c>
      <c r="J84" s="45">
        <f t="shared" si="32"/>
        <v>0</v>
      </c>
      <c r="K84" s="45">
        <f t="shared" si="32"/>
        <v>0</v>
      </c>
      <c r="L84" s="45">
        <f t="shared" si="32"/>
        <v>0</v>
      </c>
      <c r="M84" s="45">
        <f t="shared" si="32"/>
        <v>0</v>
      </c>
      <c r="N84" s="45">
        <f t="shared" si="32"/>
        <v>0</v>
      </c>
      <c r="O84" s="45">
        <f t="shared" si="32"/>
        <v>0</v>
      </c>
      <c r="P84" s="45">
        <f t="shared" si="32"/>
        <v>0</v>
      </c>
      <c r="Q84" s="45">
        <f t="shared" si="32"/>
        <v>0</v>
      </c>
      <c r="R84" s="42">
        <f t="shared" si="2"/>
        <v>0</v>
      </c>
      <c r="S84" s="43" t="str">
        <f t="shared" si="3"/>
        <v>-</v>
      </c>
      <c r="T84" s="38" t="s">
        <v>31</v>
      </c>
    </row>
    <row r="85" spans="1:20" x14ac:dyDescent="0.3">
      <c r="A85" s="39" t="s">
        <v>105</v>
      </c>
      <c r="B85" s="40" t="s">
        <v>106</v>
      </c>
      <c r="C85" s="39" t="s">
        <v>30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2">
        <f t="shared" si="2"/>
        <v>0</v>
      </c>
      <c r="S85" s="43" t="str">
        <f t="shared" si="3"/>
        <v>-</v>
      </c>
      <c r="T85" s="38" t="s">
        <v>31</v>
      </c>
    </row>
    <row r="86" spans="1:20" ht="31.2" x14ac:dyDescent="0.3">
      <c r="A86" s="39" t="s">
        <v>107</v>
      </c>
      <c r="B86" s="40" t="s">
        <v>108</v>
      </c>
      <c r="C86" s="39" t="s">
        <v>30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2">
        <f t="shared" si="2"/>
        <v>0</v>
      </c>
      <c r="S86" s="43" t="str">
        <f t="shared" si="3"/>
        <v>-</v>
      </c>
      <c r="T86" s="38" t="s">
        <v>31</v>
      </c>
    </row>
    <row r="87" spans="1:20" ht="31.2" x14ac:dyDescent="0.3">
      <c r="A87" s="39" t="s">
        <v>109</v>
      </c>
      <c r="B87" s="40" t="s">
        <v>110</v>
      </c>
      <c r="C87" s="39" t="s">
        <v>30</v>
      </c>
      <c r="D87" s="45">
        <f t="shared" ref="D87:Q87" si="33">D88+D93</f>
        <v>885.94897486706157</v>
      </c>
      <c r="E87" s="45">
        <f t="shared" si="33"/>
        <v>476.64326247999998</v>
      </c>
      <c r="F87" s="45">
        <f t="shared" si="33"/>
        <v>409.30571238706159</v>
      </c>
      <c r="G87" s="45">
        <f t="shared" si="33"/>
        <v>370.05214134259279</v>
      </c>
      <c r="H87" s="45">
        <f t="shared" si="33"/>
        <v>1.49465603</v>
      </c>
      <c r="I87" s="45">
        <f t="shared" si="33"/>
        <v>30.779999999999994</v>
      </c>
      <c r="J87" s="45">
        <f t="shared" si="33"/>
        <v>0</v>
      </c>
      <c r="K87" s="45">
        <f t="shared" si="33"/>
        <v>127.02</v>
      </c>
      <c r="L87" s="45">
        <f t="shared" si="33"/>
        <v>1.49465603</v>
      </c>
      <c r="M87" s="45">
        <f t="shared" si="33"/>
        <v>151.22571051519989</v>
      </c>
      <c r="N87" s="45">
        <f t="shared" si="33"/>
        <v>0</v>
      </c>
      <c r="O87" s="45">
        <f t="shared" si="33"/>
        <v>61.026430827392865</v>
      </c>
      <c r="P87" s="45">
        <f t="shared" si="33"/>
        <v>0</v>
      </c>
      <c r="Q87" s="45">
        <f t="shared" si="33"/>
        <v>407.8110563570616</v>
      </c>
      <c r="R87" s="42">
        <f t="shared" si="2"/>
        <v>-307.53105448519989</v>
      </c>
      <c r="S87" s="43">
        <f t="shared" si="3"/>
        <v>-0.99516332790722128</v>
      </c>
      <c r="T87" s="38" t="s">
        <v>31</v>
      </c>
    </row>
    <row r="88" spans="1:20" x14ac:dyDescent="0.3">
      <c r="A88" s="39" t="s">
        <v>111</v>
      </c>
      <c r="B88" s="40" t="s">
        <v>112</v>
      </c>
      <c r="C88" s="39" t="s">
        <v>30</v>
      </c>
      <c r="D88" s="45">
        <f t="shared" ref="D88:F88" si="34">SUM(D89:D92)</f>
        <v>885.94897486706157</v>
      </c>
      <c r="E88" s="45">
        <f t="shared" si="34"/>
        <v>476.64326247999998</v>
      </c>
      <c r="F88" s="45">
        <f t="shared" si="34"/>
        <v>409.30571238706159</v>
      </c>
      <c r="G88" s="45">
        <f>SUM(G89:G92)</f>
        <v>370.05214134259279</v>
      </c>
      <c r="H88" s="45">
        <f t="shared" ref="H88:Q88" si="35">SUM(H89:H92)</f>
        <v>1.49465603</v>
      </c>
      <c r="I88" s="45">
        <f t="shared" si="35"/>
        <v>30.779999999999994</v>
      </c>
      <c r="J88" s="45">
        <f t="shared" si="35"/>
        <v>0</v>
      </c>
      <c r="K88" s="45">
        <f t="shared" si="35"/>
        <v>127.02</v>
      </c>
      <c r="L88" s="45">
        <f t="shared" si="35"/>
        <v>1.49465603</v>
      </c>
      <c r="M88" s="45">
        <f t="shared" si="35"/>
        <v>151.22571051519989</v>
      </c>
      <c r="N88" s="45">
        <f t="shared" si="35"/>
        <v>0</v>
      </c>
      <c r="O88" s="45">
        <f t="shared" si="35"/>
        <v>61.026430827392865</v>
      </c>
      <c r="P88" s="45">
        <f t="shared" si="35"/>
        <v>0</v>
      </c>
      <c r="Q88" s="45">
        <f t="shared" si="35"/>
        <v>407.8110563570616</v>
      </c>
      <c r="R88" s="42">
        <f t="shared" si="2"/>
        <v>-307.53105448519989</v>
      </c>
      <c r="S88" s="43">
        <f t="shared" si="3"/>
        <v>-0.99516332790722128</v>
      </c>
      <c r="T88" s="38" t="s">
        <v>31</v>
      </c>
    </row>
    <row r="89" spans="1:20" ht="62.4" x14ac:dyDescent="0.3">
      <c r="A89" s="39" t="str">
        <f>'[1]Формат ИПР'!A77</f>
        <v>1.1.2.2.1</v>
      </c>
      <c r="B89" s="40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39" t="str">
        <f>'[1]Формат ИПР'!C77</f>
        <v>I_Che164</v>
      </c>
      <c r="D89" s="45">
        <f>'[1]Формат ИПР'!Q77</f>
        <v>195.49921686599993</v>
      </c>
      <c r="E89" s="45">
        <f>'[1]Формат ИПР'!V77</f>
        <v>89.977626850000007</v>
      </c>
      <c r="F89" s="47">
        <f>'[1]Формат ИПР'!W77</f>
        <v>105.52159001599992</v>
      </c>
      <c r="G89" s="48">
        <f>IF('[1]Формат ИПР'!X77="нд","нд",(I89+K89+M89+O89))</f>
        <v>105.52159001599999</v>
      </c>
      <c r="H89" s="47">
        <f t="shared" ref="H89:H92" si="36">J89+L89+N89+P89</f>
        <v>1.49465603</v>
      </c>
      <c r="I89" s="47">
        <f>'[1]Формат ИПР'!AA77</f>
        <v>13.679999999999998</v>
      </c>
      <c r="J89" s="47">
        <f>'[1]Формат ИПР'!AB77</f>
        <v>0</v>
      </c>
      <c r="K89" s="47">
        <f>'[1]Формат ИПР'!AC77</f>
        <v>57.72</v>
      </c>
      <c r="L89" s="47">
        <f>'[1]Формат ИПР'!AD77</f>
        <v>1.49465603</v>
      </c>
      <c r="M89" s="47">
        <f>'[1]Формат ИПР'!AE77</f>
        <v>32.565510515199918</v>
      </c>
      <c r="N89" s="47">
        <f>'[1]Формат ИПР'!AF77</f>
        <v>0</v>
      </c>
      <c r="O89" s="47">
        <f>'[1]Формат ИПР'!AG77</f>
        <v>1.556079500800081</v>
      </c>
      <c r="P89" s="47">
        <f>'[1]Формат ИПР'!AH77</f>
        <v>0</v>
      </c>
      <c r="Q89" s="48">
        <f>F89-H89</f>
        <v>104.02693398599992</v>
      </c>
      <c r="R89" s="42">
        <f t="shared" ref="R89:R152" si="37">IF(G89="нд","нд",(J89+L89+N89)-(I89+K89+M89))</f>
        <v>-102.47085448519991</v>
      </c>
      <c r="S89" s="43">
        <f t="shared" ref="S89:S152" si="38">IF(G89="нд","нд",IF((I89+K89+M89)&gt;0,R89/(I89+K89+M89),"-"))</f>
        <v>-0.98562353974319705</v>
      </c>
      <c r="T89" s="50" t="str">
        <f>'[1]Формат ИПР'!AL77</f>
        <v>Отклонение обусловлено переносом плановых отключений линии для проведения работ подрядчиком до сентября 2023 года. Планируемый срок устранения отставаний от плановых и ввод объекта в эксплуатацию – 4 квартал 2023.</v>
      </c>
    </row>
    <row r="90" spans="1:20" ht="109.2" x14ac:dyDescent="0.3">
      <c r="A90" s="39" t="str">
        <f>'[1]Формат ИПР'!A78</f>
        <v>1.1.2.2.1</v>
      </c>
      <c r="B90" s="40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39" t="str">
        <f>'[1]Формат ИПР'!C78</f>
        <v>I_Che165</v>
      </c>
      <c r="D90" s="45">
        <f>'[1]Формат ИПР'!Q78</f>
        <v>622.29593720553703</v>
      </c>
      <c r="E90" s="45">
        <f>'[1]Формат ИПР'!V78</f>
        <v>386.66563563</v>
      </c>
      <c r="F90" s="47">
        <f>'[1]Формат ИПР'!W78</f>
        <v>235.63030157553703</v>
      </c>
      <c r="G90" s="48">
        <f>IF('[1]Формат ИПР'!X78="нд","нд",(I90+K90+M90+O90))</f>
        <v>225.79971537685594</v>
      </c>
      <c r="H90" s="47">
        <f t="shared" si="36"/>
        <v>0</v>
      </c>
      <c r="I90" s="47">
        <f>'[1]Формат ИПР'!AA78</f>
        <v>17.099999999999998</v>
      </c>
      <c r="J90" s="47">
        <f>'[1]Формат ИПР'!AB78</f>
        <v>0</v>
      </c>
      <c r="K90" s="47">
        <f>'[1]Формат ИПР'!AC78</f>
        <v>69.3</v>
      </c>
      <c r="L90" s="47">
        <f>'[1]Формат ИПР'!AD78</f>
        <v>0</v>
      </c>
      <c r="M90" s="47">
        <f>'[1]Формат ИПР'!AE78</f>
        <v>97.000199999999992</v>
      </c>
      <c r="N90" s="47">
        <f>'[1]Формат ИПР'!AF78</f>
        <v>0</v>
      </c>
      <c r="O90" s="47">
        <f>'[1]Формат ИПР'!AG78</f>
        <v>42.399515376855973</v>
      </c>
      <c r="P90" s="47">
        <f>'[1]Формат ИПР'!AH78</f>
        <v>0</v>
      </c>
      <c r="Q90" s="48">
        <f>F90-H90</f>
        <v>235.63030157553703</v>
      </c>
      <c r="R90" s="42">
        <f t="shared" si="37"/>
        <v>-183.40019999999998</v>
      </c>
      <c r="S90" s="43">
        <f t="shared" si="38"/>
        <v>-1</v>
      </c>
      <c r="T90" s="50" t="str">
        <f>'[1]Формат ИПР'!AL78</f>
        <v xml:space="preserve">Обусловлено корректировкой сметной стоимости строительства объекта, поздним предоставлением положительного заключения государственной экспертизы. Заключение договора подряда запланировано в ноябре 2023. Внесены изменения в проект актуализированного Плана развития АО «Чеченэнерго» в части корректировки сроков реализации мероприятия со сроком завершения в 2024 году.
</v>
      </c>
    </row>
    <row r="91" spans="1:20" ht="46.8" x14ac:dyDescent="0.3">
      <c r="A91" s="39" t="str">
        <f>'[1]Формат ИПР'!A79</f>
        <v>1.1.2.2.1</v>
      </c>
      <c r="B91" s="40" t="str">
        <f>'[1]Формат ИПР'!B79</f>
        <v>Реконструкция ВЛ-10кВ Ф-9 ПС 110 "Курчалой" с. Цацан-Юрт, протяженностью 15 км</v>
      </c>
      <c r="C91" s="39" t="str">
        <f>'[1]Формат ИПР'!C79</f>
        <v>M_Che445</v>
      </c>
      <c r="D91" s="45">
        <f>'[1]Формат ИПР'!Q79</f>
        <v>24.252351212638562</v>
      </c>
      <c r="E91" s="45">
        <f>'[1]Формат ИПР'!V79</f>
        <v>0</v>
      </c>
      <c r="F91" s="47">
        <f>'[1]Формат ИПР'!W79</f>
        <v>24.252351212638562</v>
      </c>
      <c r="G91" s="48">
        <f>IF('[1]Формат ИПР'!X79="нд","нд",(I91+K91+M91+O91))</f>
        <v>24.252351212638562</v>
      </c>
      <c r="H91" s="47">
        <f t="shared" si="36"/>
        <v>0</v>
      </c>
      <c r="I91" s="47">
        <f>'[1]Формат ИПР'!AA79</f>
        <v>0</v>
      </c>
      <c r="J91" s="47">
        <f>'[1]Формат ИПР'!AB79</f>
        <v>0</v>
      </c>
      <c r="K91" s="47">
        <f>'[1]Формат ИПР'!AC79</f>
        <v>0</v>
      </c>
      <c r="L91" s="47">
        <f>'[1]Формат ИПР'!AD79</f>
        <v>0</v>
      </c>
      <c r="M91" s="47">
        <f>'[1]Формат ИПР'!AE79</f>
        <v>13.679999999999998</v>
      </c>
      <c r="N91" s="47">
        <f>'[1]Формат ИПР'!AF79</f>
        <v>0</v>
      </c>
      <c r="O91" s="47">
        <f>'[1]Формат ИПР'!AG79</f>
        <v>10.572351212638564</v>
      </c>
      <c r="P91" s="47">
        <f>'[1]Формат ИПР'!AH79</f>
        <v>0</v>
      </c>
      <c r="Q91" s="48">
        <f t="shared" ref="Q91:Q92" si="39">F91-H91</f>
        <v>24.252351212638562</v>
      </c>
      <c r="R91" s="42">
        <f t="shared" si="37"/>
        <v>-13.679999999999998</v>
      </c>
      <c r="S91" s="43">
        <f t="shared" si="38"/>
        <v>-1</v>
      </c>
      <c r="T91" s="50" t="str">
        <f>'[1]Формат ИПР'!AL79</f>
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</c>
    </row>
    <row r="92" spans="1:20" ht="46.8" x14ac:dyDescent="0.3">
      <c r="A92" s="39" t="str">
        <f>'[1]Формат ИПР'!A80</f>
        <v>1.1.2.2.1</v>
      </c>
      <c r="B92" s="40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39" t="str">
        <f>'[1]Формат ИПР'!C80</f>
        <v>M_Che446</v>
      </c>
      <c r="D92" s="45">
        <f>'[1]Формат ИПР'!Q80</f>
        <v>43.901469582886079</v>
      </c>
      <c r="E92" s="45">
        <f>'[1]Формат ИПР'!V80</f>
        <v>0</v>
      </c>
      <c r="F92" s="47">
        <f>'[1]Формат ИПР'!W80</f>
        <v>43.901469582886079</v>
      </c>
      <c r="G92" s="48">
        <f>IF('[1]Формат ИПР'!X80="нд","нд",(I92+K92+M92+O92))</f>
        <v>14.478484737098245</v>
      </c>
      <c r="H92" s="47">
        <f t="shared" si="36"/>
        <v>0</v>
      </c>
      <c r="I92" s="47">
        <f>'[1]Формат ИПР'!AA80</f>
        <v>0</v>
      </c>
      <c r="J92" s="47">
        <f>'[1]Формат ИПР'!AB80</f>
        <v>0</v>
      </c>
      <c r="K92" s="47">
        <f>'[1]Формат ИПР'!AC80</f>
        <v>0</v>
      </c>
      <c r="L92" s="47">
        <f>'[1]Формат ИПР'!AD80</f>
        <v>0</v>
      </c>
      <c r="M92" s="47">
        <f>'[1]Формат ИПР'!AE80</f>
        <v>7.9799999999999995</v>
      </c>
      <c r="N92" s="47">
        <f>'[1]Формат ИПР'!AF80</f>
        <v>0</v>
      </c>
      <c r="O92" s="47">
        <f>'[1]Формат ИПР'!AG80</f>
        <v>6.4984847370982459</v>
      </c>
      <c r="P92" s="47">
        <f>'[1]Формат ИПР'!AH80</f>
        <v>0</v>
      </c>
      <c r="Q92" s="48">
        <f t="shared" si="39"/>
        <v>43.901469582886079</v>
      </c>
      <c r="R92" s="42">
        <f t="shared" si="37"/>
        <v>-7.9799999999999995</v>
      </c>
      <c r="S92" s="43">
        <f t="shared" si="38"/>
        <v>-1</v>
      </c>
      <c r="T92" s="50" t="str">
        <f>'[1]Формат ИПР'!AL80</f>
        <v>Отставание обусловлено затянувшейся торгово-закупочной процедурой. Заключён договора в рамках ПИР. Заключения договора на СМР по факту выхода экспертизы проекта.</v>
      </c>
    </row>
    <row r="93" spans="1:20" ht="31.2" x14ac:dyDescent="0.3">
      <c r="A93" s="39" t="s">
        <v>113</v>
      </c>
      <c r="B93" s="40" t="s">
        <v>114</v>
      </c>
      <c r="C93" s="39" t="s">
        <v>30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2">
        <f t="shared" si="37"/>
        <v>0</v>
      </c>
      <c r="S93" s="43" t="str">
        <f t="shared" si="38"/>
        <v>-</v>
      </c>
      <c r="T93" s="38" t="s">
        <v>31</v>
      </c>
    </row>
    <row r="94" spans="1:20" ht="31.2" x14ac:dyDescent="0.3">
      <c r="A94" s="39" t="s">
        <v>115</v>
      </c>
      <c r="B94" s="40" t="s">
        <v>116</v>
      </c>
      <c r="C94" s="39" t="s">
        <v>30</v>
      </c>
      <c r="D94" s="45">
        <f>SUM(D95:D104)</f>
        <v>4700.9112911344855</v>
      </c>
      <c r="E94" s="45">
        <f t="shared" ref="E94:Q94" si="40">SUM(E95:E104)</f>
        <v>302.18500380048641</v>
      </c>
      <c r="F94" s="45">
        <f t="shared" si="40"/>
        <v>4398.7262873339987</v>
      </c>
      <c r="G94" s="45">
        <f t="shared" si="40"/>
        <v>4014.1847260079994</v>
      </c>
      <c r="H94" s="45">
        <f t="shared" si="40"/>
        <v>248.93259042</v>
      </c>
      <c r="I94" s="45">
        <f t="shared" si="40"/>
        <v>80</v>
      </c>
      <c r="J94" s="45">
        <f t="shared" si="40"/>
        <v>1.4277323099999999</v>
      </c>
      <c r="K94" s="45">
        <f t="shared" si="40"/>
        <v>235.2</v>
      </c>
      <c r="L94" s="45">
        <f t="shared" si="40"/>
        <v>59.565714149999998</v>
      </c>
      <c r="M94" s="45">
        <f t="shared" si="40"/>
        <v>253.51199999999997</v>
      </c>
      <c r="N94" s="45">
        <f t="shared" si="40"/>
        <v>187.93914396</v>
      </c>
      <c r="O94" s="45">
        <f t="shared" si="40"/>
        <v>3445.472726007999</v>
      </c>
      <c r="P94" s="45">
        <f t="shared" si="40"/>
        <v>0</v>
      </c>
      <c r="Q94" s="45">
        <f t="shared" si="40"/>
        <v>4149.7936969139992</v>
      </c>
      <c r="R94" s="42">
        <f t="shared" si="37"/>
        <v>-319.77940957999999</v>
      </c>
      <c r="S94" s="43">
        <f t="shared" si="38"/>
        <v>-0.56228707954113855</v>
      </c>
      <c r="T94" s="38" t="s">
        <v>31</v>
      </c>
    </row>
    <row r="95" spans="1:20" ht="62.4" x14ac:dyDescent="0.3">
      <c r="A95" s="39" t="str">
        <f>'[1]Формат ИПР'!A83</f>
        <v>1.1.2.3</v>
      </c>
      <c r="B95" s="40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39" t="str">
        <f>'[1]Формат ИПР'!C83</f>
        <v>L_Che381_20</v>
      </c>
      <c r="D95" s="45">
        <f>'[1]Формат ИПР'!Q83</f>
        <v>155.90994359943795</v>
      </c>
      <c r="E95" s="45">
        <f>'[1]Формат ИПР'!V83</f>
        <v>84.541092269437826</v>
      </c>
      <c r="F95" s="47">
        <f>'[1]Формат ИПР'!W83</f>
        <v>71.368851330000126</v>
      </c>
      <c r="G95" s="48">
        <f>IF('[1]Формат ИПР'!X83="нд","нд",(I95+K95+M95+O95))</f>
        <v>0</v>
      </c>
      <c r="H95" s="47">
        <f t="shared" ref="H95:H104" si="41">J95+L95+N95+P95</f>
        <v>59.565714149999998</v>
      </c>
      <c r="I95" s="47">
        <f>'[1]Формат ИПР'!AA83</f>
        <v>0</v>
      </c>
      <c r="J95" s="47">
        <f>'[1]Формат ИПР'!AB83</f>
        <v>0</v>
      </c>
      <c r="K95" s="47">
        <f>'[1]Формат ИПР'!AC83</f>
        <v>0</v>
      </c>
      <c r="L95" s="47">
        <f>'[1]Формат ИПР'!AD83</f>
        <v>59.565714149999998</v>
      </c>
      <c r="M95" s="47">
        <f>'[1]Формат ИПР'!AE83</f>
        <v>0</v>
      </c>
      <c r="N95" s="47">
        <f>'[1]Формат ИПР'!AF83</f>
        <v>0</v>
      </c>
      <c r="O95" s="47">
        <f>'[1]Формат ИПР'!AG83</f>
        <v>0</v>
      </c>
      <c r="P95" s="47">
        <f>'[1]Формат ИПР'!AH83</f>
        <v>0</v>
      </c>
      <c r="Q95" s="48">
        <f t="shared" ref="Q95:Q104" si="42">F95-H95</f>
        <v>11.803137180000128</v>
      </c>
      <c r="R95" s="42">
        <f t="shared" si="37"/>
        <v>59.565714149999998</v>
      </c>
      <c r="S95" s="43" t="str">
        <f t="shared" si="38"/>
        <v>-</v>
      </c>
      <c r="T95" s="50" t="str">
        <f>'[1]Формат ИПР'!AL83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96" spans="1:20" ht="62.4" x14ac:dyDescent="0.3">
      <c r="A96" s="39" t="str">
        <f>'[1]Формат ИПР'!A84</f>
        <v>1.1.2.3</v>
      </c>
      <c r="B96" s="40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39" t="str">
        <f>'[1]Формат ИПР'!C84</f>
        <v>L_Che382</v>
      </c>
      <c r="D96" s="45">
        <f>'[1]Формат ИПР'!Q84</f>
        <v>1026.4697439784793</v>
      </c>
      <c r="E96" s="45">
        <f>'[1]Формат ИПР'!V84</f>
        <v>46.804773978479297</v>
      </c>
      <c r="F96" s="47">
        <f>'[1]Формат ИПР'!W84</f>
        <v>979.66497000000004</v>
      </c>
      <c r="G96" s="48">
        <f>IF('[1]Формат ИПР'!X84="нд","нд",(I96+K96+M96+O96))</f>
        <v>979.66496999999981</v>
      </c>
      <c r="H96" s="47">
        <f t="shared" si="41"/>
        <v>0</v>
      </c>
      <c r="I96" s="47">
        <f>'[1]Формат ИПР'!AA84</f>
        <v>80</v>
      </c>
      <c r="J96" s="47">
        <f>'[1]Формат ИПР'!AB84</f>
        <v>0</v>
      </c>
      <c r="K96" s="47">
        <f>'[1]Формат ИПР'!AC84</f>
        <v>235.2</v>
      </c>
      <c r="L96" s="47">
        <f>'[1]Формат ИПР'!AD84</f>
        <v>0</v>
      </c>
      <c r="M96" s="47">
        <f>'[1]Формат ИПР'!AE84</f>
        <v>253.51199999999997</v>
      </c>
      <c r="N96" s="47">
        <f>'[1]Формат ИПР'!AF84</f>
        <v>0</v>
      </c>
      <c r="O96" s="47">
        <f>'[1]Формат ИПР'!AG84</f>
        <v>410.95296999999982</v>
      </c>
      <c r="P96" s="47">
        <f>'[1]Формат ИПР'!AH84</f>
        <v>0</v>
      </c>
      <c r="Q96" s="48">
        <f t="shared" si="42"/>
        <v>979.66497000000004</v>
      </c>
      <c r="R96" s="42">
        <f t="shared" si="37"/>
        <v>-568.71199999999999</v>
      </c>
      <c r="S96" s="43">
        <f t="shared" si="38"/>
        <v>-1</v>
      </c>
      <c r="T96" s="50" t="str">
        <f>'[1]Формат ИПР'!AL84</f>
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v>
      </c>
    </row>
    <row r="97" spans="1:20" ht="46.8" x14ac:dyDescent="0.3">
      <c r="A97" s="39" t="str">
        <f>'[1]Формат ИПР'!A85</f>
        <v>1.1.2.3</v>
      </c>
      <c r="B97" s="40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39" t="str">
        <f>'[1]Формат ИПР'!C85</f>
        <v>M_Che383</v>
      </c>
      <c r="D97" s="45">
        <f>'[1]Формат ИПР'!Q85</f>
        <v>646.64115892805012</v>
      </c>
      <c r="E97" s="45">
        <f>'[1]Формат ИПР'!V85</f>
        <v>32.450582928050281</v>
      </c>
      <c r="F97" s="47">
        <f>'[1]Формат ИПР'!W85</f>
        <v>614.19057599999985</v>
      </c>
      <c r="G97" s="48">
        <f>IF('[1]Формат ИПР'!X85="нд","нд",(I97+K97+M97+O97))</f>
        <v>614.19057599999985</v>
      </c>
      <c r="H97" s="47">
        <f t="shared" si="41"/>
        <v>0</v>
      </c>
      <c r="I97" s="47">
        <f>'[1]Формат ИПР'!AA85</f>
        <v>0</v>
      </c>
      <c r="J97" s="47">
        <f>'[1]Формат ИПР'!AB85</f>
        <v>0</v>
      </c>
      <c r="K97" s="47">
        <f>'[1]Формат ИПР'!AC85</f>
        <v>0</v>
      </c>
      <c r="L97" s="47">
        <f>'[1]Формат ИПР'!AD85</f>
        <v>0</v>
      </c>
      <c r="M97" s="47">
        <f>'[1]Формат ИПР'!AE85</f>
        <v>0</v>
      </c>
      <c r="N97" s="47">
        <f>'[1]Формат ИПР'!AF85</f>
        <v>0</v>
      </c>
      <c r="O97" s="47">
        <f>'[1]Формат ИПР'!AG85</f>
        <v>614.19057599999985</v>
      </c>
      <c r="P97" s="47">
        <f>'[1]Формат ИПР'!AH85</f>
        <v>0</v>
      </c>
      <c r="Q97" s="48">
        <f t="shared" si="42"/>
        <v>614.19057599999985</v>
      </c>
      <c r="R97" s="42">
        <f t="shared" si="37"/>
        <v>0</v>
      </c>
      <c r="S97" s="43" t="str">
        <f t="shared" si="38"/>
        <v>-</v>
      </c>
      <c r="T97" s="50" t="str">
        <f>'[1]Формат ИПР'!AL85</f>
        <v>нд</v>
      </c>
    </row>
    <row r="98" spans="1:20" ht="62.4" x14ac:dyDescent="0.3">
      <c r="A98" s="39" t="str">
        <f>'[1]Формат ИПР'!A86</f>
        <v>1.1.2.3</v>
      </c>
      <c r="B98" s="40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39" t="str">
        <f>'[1]Формат ИПР'!C86</f>
        <v>L_Che384</v>
      </c>
      <c r="D98" s="45">
        <f>'[1]Формат ИПР'!Q86</f>
        <v>329.32301632495302</v>
      </c>
      <c r="E98" s="45">
        <f>'[1]Формат ИПР'!V86</f>
        <v>16.1503063289531</v>
      </c>
      <c r="F98" s="47">
        <f>'[1]Формат ИПР'!W86</f>
        <v>313.17270999599992</v>
      </c>
      <c r="G98" s="48">
        <f>IF('[1]Формат ИПР'!X86="нд","нд",(I98+K98+M98+O98))</f>
        <v>0</v>
      </c>
      <c r="H98" s="47">
        <f t="shared" si="41"/>
        <v>189.36687627000001</v>
      </c>
      <c r="I98" s="47">
        <f>'[1]Формат ИПР'!AA86</f>
        <v>0</v>
      </c>
      <c r="J98" s="47">
        <f>'[1]Формат ИПР'!AB86</f>
        <v>1.4277323099999999</v>
      </c>
      <c r="K98" s="47">
        <f>'[1]Формат ИПР'!AC86</f>
        <v>0</v>
      </c>
      <c r="L98" s="47">
        <f>'[1]Формат ИПР'!AD86</f>
        <v>0</v>
      </c>
      <c r="M98" s="47">
        <f>'[1]Формат ИПР'!AE86</f>
        <v>0</v>
      </c>
      <c r="N98" s="47">
        <f>'[1]Формат ИПР'!AF86</f>
        <v>187.93914396</v>
      </c>
      <c r="O98" s="47">
        <f>'[1]Формат ИПР'!AG86</f>
        <v>0</v>
      </c>
      <c r="P98" s="47">
        <f>'[1]Формат ИПР'!AH86</f>
        <v>0</v>
      </c>
      <c r="Q98" s="48">
        <f t="shared" si="42"/>
        <v>123.80583372599992</v>
      </c>
      <c r="R98" s="42">
        <f t="shared" si="37"/>
        <v>189.36687627000001</v>
      </c>
      <c r="S98" s="43" t="str">
        <f t="shared" si="38"/>
        <v>-</v>
      </c>
      <c r="T98" s="50" t="str">
        <f>'[1]Формат ИПР'!AL86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99" spans="1:20" ht="46.8" x14ac:dyDescent="0.3">
      <c r="A99" s="39" t="str">
        <f>'[1]Формат ИПР'!A87</f>
        <v>1.1.2.3</v>
      </c>
      <c r="B99" s="40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39" t="str">
        <f>'[1]Формат ИПР'!C87</f>
        <v>M_Che385</v>
      </c>
      <c r="D99" s="45">
        <f>'[1]Формат ИПР'!Q87</f>
        <v>424.05068628482456</v>
      </c>
      <c r="E99" s="45">
        <f>'[1]Формат ИПР'!V87</f>
        <v>21.552306280824958</v>
      </c>
      <c r="F99" s="47">
        <f>'[1]Формат ИПР'!W87</f>
        <v>402.49838000399961</v>
      </c>
      <c r="G99" s="48">
        <f>IF('[1]Формат ИПР'!X87="нд","нд",(I99+K99+M99+O99))</f>
        <v>402.49838000399961</v>
      </c>
      <c r="H99" s="47">
        <f t="shared" si="41"/>
        <v>0</v>
      </c>
      <c r="I99" s="47">
        <f>'[1]Формат ИПР'!AA87</f>
        <v>0</v>
      </c>
      <c r="J99" s="47">
        <f>'[1]Формат ИПР'!AB87</f>
        <v>0</v>
      </c>
      <c r="K99" s="47">
        <f>'[1]Формат ИПР'!AC87</f>
        <v>0</v>
      </c>
      <c r="L99" s="47">
        <f>'[1]Формат ИПР'!AD87</f>
        <v>0</v>
      </c>
      <c r="M99" s="47">
        <f>'[1]Формат ИПР'!AE87</f>
        <v>0</v>
      </c>
      <c r="N99" s="47">
        <f>'[1]Формат ИПР'!AF87</f>
        <v>0</v>
      </c>
      <c r="O99" s="47">
        <f>'[1]Формат ИПР'!AG87</f>
        <v>402.49838000399961</v>
      </c>
      <c r="P99" s="47">
        <f>'[1]Формат ИПР'!AH87</f>
        <v>0</v>
      </c>
      <c r="Q99" s="48">
        <f t="shared" si="42"/>
        <v>402.49838000399961</v>
      </c>
      <c r="R99" s="42">
        <f t="shared" si="37"/>
        <v>0</v>
      </c>
      <c r="S99" s="43" t="str">
        <f t="shared" si="38"/>
        <v>-</v>
      </c>
      <c r="T99" s="50" t="str">
        <f>'[1]Формат ИПР'!AL87</f>
        <v>нд</v>
      </c>
    </row>
    <row r="100" spans="1:20" ht="46.8" x14ac:dyDescent="0.3">
      <c r="A100" s="39" t="str">
        <f>'[1]Формат ИПР'!A88</f>
        <v>1.1.2.3</v>
      </c>
      <c r="B100" s="40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39" t="str">
        <f>'[1]Формат ИПР'!C88</f>
        <v>M_Che386</v>
      </c>
      <c r="D100" s="45">
        <f>'[1]Формат ИПР'!Q88</f>
        <v>411.08470598433576</v>
      </c>
      <c r="E100" s="45">
        <f>'[1]Формат ИПР'!V88</f>
        <v>18.999745980335518</v>
      </c>
      <c r="F100" s="47">
        <f>'[1]Формат ИПР'!W88</f>
        <v>392.08496000400021</v>
      </c>
      <c r="G100" s="48">
        <f>IF('[1]Формат ИПР'!X88="нд","нд",(I100+K100+M100+O100))</f>
        <v>392.08496000400004</v>
      </c>
      <c r="H100" s="47">
        <f t="shared" si="41"/>
        <v>0</v>
      </c>
      <c r="I100" s="47">
        <f>'[1]Формат ИПР'!AA88</f>
        <v>0</v>
      </c>
      <c r="J100" s="47">
        <f>'[1]Формат ИПР'!AB88</f>
        <v>0</v>
      </c>
      <c r="K100" s="47">
        <f>'[1]Формат ИПР'!AC88</f>
        <v>0</v>
      </c>
      <c r="L100" s="47">
        <f>'[1]Формат ИПР'!AD88</f>
        <v>0</v>
      </c>
      <c r="M100" s="47">
        <f>'[1]Формат ИПР'!AE88</f>
        <v>0</v>
      </c>
      <c r="N100" s="47">
        <f>'[1]Формат ИПР'!AF88</f>
        <v>0</v>
      </c>
      <c r="O100" s="47">
        <f>'[1]Формат ИПР'!AG88</f>
        <v>392.08496000400004</v>
      </c>
      <c r="P100" s="47">
        <f>'[1]Формат ИПР'!AH88</f>
        <v>0</v>
      </c>
      <c r="Q100" s="48">
        <f t="shared" si="42"/>
        <v>392.08496000400021</v>
      </c>
      <c r="R100" s="42">
        <f t="shared" si="37"/>
        <v>0</v>
      </c>
      <c r="S100" s="43" t="str">
        <f t="shared" si="38"/>
        <v>-</v>
      </c>
      <c r="T100" s="50" t="str">
        <f>'[1]Формат ИПР'!AL88</f>
        <v>нд</v>
      </c>
    </row>
    <row r="101" spans="1:20" ht="46.8" x14ac:dyDescent="0.3">
      <c r="A101" s="39" t="str">
        <f>'[1]Формат ИПР'!A89</f>
        <v>1.1.2.3</v>
      </c>
      <c r="B101" s="40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39" t="str">
        <f>'[1]Формат ИПР'!C89</f>
        <v>M_Che387</v>
      </c>
      <c r="D101" s="45">
        <f>'[1]Формат ИПР'!Q89</f>
        <v>269.93475128373609</v>
      </c>
      <c r="E101" s="45">
        <f>'[1]Формат ИПР'!V89</f>
        <v>12.99701128773588</v>
      </c>
      <c r="F101" s="47">
        <f>'[1]Формат ИПР'!W89</f>
        <v>256.93773999600023</v>
      </c>
      <c r="G101" s="48">
        <f>IF('[1]Формат ИПР'!X89="нд","нд",(I101+K101+M101+O101))</f>
        <v>256.937739996</v>
      </c>
      <c r="H101" s="47">
        <f t="shared" si="41"/>
        <v>0</v>
      </c>
      <c r="I101" s="47">
        <f>'[1]Формат ИПР'!AA89</f>
        <v>0</v>
      </c>
      <c r="J101" s="47">
        <f>'[1]Формат ИПР'!AB89</f>
        <v>0</v>
      </c>
      <c r="K101" s="47">
        <f>'[1]Формат ИПР'!AC89</f>
        <v>0</v>
      </c>
      <c r="L101" s="47">
        <f>'[1]Формат ИПР'!AD89</f>
        <v>0</v>
      </c>
      <c r="M101" s="47">
        <f>'[1]Формат ИПР'!AE89</f>
        <v>0</v>
      </c>
      <c r="N101" s="47">
        <f>'[1]Формат ИПР'!AF89</f>
        <v>0</v>
      </c>
      <c r="O101" s="47">
        <f>'[1]Формат ИПР'!AG89</f>
        <v>256.937739996</v>
      </c>
      <c r="P101" s="47">
        <f>'[1]Формат ИПР'!AH89</f>
        <v>0</v>
      </c>
      <c r="Q101" s="48">
        <f t="shared" si="42"/>
        <v>256.93773999600023</v>
      </c>
      <c r="R101" s="42">
        <f t="shared" si="37"/>
        <v>0</v>
      </c>
      <c r="S101" s="43" t="str">
        <f t="shared" si="38"/>
        <v>-</v>
      </c>
      <c r="T101" s="50" t="str">
        <f>'[1]Формат ИПР'!AL89</f>
        <v>нд</v>
      </c>
    </row>
    <row r="102" spans="1:20" ht="46.8" x14ac:dyDescent="0.3">
      <c r="A102" s="39" t="str">
        <f>'[1]Формат ИПР'!A90</f>
        <v>1.1.2.3</v>
      </c>
      <c r="B102" s="40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39" t="str">
        <f>'[1]Формат ИПР'!C90</f>
        <v>M_Che388</v>
      </c>
      <c r="D102" s="45">
        <f>'[1]Формат ИПР'!Q90</f>
        <v>595.96785822867128</v>
      </c>
      <c r="E102" s="45">
        <f>'[1]Формат ИПР'!V90</f>
        <v>28.030008224670958</v>
      </c>
      <c r="F102" s="47">
        <f>'[1]Формат ИПР'!W90</f>
        <v>567.93785000400032</v>
      </c>
      <c r="G102" s="48">
        <f>IF('[1]Формат ИПР'!X90="нд","нд",(I102+K102+M102+O102))</f>
        <v>567.93785000399998</v>
      </c>
      <c r="H102" s="47">
        <f t="shared" si="41"/>
        <v>0</v>
      </c>
      <c r="I102" s="47">
        <f>'[1]Формат ИПР'!AA90</f>
        <v>0</v>
      </c>
      <c r="J102" s="47">
        <f>'[1]Формат ИПР'!AB90</f>
        <v>0</v>
      </c>
      <c r="K102" s="47">
        <f>'[1]Формат ИПР'!AC90</f>
        <v>0</v>
      </c>
      <c r="L102" s="47">
        <f>'[1]Формат ИПР'!AD90</f>
        <v>0</v>
      </c>
      <c r="M102" s="47">
        <f>'[1]Формат ИПР'!AE90</f>
        <v>0</v>
      </c>
      <c r="N102" s="47">
        <f>'[1]Формат ИПР'!AF90</f>
        <v>0</v>
      </c>
      <c r="O102" s="47">
        <f>'[1]Формат ИПР'!AG90</f>
        <v>567.93785000399998</v>
      </c>
      <c r="P102" s="47">
        <f>'[1]Формат ИПР'!AH90</f>
        <v>0</v>
      </c>
      <c r="Q102" s="48">
        <f t="shared" si="42"/>
        <v>567.93785000400032</v>
      </c>
      <c r="R102" s="42">
        <f t="shared" si="37"/>
        <v>0</v>
      </c>
      <c r="S102" s="43" t="str">
        <f t="shared" si="38"/>
        <v>-</v>
      </c>
      <c r="T102" s="50" t="str">
        <f>'[1]Формат ИПР'!AL90</f>
        <v>нд</v>
      </c>
    </row>
    <row r="103" spans="1:20" ht="46.8" x14ac:dyDescent="0.3">
      <c r="A103" s="39" t="str">
        <f>'[1]Формат ИПР'!A91</f>
        <v>1.1.2.3</v>
      </c>
      <c r="B103" s="40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39" t="str">
        <f>'[1]Формат ИПР'!C91</f>
        <v>M_Che389</v>
      </c>
      <c r="D103" s="45">
        <f>'[1]Формат ИПР'!Q91</f>
        <v>570.84102519678277</v>
      </c>
      <c r="E103" s="45">
        <f>'[1]Формат ИПР'!V91</f>
        <v>27.283665192783001</v>
      </c>
      <c r="F103" s="47">
        <f>'[1]Формат ИПР'!W91</f>
        <v>543.55736000399975</v>
      </c>
      <c r="G103" s="48">
        <f>IF('[1]Формат ИПР'!X91="нд","нд",(I103+K103+M103+O103))</f>
        <v>543.55736000400009</v>
      </c>
      <c r="H103" s="47">
        <f t="shared" si="41"/>
        <v>0</v>
      </c>
      <c r="I103" s="47">
        <f>'[1]Формат ИПР'!AA91</f>
        <v>0</v>
      </c>
      <c r="J103" s="47">
        <f>'[1]Формат ИПР'!AB91</f>
        <v>0</v>
      </c>
      <c r="K103" s="47">
        <f>'[1]Формат ИПР'!AC91</f>
        <v>0</v>
      </c>
      <c r="L103" s="47">
        <f>'[1]Формат ИПР'!AD91</f>
        <v>0</v>
      </c>
      <c r="M103" s="47">
        <f>'[1]Формат ИПР'!AE91</f>
        <v>0</v>
      </c>
      <c r="N103" s="47">
        <f>'[1]Формат ИПР'!AF91</f>
        <v>0</v>
      </c>
      <c r="O103" s="47">
        <f>'[1]Формат ИПР'!AG91</f>
        <v>543.55736000400009</v>
      </c>
      <c r="P103" s="47">
        <f>'[1]Формат ИПР'!AH91</f>
        <v>0</v>
      </c>
      <c r="Q103" s="48">
        <f t="shared" si="42"/>
        <v>543.55736000399975</v>
      </c>
      <c r="R103" s="42">
        <f t="shared" si="37"/>
        <v>0</v>
      </c>
      <c r="S103" s="43" t="str">
        <f t="shared" si="38"/>
        <v>-</v>
      </c>
      <c r="T103" s="50" t="str">
        <f>'[1]Формат ИПР'!AL91</f>
        <v>нд</v>
      </c>
    </row>
    <row r="104" spans="1:20" ht="46.8" x14ac:dyDescent="0.3">
      <c r="A104" s="39" t="str">
        <f>'[1]Формат ИПР'!A92</f>
        <v>1.1.2.3</v>
      </c>
      <c r="B104" s="40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39" t="str">
        <f>'[1]Формат ИПР'!C92</f>
        <v>M_Che390</v>
      </c>
      <c r="D104" s="45">
        <f>'[1]Формат ИПР'!Q92</f>
        <v>270.68840132521512</v>
      </c>
      <c r="E104" s="45">
        <f>'[1]Формат ИПР'!V92</f>
        <v>13.375511329215598</v>
      </c>
      <c r="F104" s="47">
        <f>'[1]Формат ИПР'!W92</f>
        <v>257.31288999599951</v>
      </c>
      <c r="G104" s="48">
        <f>IF('[1]Формат ИПР'!X92="нд","нд",(I104+K104+M104+O104))</f>
        <v>257.31288999599951</v>
      </c>
      <c r="H104" s="47">
        <f t="shared" si="41"/>
        <v>0</v>
      </c>
      <c r="I104" s="47">
        <f>'[1]Формат ИПР'!AA92</f>
        <v>0</v>
      </c>
      <c r="J104" s="47">
        <f>'[1]Формат ИПР'!AB92</f>
        <v>0</v>
      </c>
      <c r="K104" s="47">
        <f>'[1]Формат ИПР'!AC92</f>
        <v>0</v>
      </c>
      <c r="L104" s="47">
        <f>'[1]Формат ИПР'!AD92</f>
        <v>0</v>
      </c>
      <c r="M104" s="47">
        <f>'[1]Формат ИПР'!AE92</f>
        <v>0</v>
      </c>
      <c r="N104" s="47">
        <f>'[1]Формат ИПР'!AF92</f>
        <v>0</v>
      </c>
      <c r="O104" s="47">
        <f>'[1]Формат ИПР'!AG92</f>
        <v>257.31288999599951</v>
      </c>
      <c r="P104" s="47">
        <f>'[1]Формат ИПР'!AH92</f>
        <v>0</v>
      </c>
      <c r="Q104" s="48">
        <f t="shared" si="42"/>
        <v>257.31288999599951</v>
      </c>
      <c r="R104" s="42">
        <f t="shared" si="37"/>
        <v>0</v>
      </c>
      <c r="S104" s="43" t="str">
        <f t="shared" si="38"/>
        <v>-</v>
      </c>
      <c r="T104" s="50" t="str">
        <f>'[1]Формат ИПР'!AL92</f>
        <v>нд</v>
      </c>
    </row>
    <row r="105" spans="1:20" ht="31.2" x14ac:dyDescent="0.3">
      <c r="A105" s="39" t="s">
        <v>117</v>
      </c>
      <c r="B105" s="40" t="s">
        <v>118</v>
      </c>
      <c r="C105" s="39" t="s">
        <v>30</v>
      </c>
      <c r="D105" s="45">
        <f>D106+D107</f>
        <v>0</v>
      </c>
      <c r="E105" s="45">
        <f t="shared" ref="E105:Q105" si="43">E106+E107</f>
        <v>0</v>
      </c>
      <c r="F105" s="45">
        <f t="shared" si="43"/>
        <v>0</v>
      </c>
      <c r="G105" s="45">
        <f t="shared" si="43"/>
        <v>0</v>
      </c>
      <c r="H105" s="45">
        <f t="shared" si="43"/>
        <v>0</v>
      </c>
      <c r="I105" s="45">
        <f t="shared" si="43"/>
        <v>0</v>
      </c>
      <c r="J105" s="45">
        <f t="shared" si="43"/>
        <v>0</v>
      </c>
      <c r="K105" s="45">
        <f t="shared" si="43"/>
        <v>0</v>
      </c>
      <c r="L105" s="45">
        <f t="shared" si="43"/>
        <v>0</v>
      </c>
      <c r="M105" s="45">
        <f t="shared" si="43"/>
        <v>0</v>
      </c>
      <c r="N105" s="45">
        <f t="shared" si="43"/>
        <v>0</v>
      </c>
      <c r="O105" s="45">
        <f t="shared" si="43"/>
        <v>0</v>
      </c>
      <c r="P105" s="45">
        <f t="shared" si="43"/>
        <v>0</v>
      </c>
      <c r="Q105" s="45">
        <f t="shared" si="43"/>
        <v>0</v>
      </c>
      <c r="R105" s="42">
        <f t="shared" si="37"/>
        <v>0</v>
      </c>
      <c r="S105" s="43" t="str">
        <f t="shared" si="38"/>
        <v>-</v>
      </c>
      <c r="T105" s="38" t="s">
        <v>31</v>
      </c>
    </row>
    <row r="106" spans="1:20" x14ac:dyDescent="0.3">
      <c r="A106" s="39" t="s">
        <v>119</v>
      </c>
      <c r="B106" s="40" t="s">
        <v>120</v>
      </c>
      <c r="C106" s="39" t="s">
        <v>30</v>
      </c>
      <c r="D106" s="45"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2">
        <f t="shared" si="37"/>
        <v>0</v>
      </c>
      <c r="S106" s="43" t="str">
        <f t="shared" si="38"/>
        <v>-</v>
      </c>
      <c r="T106" s="38" t="s">
        <v>31</v>
      </c>
    </row>
    <row r="107" spans="1:20" ht="31.2" x14ac:dyDescent="0.3">
      <c r="A107" s="39" t="s">
        <v>121</v>
      </c>
      <c r="B107" s="40" t="s">
        <v>122</v>
      </c>
      <c r="C107" s="39" t="s">
        <v>30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2">
        <f t="shared" si="37"/>
        <v>0</v>
      </c>
      <c r="S107" s="43" t="str">
        <f t="shared" si="38"/>
        <v>-</v>
      </c>
      <c r="T107" s="38" t="s">
        <v>31</v>
      </c>
    </row>
    <row r="108" spans="1:20" ht="31.2" x14ac:dyDescent="0.3">
      <c r="A108" s="39" t="s">
        <v>123</v>
      </c>
      <c r="B108" s="40" t="s">
        <v>124</v>
      </c>
      <c r="C108" s="39" t="s">
        <v>30</v>
      </c>
      <c r="D108" s="45">
        <f>D109+D110</f>
        <v>0</v>
      </c>
      <c r="E108" s="45">
        <f t="shared" ref="E108:Q108" si="44">E109+E110</f>
        <v>0</v>
      </c>
      <c r="F108" s="45">
        <f t="shared" si="44"/>
        <v>0</v>
      </c>
      <c r="G108" s="45">
        <f t="shared" si="44"/>
        <v>0</v>
      </c>
      <c r="H108" s="45">
        <f t="shared" si="44"/>
        <v>0</v>
      </c>
      <c r="I108" s="45">
        <f t="shared" si="44"/>
        <v>0</v>
      </c>
      <c r="J108" s="45">
        <f t="shared" si="44"/>
        <v>0</v>
      </c>
      <c r="K108" s="45">
        <f t="shared" si="44"/>
        <v>0</v>
      </c>
      <c r="L108" s="45">
        <f t="shared" si="44"/>
        <v>0</v>
      </c>
      <c r="M108" s="45">
        <f t="shared" si="44"/>
        <v>0</v>
      </c>
      <c r="N108" s="45">
        <f t="shared" si="44"/>
        <v>0</v>
      </c>
      <c r="O108" s="45">
        <f t="shared" si="44"/>
        <v>0</v>
      </c>
      <c r="P108" s="45">
        <f t="shared" si="44"/>
        <v>0</v>
      </c>
      <c r="Q108" s="45">
        <f t="shared" si="44"/>
        <v>0</v>
      </c>
      <c r="R108" s="42">
        <f t="shared" si="37"/>
        <v>0</v>
      </c>
      <c r="S108" s="43" t="str">
        <f t="shared" si="38"/>
        <v>-</v>
      </c>
      <c r="T108" s="38" t="s">
        <v>31</v>
      </c>
    </row>
    <row r="109" spans="1:20" ht="31.2" x14ac:dyDescent="0.3">
      <c r="A109" s="39" t="s">
        <v>125</v>
      </c>
      <c r="B109" s="40" t="s">
        <v>126</v>
      </c>
      <c r="C109" s="39" t="s">
        <v>30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2">
        <f t="shared" si="37"/>
        <v>0</v>
      </c>
      <c r="S109" s="43" t="str">
        <f t="shared" si="38"/>
        <v>-</v>
      </c>
      <c r="T109" s="38" t="s">
        <v>31</v>
      </c>
    </row>
    <row r="110" spans="1:20" ht="31.2" x14ac:dyDescent="0.3">
      <c r="A110" s="39" t="s">
        <v>127</v>
      </c>
      <c r="B110" s="40" t="s">
        <v>128</v>
      </c>
      <c r="C110" s="39" t="s">
        <v>30</v>
      </c>
      <c r="D110" s="45"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0</v>
      </c>
      <c r="R110" s="42">
        <f t="shared" si="37"/>
        <v>0</v>
      </c>
      <c r="S110" s="43" t="str">
        <f t="shared" si="38"/>
        <v>-</v>
      </c>
      <c r="T110" s="38" t="s">
        <v>31</v>
      </c>
    </row>
    <row r="111" spans="1:20" ht="31.2" x14ac:dyDescent="0.3">
      <c r="A111" s="39" t="s">
        <v>129</v>
      </c>
      <c r="B111" s="40" t="s">
        <v>130</v>
      </c>
      <c r="C111" s="39" t="s">
        <v>30</v>
      </c>
      <c r="D111" s="45">
        <f>SUM(D112:D127)</f>
        <v>2761.4159399999994</v>
      </c>
      <c r="E111" s="45">
        <f t="shared" ref="E111:Q111" si="45">SUM(E112:E127)</f>
        <v>1351.45176812</v>
      </c>
      <c r="F111" s="45">
        <f t="shared" si="45"/>
        <v>1409.9641718800001</v>
      </c>
      <c r="G111" s="45">
        <f t="shared" si="45"/>
        <v>1245.2414932759109</v>
      </c>
      <c r="H111" s="45">
        <f t="shared" si="45"/>
        <v>85.134061720000005</v>
      </c>
      <c r="I111" s="45">
        <f t="shared" si="45"/>
        <v>184.67999999999998</v>
      </c>
      <c r="J111" s="45">
        <f t="shared" si="45"/>
        <v>2.7945826899999999</v>
      </c>
      <c r="K111" s="45">
        <f t="shared" si="45"/>
        <v>456.59999999999997</v>
      </c>
      <c r="L111" s="45">
        <f t="shared" si="45"/>
        <v>77.283935950000014</v>
      </c>
      <c r="M111" s="45">
        <f t="shared" si="45"/>
        <v>317.64</v>
      </c>
      <c r="N111" s="45">
        <f t="shared" si="45"/>
        <v>5.0555430800000005</v>
      </c>
      <c r="O111" s="45">
        <f t="shared" si="45"/>
        <v>286.32149327591105</v>
      </c>
      <c r="P111" s="45">
        <f t="shared" si="45"/>
        <v>0</v>
      </c>
      <c r="Q111" s="45">
        <f t="shared" si="45"/>
        <v>1324.83011016</v>
      </c>
      <c r="R111" s="42">
        <f t="shared" si="37"/>
        <v>-873.78593827999998</v>
      </c>
      <c r="S111" s="43">
        <f t="shared" si="38"/>
        <v>-0.91121880686605772</v>
      </c>
      <c r="T111" s="38" t="s">
        <v>31</v>
      </c>
    </row>
    <row r="112" spans="1:20" ht="62.4" x14ac:dyDescent="0.3">
      <c r="A112" s="39" t="str">
        <f>'[1]Формат ИПР'!A100</f>
        <v>1.1.4</v>
      </c>
      <c r="B112" s="40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39" t="str">
        <f>'[1]Формат ИПР'!C100</f>
        <v>L_Che365_20</v>
      </c>
      <c r="D112" s="45">
        <f>'[1]Формат ИПР'!Q100</f>
        <v>37.6680318692</v>
      </c>
      <c r="E112" s="45">
        <f>'[1]Формат ИПР'!V100</f>
        <v>33.349712199999999</v>
      </c>
      <c r="F112" s="47">
        <f>'[1]Формат ИПР'!W100</f>
        <v>4.318319669200001</v>
      </c>
      <c r="G112" s="48">
        <f>IF('[1]Формат ИПР'!X100="нд","нд",(I112+K112+M112+O112))</f>
        <v>0</v>
      </c>
      <c r="H112" s="47">
        <f t="shared" ref="H112:H127" si="46">J112+L112+N112+P112</f>
        <v>1.41576181</v>
      </c>
      <c r="I112" s="47">
        <f>'[1]Формат ИПР'!AA100</f>
        <v>0</v>
      </c>
      <c r="J112" s="47">
        <f>'[1]Формат ИПР'!AB100</f>
        <v>0</v>
      </c>
      <c r="K112" s="47">
        <f>'[1]Формат ИПР'!AC100</f>
        <v>0</v>
      </c>
      <c r="L112" s="47">
        <f>'[1]Формат ИПР'!AD100</f>
        <v>1.41576181</v>
      </c>
      <c r="M112" s="47">
        <f>'[1]Формат ИПР'!AE100</f>
        <v>0</v>
      </c>
      <c r="N112" s="47">
        <f>'[1]Формат ИПР'!AF100</f>
        <v>0</v>
      </c>
      <c r="O112" s="47">
        <f>'[1]Формат ИПР'!AG100</f>
        <v>0</v>
      </c>
      <c r="P112" s="47">
        <f>'[1]Формат ИПР'!AH100</f>
        <v>0</v>
      </c>
      <c r="Q112" s="48">
        <f t="shared" ref="Q112:Q127" si="47">F112-H112</f>
        <v>2.9025578592000008</v>
      </c>
      <c r="R112" s="42">
        <f t="shared" si="37"/>
        <v>1.41576181</v>
      </c>
      <c r="S112" s="43" t="str">
        <f t="shared" si="38"/>
        <v>-</v>
      </c>
      <c r="T112" s="50" t="str">
        <f>'[1]Формат ИПР'!AL100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3" spans="1:20" ht="78" x14ac:dyDescent="0.3">
      <c r="A113" s="39" t="str">
        <f>'[1]Формат ИПР'!A101</f>
        <v>1.1.4</v>
      </c>
      <c r="B113" s="40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39" t="str">
        <f>'[1]Формат ИПР'!C101</f>
        <v>L_Che366_20</v>
      </c>
      <c r="D113" s="45">
        <f>'[1]Формат ИПР'!Q101</f>
        <v>207.6661360672</v>
      </c>
      <c r="E113" s="45">
        <f>'[1]Формат ИПР'!V101</f>
        <v>171.72745076400003</v>
      </c>
      <c r="F113" s="47">
        <f>'[1]Формат ИПР'!W101</f>
        <v>35.938685303199975</v>
      </c>
      <c r="G113" s="48">
        <f>IF('[1]Формат ИПР'!X101="нд","нд",(I113+K113+M113+O113))</f>
        <v>0</v>
      </c>
      <c r="H113" s="47">
        <f t="shared" si="46"/>
        <v>1.7108772000000001</v>
      </c>
      <c r="I113" s="47">
        <f>'[1]Формат ИПР'!AA101</f>
        <v>0</v>
      </c>
      <c r="J113" s="47">
        <f>'[1]Формат ИПР'!AB101</f>
        <v>0</v>
      </c>
      <c r="K113" s="47">
        <f>'[1]Формат ИПР'!AC101</f>
        <v>0</v>
      </c>
      <c r="L113" s="47">
        <f>'[1]Формат ИПР'!AD101</f>
        <v>1.7108772000000001</v>
      </c>
      <c r="M113" s="47">
        <f>'[1]Формат ИПР'!AE101</f>
        <v>0</v>
      </c>
      <c r="N113" s="47">
        <f>'[1]Формат ИПР'!AF101</f>
        <v>0</v>
      </c>
      <c r="O113" s="47">
        <f>'[1]Формат ИПР'!AG101</f>
        <v>0</v>
      </c>
      <c r="P113" s="47">
        <f>'[1]Формат ИПР'!AH101</f>
        <v>0</v>
      </c>
      <c r="Q113" s="48">
        <f t="shared" si="47"/>
        <v>34.227808103199976</v>
      </c>
      <c r="R113" s="42">
        <f t="shared" si="37"/>
        <v>1.7108772000000001</v>
      </c>
      <c r="S113" s="43" t="str">
        <f t="shared" si="38"/>
        <v>-</v>
      </c>
      <c r="T113" s="50" t="str">
        <f>'[1]Формат ИПР'!AL101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4" spans="1:20" ht="78" x14ac:dyDescent="0.3">
      <c r="A114" s="39" t="str">
        <f>'[1]Формат ИПР'!A102</f>
        <v>1.1.4</v>
      </c>
      <c r="B114" s="40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39" t="str">
        <f>'[1]Формат ИПР'!C102</f>
        <v>L_Che367</v>
      </c>
      <c r="D114" s="45">
        <f>'[1]Формат ИПР'!Q102</f>
        <v>133.23872162599201</v>
      </c>
      <c r="E114" s="45">
        <f>'[1]Формат ИПР'!V102</f>
        <v>65.706603471999998</v>
      </c>
      <c r="F114" s="47">
        <f>'[1]Формат ИПР'!W102</f>
        <v>67.532118153992016</v>
      </c>
      <c r="G114" s="48">
        <f>IF('[1]Формат ИПР'!X102="нд","нд",(I114+K114+M114+O114))</f>
        <v>71.254994601249123</v>
      </c>
      <c r="H114" s="47">
        <f t="shared" si="46"/>
        <v>1.4176201399999999</v>
      </c>
      <c r="I114" s="47">
        <f>'[1]Формат ИПР'!AA102</f>
        <v>11.399999999999999</v>
      </c>
      <c r="J114" s="47">
        <f>'[1]Формат ИПР'!AB102</f>
        <v>1.3830666599999999</v>
      </c>
      <c r="K114" s="47">
        <f>'[1]Формат ИПР'!AC102</f>
        <v>17.7</v>
      </c>
      <c r="L114" s="47">
        <f>'[1]Формат ИПР'!AD102</f>
        <v>3.4553479999999998E-2</v>
      </c>
      <c r="M114" s="47">
        <f>'[1]Формат ИПР'!AE102</f>
        <v>15.719999999999999</v>
      </c>
      <c r="N114" s="47">
        <f>'[1]Формат ИПР'!AF102</f>
        <v>0</v>
      </c>
      <c r="O114" s="47">
        <f>'[1]Формат ИПР'!AG102</f>
        <v>26.43499460124913</v>
      </c>
      <c r="P114" s="47">
        <f>'[1]Формат ИПР'!AH102</f>
        <v>0</v>
      </c>
      <c r="Q114" s="48">
        <f t="shared" si="47"/>
        <v>66.114498013992019</v>
      </c>
      <c r="R114" s="42">
        <f t="shared" si="37"/>
        <v>-43.402379859999996</v>
      </c>
      <c r="S114" s="43">
        <f t="shared" si="38"/>
        <v>-0.96837081347612675</v>
      </c>
      <c r="T114" s="50" t="str">
        <f>'[1]Формат ИПР'!AL102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5" spans="1:20" ht="78" x14ac:dyDescent="0.3">
      <c r="A115" s="39" t="str">
        <f>'[1]Формат ИПР'!A103</f>
        <v>1.1.4</v>
      </c>
      <c r="B115" s="40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39" t="str">
        <f>'[1]Формат ИПР'!C103</f>
        <v>L_Che368</v>
      </c>
      <c r="D115" s="45">
        <f>'[1]Формат ИПР'!Q103</f>
        <v>90.011808841523987</v>
      </c>
      <c r="E115" s="45">
        <f>'[1]Формат ИПР'!V103</f>
        <v>16.163557615999999</v>
      </c>
      <c r="F115" s="47">
        <f>'[1]Формат ИПР'!W103</f>
        <v>73.848251225523995</v>
      </c>
      <c r="G115" s="48">
        <f>IF('[1]Формат ИПР'!X103="нд","нд",(I115+K115+M115+O115))</f>
        <v>73.529593820978619</v>
      </c>
      <c r="H115" s="47">
        <f t="shared" si="46"/>
        <v>0</v>
      </c>
      <c r="I115" s="47">
        <f>'[1]Формат ИПР'!AA103</f>
        <v>13.679999999999998</v>
      </c>
      <c r="J115" s="47">
        <f>'[1]Формат ИПР'!AB103</f>
        <v>0</v>
      </c>
      <c r="K115" s="47">
        <f>'[1]Формат ИПР'!AC103</f>
        <v>23.519999999999996</v>
      </c>
      <c r="L115" s="47">
        <f>'[1]Формат ИПР'!AD103</f>
        <v>0</v>
      </c>
      <c r="M115" s="47">
        <f>'[1]Формат ИПР'!AE103</f>
        <v>18.299999999999997</v>
      </c>
      <c r="N115" s="47">
        <f>'[1]Формат ИПР'!AF103</f>
        <v>0</v>
      </c>
      <c r="O115" s="47">
        <f>'[1]Формат ИПР'!AG103</f>
        <v>18.029593820978626</v>
      </c>
      <c r="P115" s="47">
        <f>'[1]Формат ИПР'!AH103</f>
        <v>0</v>
      </c>
      <c r="Q115" s="48">
        <f t="shared" si="47"/>
        <v>73.848251225523995</v>
      </c>
      <c r="R115" s="42">
        <f t="shared" si="37"/>
        <v>-55.499999999999993</v>
      </c>
      <c r="S115" s="43">
        <f t="shared" si="38"/>
        <v>-1</v>
      </c>
      <c r="T115" s="50" t="str">
        <f>'[1]Формат ИПР'!AL103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6" spans="1:20" ht="78" x14ac:dyDescent="0.3">
      <c r="A116" s="39" t="str">
        <f>'[1]Формат ИПР'!A104</f>
        <v>1.1.4</v>
      </c>
      <c r="B116" s="40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39" t="str">
        <f>'[1]Формат ИПР'!C104</f>
        <v>L_Che369</v>
      </c>
      <c r="D116" s="45">
        <f>'[1]Формат ИПР'!Q104</f>
        <v>444.95027142867599</v>
      </c>
      <c r="E116" s="45">
        <f>'[1]Формат ИПР'!V104</f>
        <v>171.49869650399998</v>
      </c>
      <c r="F116" s="47">
        <f>'[1]Формат ИПР'!W104</f>
        <v>273.45157492467604</v>
      </c>
      <c r="G116" s="48">
        <f>IF('[1]Формат ИПР'!X104="нд","нд",(I116+K116+M116+O116))</f>
        <v>242.0196764165654</v>
      </c>
      <c r="H116" s="47">
        <f t="shared" si="46"/>
        <v>0</v>
      </c>
      <c r="I116" s="47">
        <f>'[1]Формат ИПР'!AA104</f>
        <v>34.199999999999996</v>
      </c>
      <c r="J116" s="47">
        <f>'[1]Формат ИПР'!AB104</f>
        <v>0</v>
      </c>
      <c r="K116" s="47">
        <f>'[1]Формат ИПР'!AC104</f>
        <v>92.999999999999986</v>
      </c>
      <c r="L116" s="47">
        <f>'[1]Формат ИПР'!AD104</f>
        <v>0</v>
      </c>
      <c r="M116" s="47">
        <f>'[1]Формат ИПР'!AE104</f>
        <v>59.519999999999996</v>
      </c>
      <c r="N116" s="47">
        <f>'[1]Формат ИПР'!AF104</f>
        <v>0</v>
      </c>
      <c r="O116" s="47">
        <f>'[1]Формат ИПР'!AG104</f>
        <v>55.299676416565433</v>
      </c>
      <c r="P116" s="47">
        <f>'[1]Формат ИПР'!AH104</f>
        <v>0</v>
      </c>
      <c r="Q116" s="48">
        <f t="shared" si="47"/>
        <v>273.45157492467604</v>
      </c>
      <c r="R116" s="42">
        <f t="shared" si="37"/>
        <v>-186.71999999999997</v>
      </c>
      <c r="S116" s="43">
        <f t="shared" si="38"/>
        <v>-1</v>
      </c>
      <c r="T116" s="50" t="str">
        <f>'[1]Формат ИПР'!AL104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7" spans="1:20" ht="78" x14ac:dyDescent="0.3">
      <c r="A117" s="39" t="str">
        <f>'[1]Формат ИПР'!A105</f>
        <v>1.1.4</v>
      </c>
      <c r="B117" s="40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39" t="str">
        <f>'[1]Формат ИПР'!C105</f>
        <v>L_Che370</v>
      </c>
      <c r="D117" s="45">
        <f>'[1]Формат ИПР'!Q105</f>
        <v>409.16819011861207</v>
      </c>
      <c r="E117" s="45">
        <f>'[1]Формат ИПР'!V105</f>
        <v>118.65830739200001</v>
      </c>
      <c r="F117" s="47">
        <f>'[1]Формат ИПР'!W105</f>
        <v>290.50988272661209</v>
      </c>
      <c r="G117" s="48">
        <f>IF('[1]Формат ИПР'!X105="нд","нд",(I117+K117+M117+O117))</f>
        <v>285.24956832642636</v>
      </c>
      <c r="H117" s="47">
        <f t="shared" si="46"/>
        <v>2.8541188699999998</v>
      </c>
      <c r="I117" s="47">
        <f>'[1]Формат ИПР'!AA105</f>
        <v>39.9</v>
      </c>
      <c r="J117" s="47">
        <f>'[1]Формат ИПР'!AB105</f>
        <v>1.41151603</v>
      </c>
      <c r="K117" s="47">
        <f>'[1]Формат ИПР'!AC105</f>
        <v>104.69999999999999</v>
      </c>
      <c r="L117" s="47">
        <f>'[1]Формат ИПР'!AD105</f>
        <v>5.3051399999999999E-3</v>
      </c>
      <c r="M117" s="47">
        <f>'[1]Формат ИПР'!AE105</f>
        <v>79.5</v>
      </c>
      <c r="N117" s="47">
        <f>'[1]Формат ИПР'!AF105</f>
        <v>1.4372977</v>
      </c>
      <c r="O117" s="47">
        <f>'[1]Формат ИПР'!AG105</f>
        <v>61.149568326426362</v>
      </c>
      <c r="P117" s="47">
        <f>'[1]Формат ИПР'!AH105</f>
        <v>0</v>
      </c>
      <c r="Q117" s="48">
        <f t="shared" si="47"/>
        <v>287.65576385661211</v>
      </c>
      <c r="R117" s="42">
        <f t="shared" si="37"/>
        <v>-221.24588112999999</v>
      </c>
      <c r="S117" s="43">
        <f t="shared" si="38"/>
        <v>-0.9872640835787595</v>
      </c>
      <c r="T117" s="50" t="str">
        <f>'[1]Формат ИПР'!AL105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18" spans="1:20" ht="78" x14ac:dyDescent="0.3">
      <c r="A118" s="39" t="str">
        <f>'[1]Формат ИПР'!A106</f>
        <v>1.1.4</v>
      </c>
      <c r="B118" s="40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39" t="str">
        <f>'[1]Формат ИПР'!C106</f>
        <v>L_Che371</v>
      </c>
      <c r="D118" s="45">
        <f>'[1]Формат ИПР'!Q106</f>
        <v>140.30777647218</v>
      </c>
      <c r="E118" s="45">
        <f>'[1]Формат ИПР'!V106</f>
        <v>98.544400745999994</v>
      </c>
      <c r="F118" s="47">
        <f>'[1]Формат ИПР'!W106</f>
        <v>41.763375726180001</v>
      </c>
      <c r="G118" s="48">
        <f>IF('[1]Формат ИПР'!X106="нд","нд",(I118+K118+M118+O118))</f>
        <v>0</v>
      </c>
      <c r="H118" s="47">
        <f t="shared" si="46"/>
        <v>4.3352738100000101</v>
      </c>
      <c r="I118" s="47">
        <f>'[1]Формат ИПР'!AA106</f>
        <v>0</v>
      </c>
      <c r="J118" s="47">
        <f>'[1]Формат ИПР'!AB106</f>
        <v>0</v>
      </c>
      <c r="K118" s="47">
        <f>'[1]Формат ИПР'!AC106</f>
        <v>0</v>
      </c>
      <c r="L118" s="47">
        <f>'[1]Формат ИПР'!AD106</f>
        <v>4.3352738100000101</v>
      </c>
      <c r="M118" s="47">
        <f>'[1]Формат ИПР'!AE106</f>
        <v>0</v>
      </c>
      <c r="N118" s="47">
        <f>'[1]Формат ИПР'!AF106</f>
        <v>0</v>
      </c>
      <c r="O118" s="47">
        <f>'[1]Формат ИПР'!AG106</f>
        <v>0</v>
      </c>
      <c r="P118" s="47">
        <f>'[1]Формат ИПР'!AH106</f>
        <v>0</v>
      </c>
      <c r="Q118" s="48">
        <f t="shared" si="47"/>
        <v>37.42810191617999</v>
      </c>
      <c r="R118" s="42">
        <f t="shared" si="37"/>
        <v>4.3352738100000101</v>
      </c>
      <c r="S118" s="43" t="str">
        <f t="shared" si="38"/>
        <v>-</v>
      </c>
      <c r="T118" s="50" t="str">
        <f>'[1]Формат ИПР'!AL106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19" spans="1:20" ht="78" x14ac:dyDescent="0.3">
      <c r="A119" s="39" t="str">
        <f>'[1]Формат ИПР'!A107</f>
        <v>1.1.4</v>
      </c>
      <c r="B119" s="40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39" t="str">
        <f>'[1]Формат ИПР'!C107</f>
        <v>L_Che372</v>
      </c>
      <c r="D119" s="45">
        <f>'[1]Формат ИПР'!Q107</f>
        <v>89.062934511468001</v>
      </c>
      <c r="E119" s="45">
        <f>'[1]Формат ИПР'!V107</f>
        <v>22.638706653999996</v>
      </c>
      <c r="F119" s="47">
        <f>'[1]Формат ИПР'!W107</f>
        <v>66.424227857467997</v>
      </c>
      <c r="G119" s="48">
        <f>IF('[1]Формат ИПР'!X107="нд","нд",(I119+K119+M119+O119))</f>
        <v>75.960487013178493</v>
      </c>
      <c r="H119" s="47">
        <f t="shared" si="46"/>
        <v>1.4251446300000001</v>
      </c>
      <c r="I119" s="47">
        <f>'[1]Формат ИПР'!AA107</f>
        <v>11.399999999999999</v>
      </c>
      <c r="J119" s="47">
        <f>'[1]Формат ИПР'!AB107</f>
        <v>0</v>
      </c>
      <c r="K119" s="47">
        <f>'[1]Формат ИПР'!AC107</f>
        <v>23.4</v>
      </c>
      <c r="L119" s="47">
        <f>'[1]Формат ИПР'!AD107</f>
        <v>1.4251446300000001</v>
      </c>
      <c r="M119" s="47">
        <f>'[1]Формат ИПР'!AE107</f>
        <v>18.299999999999997</v>
      </c>
      <c r="N119" s="47">
        <f>'[1]Формат ИПР'!AF107</f>
        <v>0</v>
      </c>
      <c r="O119" s="47">
        <f>'[1]Формат ИПР'!AG107</f>
        <v>22.860487013178492</v>
      </c>
      <c r="P119" s="47">
        <f>'[1]Формат ИПР'!AH107</f>
        <v>0</v>
      </c>
      <c r="Q119" s="48">
        <f t="shared" si="47"/>
        <v>64.999083227467992</v>
      </c>
      <c r="R119" s="42">
        <f t="shared" si="37"/>
        <v>-51.674855369999996</v>
      </c>
      <c r="S119" s="43">
        <f t="shared" si="38"/>
        <v>-0.97316111807909611</v>
      </c>
      <c r="T119" s="50" t="str">
        <f>'[1]Формат ИПР'!AL107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0" spans="1:20" ht="78" x14ac:dyDescent="0.3">
      <c r="A120" s="39" t="str">
        <f>'[1]Формат ИПР'!A108</f>
        <v>1.1.4</v>
      </c>
      <c r="B120" s="40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39" t="str">
        <f>'[1]Формат ИПР'!C108</f>
        <v>L_Che373</v>
      </c>
      <c r="D120" s="45">
        <f>'[1]Формат ИПР'!Q108</f>
        <v>206.951455507476</v>
      </c>
      <c r="E120" s="45">
        <f>'[1]Формат ИПР'!V108</f>
        <v>100.293595614</v>
      </c>
      <c r="F120" s="47">
        <f>'[1]Формат ИПР'!W108</f>
        <v>106.657859893476</v>
      </c>
      <c r="G120" s="48">
        <f>IF('[1]Формат ИПР'!X108="нд","нд",(I120+K120+M120+O120))</f>
        <v>114.14709856848536</v>
      </c>
      <c r="H120" s="47">
        <f t="shared" si="46"/>
        <v>1.5881719999999998E-2</v>
      </c>
      <c r="I120" s="47">
        <f>'[1]Формат ИПР'!AA108</f>
        <v>17.099999999999998</v>
      </c>
      <c r="J120" s="47">
        <f>'[1]Формат ИПР'!AB108</f>
        <v>0</v>
      </c>
      <c r="K120" s="47">
        <f>'[1]Формат ИПР'!AC108</f>
        <v>46.499999999999993</v>
      </c>
      <c r="L120" s="47">
        <f>'[1]Формат ИПР'!AD108</f>
        <v>1.5881719999999998E-2</v>
      </c>
      <c r="M120" s="47">
        <f>'[1]Формат ИПР'!AE108</f>
        <v>28.619999999999997</v>
      </c>
      <c r="N120" s="47">
        <f>'[1]Формат ИПР'!AF108</f>
        <v>0</v>
      </c>
      <c r="O120" s="47">
        <f>'[1]Формат ИПР'!AG108</f>
        <v>21.927098568485363</v>
      </c>
      <c r="P120" s="47">
        <f>'[1]Формат ИПР'!AH108</f>
        <v>0</v>
      </c>
      <c r="Q120" s="48">
        <f t="shared" si="47"/>
        <v>106.64197817347601</v>
      </c>
      <c r="R120" s="42">
        <f t="shared" si="37"/>
        <v>-92.204118280000003</v>
      </c>
      <c r="S120" s="43">
        <f t="shared" si="38"/>
        <v>-0.99982778442854048</v>
      </c>
      <c r="T120" s="50" t="str">
        <f>'[1]Формат ИПР'!AL108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1" spans="1:20" ht="78" x14ac:dyDescent="0.3">
      <c r="A121" s="39" t="str">
        <f>'[1]Формат ИПР'!A109</f>
        <v>1.1.4</v>
      </c>
      <c r="B121" s="40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39" t="str">
        <f>'[1]Формат ИПР'!C109</f>
        <v>L_Che374</v>
      </c>
      <c r="D121" s="45">
        <f>'[1]Формат ИПР'!Q109</f>
        <v>167.56826128747201</v>
      </c>
      <c r="E121" s="45">
        <f>'[1]Формат ИПР'!V109</f>
        <v>129.02924846000002</v>
      </c>
      <c r="F121" s="47">
        <f>'[1]Формат ИПР'!W109</f>
        <v>38.539012827471993</v>
      </c>
      <c r="G121" s="48">
        <f>IF('[1]Формат ИПР'!X109="нд","нд",(I121+K121+M121+O121))</f>
        <v>0</v>
      </c>
      <c r="H121" s="47">
        <f t="shared" si="46"/>
        <v>17.053132430000002</v>
      </c>
      <c r="I121" s="47">
        <f>'[1]Формат ИПР'!AA109</f>
        <v>0</v>
      </c>
      <c r="J121" s="47">
        <f>'[1]Формат ИПР'!AB109</f>
        <v>0</v>
      </c>
      <c r="K121" s="47">
        <f>'[1]Формат ИПР'!AC109</f>
        <v>0</v>
      </c>
      <c r="L121" s="47">
        <f>'[1]Формат ИПР'!AD109</f>
        <v>17.053132430000002</v>
      </c>
      <c r="M121" s="47">
        <f>'[1]Формат ИПР'!AE109</f>
        <v>0</v>
      </c>
      <c r="N121" s="47">
        <f>'[1]Формат ИПР'!AF109</f>
        <v>0</v>
      </c>
      <c r="O121" s="47">
        <f>'[1]Формат ИПР'!AG109</f>
        <v>0</v>
      </c>
      <c r="P121" s="47">
        <f>'[1]Формат ИПР'!AH109</f>
        <v>0</v>
      </c>
      <c r="Q121" s="48">
        <f t="shared" si="47"/>
        <v>21.485880397471991</v>
      </c>
      <c r="R121" s="42">
        <f t="shared" si="37"/>
        <v>17.053132430000002</v>
      </c>
      <c r="S121" s="43" t="str">
        <f t="shared" si="38"/>
        <v>-</v>
      </c>
      <c r="T121" s="50" t="str">
        <f>'[1]Формат ИПР'!AL109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2" spans="1:20" ht="62.4" x14ac:dyDescent="0.3">
      <c r="A122" s="39" t="str">
        <f>'[1]Формат ИПР'!A110</f>
        <v>1.1.4</v>
      </c>
      <c r="B122" s="40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39" t="str">
        <f>'[1]Формат ИПР'!C110</f>
        <v>L_Che375</v>
      </c>
      <c r="D122" s="45">
        <f>'[1]Формат ИПР'!Q110</f>
        <v>132.84681465674402</v>
      </c>
      <c r="E122" s="45">
        <f>'[1]Формат ИПР'!V110</f>
        <v>78.240667193999997</v>
      </c>
      <c r="F122" s="47">
        <f>'[1]Формат ИПР'!W110</f>
        <v>54.606147462744019</v>
      </c>
      <c r="G122" s="48">
        <f>IF('[1]Формат ИПР'!X110="нд","нд",(I122+K122+M122+O122))</f>
        <v>0</v>
      </c>
      <c r="H122" s="47">
        <f t="shared" si="46"/>
        <v>28.619212439999998</v>
      </c>
      <c r="I122" s="47">
        <f>'[1]Формат ИПР'!AA110</f>
        <v>0</v>
      </c>
      <c r="J122" s="47">
        <f>'[1]Формат ИПР'!AB110</f>
        <v>0</v>
      </c>
      <c r="K122" s="47">
        <f>'[1]Формат ИПР'!AC110</f>
        <v>0</v>
      </c>
      <c r="L122" s="47">
        <f>'[1]Формат ИПР'!AD110</f>
        <v>28.619212439999998</v>
      </c>
      <c r="M122" s="47">
        <f>'[1]Формат ИПР'!AE110</f>
        <v>0</v>
      </c>
      <c r="N122" s="47">
        <f>'[1]Формат ИПР'!AF110</f>
        <v>0</v>
      </c>
      <c r="O122" s="47">
        <f>'[1]Формат ИПР'!AG110</f>
        <v>0</v>
      </c>
      <c r="P122" s="47">
        <f>'[1]Формат ИПР'!AH110</f>
        <v>0</v>
      </c>
      <c r="Q122" s="48">
        <f t="shared" si="47"/>
        <v>25.986935022744021</v>
      </c>
      <c r="R122" s="42">
        <f t="shared" si="37"/>
        <v>28.619212439999998</v>
      </c>
      <c r="S122" s="43" t="str">
        <f t="shared" si="38"/>
        <v>-</v>
      </c>
      <c r="T122" s="50" t="str">
        <f>'[1]Формат ИПР'!AL110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3" spans="1:20" ht="78" x14ac:dyDescent="0.3">
      <c r="A123" s="39" t="str">
        <f>'[1]Формат ИПР'!A111</f>
        <v>1.1.4</v>
      </c>
      <c r="B123" s="40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39" t="str">
        <f>'[1]Формат ИПР'!C111</f>
        <v>L_Che376</v>
      </c>
      <c r="D123" s="45">
        <f>'[1]Формат ИПР'!Q111</f>
        <v>153.42590341362001</v>
      </c>
      <c r="E123" s="45">
        <f>'[1]Формат ИПР'!V111</f>
        <v>60.872930076000003</v>
      </c>
      <c r="F123" s="47">
        <f>'[1]Формат ИПР'!W111</f>
        <v>92.552973337620003</v>
      </c>
      <c r="G123" s="48">
        <f>IF('[1]Формат ИПР'!X111="нд","нд",(I123+K123+M123+O123))</f>
        <v>106.06200470056518</v>
      </c>
      <c r="H123" s="47">
        <f t="shared" si="46"/>
        <v>0.12577081000000001</v>
      </c>
      <c r="I123" s="47">
        <f>'[1]Формат ИПР'!AA111</f>
        <v>14.819999999999999</v>
      </c>
      <c r="J123" s="47">
        <f>'[1]Формат ИПР'!AB111</f>
        <v>0</v>
      </c>
      <c r="K123" s="47">
        <f>'[1]Формат ИПР'!AC111</f>
        <v>34.979999999999997</v>
      </c>
      <c r="L123" s="47">
        <f>'[1]Формат ИПР'!AD111</f>
        <v>0.12577081000000001</v>
      </c>
      <c r="M123" s="47">
        <f>'[1]Формат ИПР'!AE111</f>
        <v>30.3</v>
      </c>
      <c r="N123" s="47">
        <f>'[1]Формат ИПР'!AF111</f>
        <v>0</v>
      </c>
      <c r="O123" s="47">
        <f>'[1]Формат ИПР'!AG111</f>
        <v>25.962004700565192</v>
      </c>
      <c r="P123" s="47">
        <f>'[1]Формат ИПР'!AH111</f>
        <v>0</v>
      </c>
      <c r="Q123" s="48">
        <f t="shared" si="47"/>
        <v>92.427202527619997</v>
      </c>
      <c r="R123" s="42">
        <f t="shared" si="37"/>
        <v>-79.974229189999988</v>
      </c>
      <c r="S123" s="43">
        <f t="shared" si="38"/>
        <v>-0.9984298275905118</v>
      </c>
      <c r="T123" s="50" t="str">
        <f>'[1]Формат ИПР'!AL111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4" spans="1:20" ht="78" x14ac:dyDescent="0.3">
      <c r="A124" s="39" t="str">
        <f>'[1]Формат ИПР'!A112</f>
        <v>1.1.4</v>
      </c>
      <c r="B124" s="40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39" t="str">
        <f>'[1]Формат ИПР'!C112</f>
        <v>L_Che377</v>
      </c>
      <c r="D124" s="45">
        <f>'[1]Формат ИПР'!Q112</f>
        <v>168.373308151776</v>
      </c>
      <c r="E124" s="45">
        <f>'[1]Формат ИПР'!V112</f>
        <v>82.795046017999994</v>
      </c>
      <c r="F124" s="47">
        <f>'[1]Формат ИПР'!W112</f>
        <v>85.578262133776008</v>
      </c>
      <c r="G124" s="48">
        <f>IF('[1]Формат ИПР'!X112="нд","нд",(I124+K124+M124+O124))</f>
        <v>111.40610722788735</v>
      </c>
      <c r="H124" s="47">
        <f t="shared" si="46"/>
        <v>6.5725249300000002</v>
      </c>
      <c r="I124" s="47">
        <f>'[1]Формат ИПР'!AA112</f>
        <v>15.959999999999999</v>
      </c>
      <c r="J124" s="47">
        <f>'[1]Формат ИПР'!AB112</f>
        <v>0</v>
      </c>
      <c r="K124" s="47">
        <f>'[1]Формат ИПР'!AC112</f>
        <v>40.74</v>
      </c>
      <c r="L124" s="47">
        <f>'[1]Формат ИПР'!AD112</f>
        <v>6.5725249300000002</v>
      </c>
      <c r="M124" s="47">
        <f>'[1]Формат ИПР'!AE112</f>
        <v>28.319999999999997</v>
      </c>
      <c r="N124" s="47">
        <f>'[1]Формат ИПР'!AF112</f>
        <v>0</v>
      </c>
      <c r="O124" s="47">
        <f>'[1]Формат ИПР'!AG112</f>
        <v>26.386107227887354</v>
      </c>
      <c r="P124" s="47">
        <f>'[1]Формат ИПР'!AH112</f>
        <v>0</v>
      </c>
      <c r="Q124" s="48">
        <f t="shared" si="47"/>
        <v>79.005737203776008</v>
      </c>
      <c r="R124" s="42">
        <f t="shared" si="37"/>
        <v>-78.447475069999996</v>
      </c>
      <c r="S124" s="43">
        <f t="shared" si="38"/>
        <v>-0.92269436685485773</v>
      </c>
      <c r="T124" s="50" t="str">
        <f>'[1]Формат ИПР'!AL112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5" spans="1:20" ht="78" x14ac:dyDescent="0.3">
      <c r="A125" s="39" t="str">
        <f>'[1]Формат ИПР'!A113</f>
        <v>1.1.4</v>
      </c>
      <c r="B125" s="40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39" t="str">
        <f>'[1]Формат ИПР'!C113</f>
        <v>L_Che378</v>
      </c>
      <c r="D125" s="45">
        <f>'[1]Формат ИПР'!Q113</f>
        <v>204.46566281732402</v>
      </c>
      <c r="E125" s="45">
        <f>'[1]Формат ИПР'!V113</f>
        <v>111.93702805200002</v>
      </c>
      <c r="F125" s="47">
        <f>'[1]Формат ИПР'!W113</f>
        <v>92.528634765324</v>
      </c>
      <c r="G125" s="48">
        <f>IF('[1]Формат ИПР'!X113="нд","нд",(I125+K125+M125+O125))</f>
        <v>112.04421091478262</v>
      </c>
      <c r="H125" s="47">
        <f t="shared" si="46"/>
        <v>3.43279815</v>
      </c>
      <c r="I125" s="47">
        <f>'[1]Формат ИПР'!AA113</f>
        <v>17.099999999999998</v>
      </c>
      <c r="J125" s="47">
        <f>'[1]Формат ИПР'!AB113</f>
        <v>0</v>
      </c>
      <c r="K125" s="47">
        <f>'[1]Формат ИПР'!AC113</f>
        <v>46.499999999999993</v>
      </c>
      <c r="L125" s="47">
        <f>'[1]Формат ИПР'!AD113</f>
        <v>7.274477E-2</v>
      </c>
      <c r="M125" s="47">
        <f>'[1]Формат ИПР'!AE113</f>
        <v>27.479999999999997</v>
      </c>
      <c r="N125" s="47">
        <f>'[1]Формат ИПР'!AF113</f>
        <v>3.3600533800000001</v>
      </c>
      <c r="O125" s="47">
        <f>'[1]Формат ИПР'!AG113</f>
        <v>20.96421091478264</v>
      </c>
      <c r="P125" s="47">
        <f>'[1]Формат ИПР'!AH113</f>
        <v>0</v>
      </c>
      <c r="Q125" s="48">
        <f t="shared" si="47"/>
        <v>89.095836615324004</v>
      </c>
      <c r="R125" s="42">
        <f t="shared" si="37"/>
        <v>-87.647201849999988</v>
      </c>
      <c r="S125" s="43">
        <f t="shared" si="38"/>
        <v>-0.9623100774044796</v>
      </c>
      <c r="T125" s="50" t="str">
        <f>'[1]Формат ИПР'!AL113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6" spans="1:20" ht="78" x14ac:dyDescent="0.3">
      <c r="A126" s="39" t="str">
        <f>'[1]Формат ИПР'!A114</f>
        <v>1.1.4</v>
      </c>
      <c r="B126" s="40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39" t="str">
        <f>'[1]Формат ИПР'!C114</f>
        <v>L_Che379</v>
      </c>
      <c r="D126" s="45">
        <f>'[1]Формат ИПР'!Q114</f>
        <v>66.315085073768003</v>
      </c>
      <c r="E126" s="45">
        <f>'[1]Формат ИПР'!V114</f>
        <v>11.095942523999998</v>
      </c>
      <c r="F126" s="47">
        <f>'[1]Формат ИПР'!W114</f>
        <v>55.219142549768009</v>
      </c>
      <c r="G126" s="48">
        <f>IF('[1]Формат ИПР'!X114="нд","нд",(I126+K126+M126+O126))</f>
        <v>53.567751685792445</v>
      </c>
      <c r="H126" s="47">
        <f t="shared" si="46"/>
        <v>1.6821962500000001</v>
      </c>
      <c r="I126" s="47">
        <f>'[1]Формат ИПР'!AA114</f>
        <v>9.1199999999999992</v>
      </c>
      <c r="J126" s="47">
        <f>'[1]Формат ИПР'!AB114</f>
        <v>0</v>
      </c>
      <c r="K126" s="47">
        <f>'[1]Формат ИПР'!AC114</f>
        <v>25.56</v>
      </c>
      <c r="L126" s="47">
        <f>'[1]Формат ИПР'!AD114</f>
        <v>1.4240042500000001</v>
      </c>
      <c r="M126" s="47">
        <f>'[1]Формат ИПР'!AE114</f>
        <v>11.579999999999998</v>
      </c>
      <c r="N126" s="47">
        <f>'[1]Формат ИПР'!AF114</f>
        <v>0.25819200000000003</v>
      </c>
      <c r="O126" s="47">
        <f>'[1]Формат ИПР'!AG114</f>
        <v>7.30775168579245</v>
      </c>
      <c r="P126" s="47">
        <f>'[1]Формат ИПР'!AH114</f>
        <v>0</v>
      </c>
      <c r="Q126" s="48">
        <f t="shared" si="47"/>
        <v>53.536946299768012</v>
      </c>
      <c r="R126" s="42">
        <f t="shared" si="37"/>
        <v>-44.577803750000001</v>
      </c>
      <c r="S126" s="43">
        <f t="shared" si="38"/>
        <v>-0.96363605166450506</v>
      </c>
      <c r="T126" s="50" t="str">
        <f>'[1]Формат ИПР'!AL114</f>
        <v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v>
      </c>
    </row>
    <row r="127" spans="1:20" ht="78" x14ac:dyDescent="0.3">
      <c r="A127" s="39" t="str">
        <f>'[1]Формат ИПР'!A115</f>
        <v>1.1.4</v>
      </c>
      <c r="B127" s="40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39" t="str">
        <f>'[1]Формат ИПР'!C115</f>
        <v>L_Che380</v>
      </c>
      <c r="D127" s="45">
        <f>'[1]Формат ИПР'!Q115</f>
        <v>109.39557815696769</v>
      </c>
      <c r="E127" s="45">
        <f>'[1]Формат ИПР'!V115</f>
        <v>78.899874834000002</v>
      </c>
      <c r="F127" s="47">
        <f>'[1]Формат ИПР'!W115</f>
        <v>30.495703322967685</v>
      </c>
      <c r="G127" s="48">
        <f>IF('[1]Формат ИПР'!X115="нд","нд",(I127+K127+M127+O127))</f>
        <v>0</v>
      </c>
      <c r="H127" s="47">
        <f t="shared" si="46"/>
        <v>14.47374853</v>
      </c>
      <c r="I127" s="47">
        <f>'[1]Формат ИПР'!AA115</f>
        <v>0</v>
      </c>
      <c r="J127" s="47">
        <f>'[1]Формат ИПР'!AB115</f>
        <v>0</v>
      </c>
      <c r="K127" s="47">
        <f>'[1]Формат ИПР'!AC115</f>
        <v>0</v>
      </c>
      <c r="L127" s="47">
        <f>'[1]Формат ИПР'!AD115</f>
        <v>14.47374853</v>
      </c>
      <c r="M127" s="47">
        <f>'[1]Формат ИПР'!AE115</f>
        <v>0</v>
      </c>
      <c r="N127" s="47">
        <f>'[1]Формат ИПР'!AF115</f>
        <v>0</v>
      </c>
      <c r="O127" s="47">
        <f>'[1]Формат ИПР'!AG115</f>
        <v>0</v>
      </c>
      <c r="P127" s="47">
        <f>'[1]Формат ИПР'!AH115</f>
        <v>0</v>
      </c>
      <c r="Q127" s="48">
        <f t="shared" si="47"/>
        <v>16.021954792967684</v>
      </c>
      <c r="R127" s="42">
        <f t="shared" si="37"/>
        <v>14.47374853</v>
      </c>
      <c r="S127" s="43" t="str">
        <f t="shared" si="38"/>
        <v>-</v>
      </c>
      <c r="T127" s="50" t="str">
        <f>'[1]Формат ИПР'!AL115</f>
        <v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v>
      </c>
    </row>
    <row r="128" spans="1:20" ht="31.2" x14ac:dyDescent="0.3">
      <c r="A128" s="39" t="s">
        <v>131</v>
      </c>
      <c r="B128" s="40" t="s">
        <v>132</v>
      </c>
      <c r="C128" s="39" t="s">
        <v>30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2">
        <f t="shared" si="37"/>
        <v>0</v>
      </c>
      <c r="S128" s="43" t="str">
        <f t="shared" si="38"/>
        <v>-</v>
      </c>
      <c r="T128" s="38" t="s">
        <v>31</v>
      </c>
    </row>
    <row r="129" spans="1:20" x14ac:dyDescent="0.3">
      <c r="A129" s="39" t="s">
        <v>133</v>
      </c>
      <c r="B129" s="40" t="s">
        <v>134</v>
      </c>
      <c r="C129" s="39" t="s">
        <v>30</v>
      </c>
      <c r="D129" s="45">
        <f>SUM(D130:D220)</f>
        <v>2208.3439216484003</v>
      </c>
      <c r="E129" s="45">
        <f t="shared" ref="E129:Q129" si="48">SUM(E130:E220)</f>
        <v>2220.8726026648005</v>
      </c>
      <c r="F129" s="45">
        <f t="shared" si="48"/>
        <v>-12.528681016400157</v>
      </c>
      <c r="G129" s="45">
        <f t="shared" si="48"/>
        <v>678.24744206360003</v>
      </c>
      <c r="H129" s="45">
        <f t="shared" si="48"/>
        <v>894.44766097000002</v>
      </c>
      <c r="I129" s="45">
        <f t="shared" si="48"/>
        <v>677.52032206360002</v>
      </c>
      <c r="J129" s="45">
        <f t="shared" si="48"/>
        <v>549.0738199499998</v>
      </c>
      <c r="K129" s="45">
        <f t="shared" si="48"/>
        <v>0</v>
      </c>
      <c r="L129" s="45">
        <f t="shared" si="48"/>
        <v>337.73104102000013</v>
      </c>
      <c r="M129" s="45">
        <f t="shared" si="48"/>
        <v>0.72711999999999988</v>
      </c>
      <c r="N129" s="45">
        <f t="shared" si="48"/>
        <v>7.6427999999999994</v>
      </c>
      <c r="O129" s="45">
        <f t="shared" si="48"/>
        <v>0</v>
      </c>
      <c r="P129" s="45">
        <f t="shared" si="48"/>
        <v>0</v>
      </c>
      <c r="Q129" s="45">
        <f t="shared" si="48"/>
        <v>-906.97634198640026</v>
      </c>
      <c r="R129" s="42">
        <f t="shared" si="37"/>
        <v>216.20021890639987</v>
      </c>
      <c r="S129" s="43">
        <f t="shared" si="38"/>
        <v>0.31876304354145507</v>
      </c>
      <c r="T129" s="38" t="s">
        <v>31</v>
      </c>
    </row>
    <row r="130" spans="1:20" ht="78" x14ac:dyDescent="0.3">
      <c r="A130" s="39" t="str">
        <f>'[1]Формат ИПР'!A118</f>
        <v>1.1.6</v>
      </c>
      <c r="B130" s="40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39" t="str">
        <f>'[1]Формат ИПР'!C118</f>
        <v>F_prj_109108_5385</v>
      </c>
      <c r="D130" s="45">
        <f>'[1]Формат ИПР'!Q118</f>
        <v>283.69281478879998</v>
      </c>
      <c r="E130" s="45">
        <f>'[1]Формат ИПР'!V118</f>
        <v>262.83847978879999</v>
      </c>
      <c r="F130" s="47">
        <f>'[1]Формат ИПР'!W118</f>
        <v>20.854334999999992</v>
      </c>
      <c r="G130" s="48">
        <f>IF('[1]Формат ИПР'!X118="нд","нд",(I130+K130+M130+O130))</f>
        <v>20.854334999999999</v>
      </c>
      <c r="H130" s="47">
        <f t="shared" ref="H130:H193" si="49">J130+L130+N130+P130</f>
        <v>20.854334999999999</v>
      </c>
      <c r="I130" s="47">
        <f>'[1]Формат ИПР'!AA118</f>
        <v>20.854334999999999</v>
      </c>
      <c r="J130" s="47">
        <f>'[1]Формат ИПР'!AB118</f>
        <v>20.854334999999999</v>
      </c>
      <c r="K130" s="47">
        <f>'[1]Формат ИПР'!AC118</f>
        <v>0</v>
      </c>
      <c r="L130" s="47">
        <f>'[1]Формат ИПР'!AD118</f>
        <v>0</v>
      </c>
      <c r="M130" s="47">
        <f>'[1]Формат ИПР'!AE118</f>
        <v>0</v>
      </c>
      <c r="N130" s="47">
        <f>'[1]Формат ИПР'!AF118</f>
        <v>0</v>
      </c>
      <c r="O130" s="47">
        <f>'[1]Формат ИПР'!AG118</f>
        <v>0</v>
      </c>
      <c r="P130" s="47">
        <f>'[1]Формат ИПР'!AH118</f>
        <v>0</v>
      </c>
      <c r="Q130" s="48">
        <f t="shared" ref="Q130:Q193" si="50">F130-H130</f>
        <v>0</v>
      </c>
      <c r="R130" s="42">
        <f t="shared" si="37"/>
        <v>0</v>
      </c>
      <c r="S130" s="43">
        <f t="shared" si="38"/>
        <v>0</v>
      </c>
      <c r="T130" s="50" t="str">
        <f>'[1]Формат ИПР'!AL118</f>
        <v>нд</v>
      </c>
    </row>
    <row r="131" spans="1:20" ht="62.4" x14ac:dyDescent="0.3">
      <c r="A131" s="39" t="str">
        <f>'[1]Формат ИПР'!A119</f>
        <v>1.1.6</v>
      </c>
      <c r="B131" s="40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39" t="str">
        <f>'[1]Формат ИПР'!C119</f>
        <v>K_Che263</v>
      </c>
      <c r="D131" s="45">
        <f>'[1]Формат ИПР'!Q119</f>
        <v>30.243599997999997</v>
      </c>
      <c r="E131" s="45">
        <f>'[1]Формат ИПР'!V119</f>
        <v>6.4752166500000001</v>
      </c>
      <c r="F131" s="47">
        <f>'[1]Формат ИПР'!W119</f>
        <v>23.768383347999997</v>
      </c>
      <c r="G131" s="48">
        <f>IF('[1]Формат ИПР'!X119="нд","нд",(I131+K131+M131+O131))</f>
        <v>16.915030362571954</v>
      </c>
      <c r="H131" s="47">
        <f t="shared" si="49"/>
        <v>23.768383350000001</v>
      </c>
      <c r="I131" s="47">
        <f>'[1]Формат ИПР'!AA119</f>
        <v>16.915030362571954</v>
      </c>
      <c r="J131" s="47">
        <f>'[1]Формат ИПР'!AB119</f>
        <v>0</v>
      </c>
      <c r="K131" s="47">
        <f>'[1]Формат ИПР'!AC119</f>
        <v>0</v>
      </c>
      <c r="L131" s="47">
        <f>'[1]Формат ИПР'!AD119</f>
        <v>23.768383350000001</v>
      </c>
      <c r="M131" s="47">
        <f>'[1]Формат ИПР'!AE119</f>
        <v>0</v>
      </c>
      <c r="N131" s="47">
        <f>'[1]Формат ИПР'!AF119</f>
        <v>0</v>
      </c>
      <c r="O131" s="47">
        <f>'[1]Формат ИПР'!AG119</f>
        <v>0</v>
      </c>
      <c r="P131" s="47">
        <f>'[1]Формат ИПР'!AH119</f>
        <v>0</v>
      </c>
      <c r="Q131" s="48">
        <f t="shared" si="50"/>
        <v>-2.0000037181944208E-9</v>
      </c>
      <c r="R131" s="42">
        <f t="shared" si="37"/>
        <v>6.8533529874280461</v>
      </c>
      <c r="S131" s="43">
        <f t="shared" si="38"/>
        <v>0.40516350491409842</v>
      </c>
      <c r="T131" s="50" t="str">
        <f>'[1]Формат ИПР'!AL119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2" spans="1:20" ht="62.4" x14ac:dyDescent="0.3">
      <c r="A132" s="39" t="str">
        <f>'[1]Формат ИПР'!A120</f>
        <v>1.1.6</v>
      </c>
      <c r="B132" s="40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39" t="str">
        <f>'[1]Формат ИПР'!C120</f>
        <v>K_Che290</v>
      </c>
      <c r="D132" s="45">
        <f>'[1]Формат ИПР'!Q120</f>
        <v>16.089996006</v>
      </c>
      <c r="E132" s="45">
        <f>'[1]Формат ИПР'!V120</f>
        <v>5.7457784499999995</v>
      </c>
      <c r="F132" s="47">
        <f>'[1]Формат ИПР'!W120</f>
        <v>10.344217556</v>
      </c>
      <c r="G132" s="48">
        <f>IF('[1]Формат ИПР'!X120="нд","нд",(I132+K132+M132+O132))</f>
        <v>1.9057112180251714</v>
      </c>
      <c r="H132" s="47">
        <f t="shared" si="49"/>
        <v>10.34421755</v>
      </c>
      <c r="I132" s="47">
        <f>'[1]Формат ИПР'!AA120</f>
        <v>1.9057112180251714</v>
      </c>
      <c r="J132" s="47">
        <f>'[1]Формат ИПР'!AB120</f>
        <v>0</v>
      </c>
      <c r="K132" s="47">
        <f>'[1]Формат ИПР'!AC120</f>
        <v>0</v>
      </c>
      <c r="L132" s="47">
        <f>'[1]Формат ИПР'!AD120</f>
        <v>10.34421755</v>
      </c>
      <c r="M132" s="47">
        <f>'[1]Формат ИПР'!AE120</f>
        <v>0</v>
      </c>
      <c r="N132" s="47">
        <f>'[1]Формат ИПР'!AF120</f>
        <v>0</v>
      </c>
      <c r="O132" s="47">
        <f>'[1]Формат ИПР'!AG120</f>
        <v>0</v>
      </c>
      <c r="P132" s="47">
        <f>'[1]Формат ИПР'!AH120</f>
        <v>0</v>
      </c>
      <c r="Q132" s="48">
        <f t="shared" si="50"/>
        <v>6.000000496442226E-9</v>
      </c>
      <c r="R132" s="42">
        <f t="shared" si="37"/>
        <v>8.4385063319748284</v>
      </c>
      <c r="S132" s="43">
        <f t="shared" si="38"/>
        <v>4.4280089512824441</v>
      </c>
      <c r="T132" s="50" t="str">
        <f>'[1]Формат ИПР'!AL120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3" spans="1:20" ht="62.4" x14ac:dyDescent="0.3">
      <c r="A133" s="39" t="str">
        <f>'[1]Формат ИПР'!A121</f>
        <v>1.1.6</v>
      </c>
      <c r="B133" s="40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39" t="str">
        <f>'[1]Формат ИПР'!C121</f>
        <v>K_Che292</v>
      </c>
      <c r="D133" s="45">
        <f>'[1]Формат ИПР'!Q121</f>
        <v>33.642003026000005</v>
      </c>
      <c r="E133" s="45">
        <f>'[1]Формат ИПР'!V121</f>
        <v>6.8736673499999998</v>
      </c>
      <c r="F133" s="47">
        <f>'[1]Формат ИПР'!W121</f>
        <v>26.768335676000007</v>
      </c>
      <c r="G133" s="48">
        <f>IF('[1]Формат ИПР'!X121="нд","нд",(I133+K133+M133+O133))</f>
        <v>25.415987905387361</v>
      </c>
      <c r="H133" s="47">
        <f t="shared" si="49"/>
        <v>16.006336650000001</v>
      </c>
      <c r="I133" s="47">
        <f>'[1]Формат ИПР'!AA121</f>
        <v>25.415987905387361</v>
      </c>
      <c r="J133" s="47">
        <f>'[1]Формат ИПР'!AB121</f>
        <v>0</v>
      </c>
      <c r="K133" s="47">
        <f>'[1]Формат ИПР'!AC121</f>
        <v>0</v>
      </c>
      <c r="L133" s="47">
        <f>'[1]Формат ИПР'!AD121</f>
        <v>16.006336650000001</v>
      </c>
      <c r="M133" s="47">
        <f>'[1]Формат ИПР'!AE121</f>
        <v>0</v>
      </c>
      <c r="N133" s="47">
        <f>'[1]Формат ИПР'!AF121</f>
        <v>0</v>
      </c>
      <c r="O133" s="47">
        <f>'[1]Формат ИПР'!AG121</f>
        <v>0</v>
      </c>
      <c r="P133" s="47">
        <f>'[1]Формат ИПР'!AH121</f>
        <v>0</v>
      </c>
      <c r="Q133" s="48">
        <f t="shared" si="50"/>
        <v>10.761999026000005</v>
      </c>
      <c r="R133" s="42">
        <f t="shared" si="37"/>
        <v>-9.4096512553873595</v>
      </c>
      <c r="S133" s="43">
        <f t="shared" si="38"/>
        <v>-0.37022567410778551</v>
      </c>
      <c r="T133" s="50" t="str">
        <f>'[1]Формат ИПР'!AL121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4" spans="1:20" ht="62.4" x14ac:dyDescent="0.3">
      <c r="A134" s="39" t="str">
        <f>'[1]Формат ИПР'!A122</f>
        <v>1.1.6</v>
      </c>
      <c r="B134" s="40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39" t="str">
        <f>'[1]Формат ИПР'!C122</f>
        <v>K_Che291</v>
      </c>
      <c r="D134" s="45">
        <f>'[1]Формат ИПР'!Q122</f>
        <v>3.4400039980000003</v>
      </c>
      <c r="E134" s="45">
        <f>'[1]Формат ИПР'!V122</f>
        <v>1.1430085700000001</v>
      </c>
      <c r="F134" s="47">
        <f>'[1]Формат ИПР'!W122</f>
        <v>2.2969954280000002</v>
      </c>
      <c r="G134" s="48">
        <f>IF('[1]Формат ИПР'!X122="нд","нд",(I134+K134+M134+O134))</f>
        <v>0</v>
      </c>
      <c r="H134" s="47">
        <f t="shared" si="49"/>
        <v>2.2969954299999999</v>
      </c>
      <c r="I134" s="47">
        <f>'[1]Формат ИПР'!AA122</f>
        <v>0</v>
      </c>
      <c r="J134" s="47">
        <f>'[1]Формат ИПР'!AB122</f>
        <v>0</v>
      </c>
      <c r="K134" s="47">
        <f>'[1]Формат ИПР'!AC122</f>
        <v>0</v>
      </c>
      <c r="L134" s="47">
        <f>'[1]Формат ИПР'!AD122</f>
        <v>2.2969954299999999</v>
      </c>
      <c r="M134" s="47">
        <f>'[1]Формат ИПР'!AE122</f>
        <v>0</v>
      </c>
      <c r="N134" s="47">
        <f>'[1]Формат ИПР'!AF122</f>
        <v>0</v>
      </c>
      <c r="O134" s="47">
        <f>'[1]Формат ИПР'!AG122</f>
        <v>0</v>
      </c>
      <c r="P134" s="47">
        <f>'[1]Формат ИПР'!AH122</f>
        <v>0</v>
      </c>
      <c r="Q134" s="48">
        <f t="shared" si="50"/>
        <v>-1.9999997213915321E-9</v>
      </c>
      <c r="R134" s="42">
        <f t="shared" si="37"/>
        <v>2.2969954299999999</v>
      </c>
      <c r="S134" s="43" t="str">
        <f t="shared" si="38"/>
        <v>-</v>
      </c>
      <c r="T134" s="50" t="str">
        <f>'[1]Формат ИПР'!AL122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5" spans="1:20" ht="62.4" x14ac:dyDescent="0.3">
      <c r="A135" s="39" t="str">
        <f>'[1]Формат ИПР'!A123</f>
        <v>1.1.6</v>
      </c>
      <c r="B135" s="40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39" t="str">
        <f>'[1]Формат ИПР'!C123</f>
        <v>K_Che293</v>
      </c>
      <c r="D135" s="45">
        <f>'[1]Формат ИПР'!Q123</f>
        <v>18.740004008000003</v>
      </c>
      <c r="E135" s="45">
        <f>'[1]Формат ИПР'!V123</f>
        <v>17.803003800000003</v>
      </c>
      <c r="F135" s="47">
        <f>'[1]Формат ИПР'!W123</f>
        <v>0.93700020800000061</v>
      </c>
      <c r="G135" s="48">
        <f>IF('[1]Формат ИПР'!X123="нд","нд",(I135+K135+M135+O135))</f>
        <v>9.5868768137937277</v>
      </c>
      <c r="H135" s="47">
        <f t="shared" si="49"/>
        <v>0.93700019999999895</v>
      </c>
      <c r="I135" s="47">
        <f>'[1]Формат ИПР'!AA123</f>
        <v>9.5868768137937277</v>
      </c>
      <c r="J135" s="47">
        <f>'[1]Формат ИПР'!AB123</f>
        <v>0</v>
      </c>
      <c r="K135" s="47">
        <f>'[1]Формат ИПР'!AC123</f>
        <v>0</v>
      </c>
      <c r="L135" s="47">
        <f>'[1]Формат ИПР'!AD123</f>
        <v>0.93700019999999895</v>
      </c>
      <c r="M135" s="47">
        <f>'[1]Формат ИПР'!AE123</f>
        <v>0</v>
      </c>
      <c r="N135" s="47">
        <f>'[1]Формат ИПР'!AF123</f>
        <v>0</v>
      </c>
      <c r="O135" s="47">
        <f>'[1]Формат ИПР'!AG123</f>
        <v>0</v>
      </c>
      <c r="P135" s="47">
        <f>'[1]Формат ИПР'!AH123</f>
        <v>0</v>
      </c>
      <c r="Q135" s="48">
        <f t="shared" si="50"/>
        <v>8.0000016611236902E-9</v>
      </c>
      <c r="R135" s="42">
        <f t="shared" si="37"/>
        <v>-8.6498766137937295</v>
      </c>
      <c r="S135" s="43">
        <f t="shared" si="38"/>
        <v>-0.90226220507477162</v>
      </c>
      <c r="T135" s="50" t="str">
        <f>'[1]Формат ИПР'!AL123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6" spans="1:20" ht="62.4" x14ac:dyDescent="0.3">
      <c r="A136" s="39" t="str">
        <f>'[1]Формат ИПР'!A124</f>
        <v>1.1.6</v>
      </c>
      <c r="B136" s="40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39" t="str">
        <f>'[1]Формат ИПР'!C124</f>
        <v>K_Che294</v>
      </c>
      <c r="D136" s="45">
        <f>'[1]Формат ИПР'!Q124</f>
        <v>51.629272711999995</v>
      </c>
      <c r="E136" s="45">
        <f>'[1]Формат ИПР'!V124</f>
        <v>15.190290309999998</v>
      </c>
      <c r="F136" s="47">
        <f>'[1]Формат ИПР'!W124</f>
        <v>36.438982401999993</v>
      </c>
      <c r="G136" s="48">
        <f>IF('[1]Формат ИПР'!X124="нд","нд",(I136+K136+M136+O136))</f>
        <v>39.84627575923367</v>
      </c>
      <c r="H136" s="47">
        <f t="shared" si="49"/>
        <v>36.438977700000002</v>
      </c>
      <c r="I136" s="47">
        <f>'[1]Формат ИПР'!AA124</f>
        <v>39.84627575923367</v>
      </c>
      <c r="J136" s="47">
        <f>'[1]Формат ИПР'!AB124</f>
        <v>0</v>
      </c>
      <c r="K136" s="47">
        <f>'[1]Формат ИПР'!AC124</f>
        <v>0</v>
      </c>
      <c r="L136" s="47">
        <f>'[1]Формат ИПР'!AD124</f>
        <v>36.438977700000002</v>
      </c>
      <c r="M136" s="47">
        <f>'[1]Формат ИПР'!AE124</f>
        <v>0</v>
      </c>
      <c r="N136" s="47">
        <f>'[1]Формат ИПР'!AF124</f>
        <v>0</v>
      </c>
      <c r="O136" s="47">
        <f>'[1]Формат ИПР'!AG124</f>
        <v>0</v>
      </c>
      <c r="P136" s="47">
        <f>'[1]Формат ИПР'!AH124</f>
        <v>0</v>
      </c>
      <c r="Q136" s="48">
        <f t="shared" si="50"/>
        <v>4.7019999911412924E-6</v>
      </c>
      <c r="R136" s="42">
        <f t="shared" si="37"/>
        <v>-3.4072980592336677</v>
      </c>
      <c r="S136" s="43">
        <f t="shared" si="38"/>
        <v>-8.5511079625655767E-2</v>
      </c>
      <c r="T136" s="50" t="str">
        <f>'[1]Формат ИПР'!AL124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7" spans="1:20" ht="62.4" x14ac:dyDescent="0.3">
      <c r="A137" s="39" t="str">
        <f>'[1]Формат ИПР'!A125</f>
        <v>1.1.6</v>
      </c>
      <c r="B137" s="40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39" t="str">
        <f>'[1]Формат ИПР'!C125</f>
        <v>K_Che295</v>
      </c>
      <c r="D137" s="45">
        <f>'[1]Формат ИПР'!Q125</f>
        <v>3.7299959939999994</v>
      </c>
      <c r="E137" s="45">
        <f>'[1]Формат ИПР'!V125</f>
        <v>3.5434961899999999</v>
      </c>
      <c r="F137" s="47">
        <f>'[1]Формат ИПР'!W125</f>
        <v>0.18649980399999944</v>
      </c>
      <c r="G137" s="48">
        <f>IF('[1]Формат ИПР'!X125="нд","нд",(I137+K137+M137+O137))</f>
        <v>0.22873250266327849</v>
      </c>
      <c r="H137" s="47">
        <f t="shared" si="49"/>
        <v>0.18649979999999999</v>
      </c>
      <c r="I137" s="47">
        <f>'[1]Формат ИПР'!AA125</f>
        <v>0.22873250266327849</v>
      </c>
      <c r="J137" s="47">
        <f>'[1]Формат ИПР'!AB125</f>
        <v>0</v>
      </c>
      <c r="K137" s="47">
        <f>'[1]Формат ИПР'!AC125</f>
        <v>0</v>
      </c>
      <c r="L137" s="47">
        <f>'[1]Формат ИПР'!AD125</f>
        <v>0.18649979999999999</v>
      </c>
      <c r="M137" s="47">
        <f>'[1]Формат ИПР'!AE125</f>
        <v>0</v>
      </c>
      <c r="N137" s="47">
        <f>'[1]Формат ИПР'!AF125</f>
        <v>0</v>
      </c>
      <c r="O137" s="47">
        <f>'[1]Формат ИПР'!AG125</f>
        <v>0</v>
      </c>
      <c r="P137" s="47">
        <f>'[1]Формат ИПР'!AH125</f>
        <v>0</v>
      </c>
      <c r="Q137" s="48">
        <f t="shared" si="50"/>
        <v>3.9999994427830643E-9</v>
      </c>
      <c r="R137" s="42">
        <f t="shared" si="37"/>
        <v>-4.2232702663278499E-2</v>
      </c>
      <c r="S137" s="43">
        <f t="shared" si="38"/>
        <v>-0.18463795993807697</v>
      </c>
      <c r="T137" s="50" t="str">
        <f>'[1]Формат ИПР'!AL125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38" spans="1:20" ht="62.4" x14ac:dyDescent="0.3">
      <c r="A138" s="39" t="str">
        <f>'[1]Формат ИПР'!A126</f>
        <v>1.1.6</v>
      </c>
      <c r="B138" s="40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39" t="str">
        <f>'[1]Формат ИПР'!C126</f>
        <v>K_Che296</v>
      </c>
      <c r="D138" s="45">
        <f>'[1]Формат ИПР'!Q126</f>
        <v>6.115596</v>
      </c>
      <c r="E138" s="45">
        <f>'[1]Формат ИПР'!V126</f>
        <v>366.35909220999997</v>
      </c>
      <c r="F138" s="47">
        <f>'[1]Формат ИПР'!W126</f>
        <v>-360.24349620999999</v>
      </c>
      <c r="G138" s="48">
        <f>IF('[1]Формат ИПР'!X126="нд","нд",(I138+K138+M138+O138))</f>
        <v>0</v>
      </c>
      <c r="H138" s="47">
        <f t="shared" si="49"/>
        <v>0.30577979</v>
      </c>
      <c r="I138" s="47">
        <f>'[1]Формат ИПР'!AA126</f>
        <v>0</v>
      </c>
      <c r="J138" s="47">
        <f>'[1]Формат ИПР'!AB126</f>
        <v>0</v>
      </c>
      <c r="K138" s="47">
        <f>'[1]Формат ИПР'!AC126</f>
        <v>0</v>
      </c>
      <c r="L138" s="47">
        <f>'[1]Формат ИПР'!AD126</f>
        <v>0.30577979</v>
      </c>
      <c r="M138" s="47">
        <f>'[1]Формат ИПР'!AE126</f>
        <v>0</v>
      </c>
      <c r="N138" s="47">
        <f>'[1]Формат ИПР'!AF126</f>
        <v>0</v>
      </c>
      <c r="O138" s="47">
        <f>'[1]Формат ИПР'!AG126</f>
        <v>0</v>
      </c>
      <c r="P138" s="47">
        <f>'[1]Формат ИПР'!AH126</f>
        <v>0</v>
      </c>
      <c r="Q138" s="48">
        <f t="shared" si="50"/>
        <v>-360.54927599999996</v>
      </c>
      <c r="R138" s="42">
        <f t="shared" si="37"/>
        <v>0.30577979</v>
      </c>
      <c r="S138" s="43" t="str">
        <f t="shared" si="38"/>
        <v>-</v>
      </c>
      <c r="T138" s="50" t="str">
        <f>'[1]Формат ИПР'!AL126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39" spans="1:20" ht="62.4" x14ac:dyDescent="0.3">
      <c r="A139" s="39" t="str">
        <f>'[1]Формат ИПР'!A127</f>
        <v>1.1.6</v>
      </c>
      <c r="B139" s="40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39" t="str">
        <f>'[1]Формат ИПР'!C127</f>
        <v>K_Che297</v>
      </c>
      <c r="D139" s="45">
        <f>'[1]Формат ИПР'!Q127</f>
        <v>15.039995998</v>
      </c>
      <c r="E139" s="45">
        <f>'[1]Формат ИПР'!V127</f>
        <v>14.2879962</v>
      </c>
      <c r="F139" s="47">
        <f>'[1]Формат ИПР'!W127</f>
        <v>0.75199979799999994</v>
      </c>
      <c r="G139" s="48">
        <f>IF('[1]Формат ИПР'!X127="нд","нд",(I139+K139+M139+O139))</f>
        <v>8.8794616676721425</v>
      </c>
      <c r="H139" s="47">
        <f t="shared" si="49"/>
        <v>0.751999800000001</v>
      </c>
      <c r="I139" s="47">
        <f>'[1]Формат ИПР'!AA127</f>
        <v>8.8794616676721425</v>
      </c>
      <c r="J139" s="47">
        <f>'[1]Формат ИПР'!AB127</f>
        <v>0</v>
      </c>
      <c r="K139" s="47">
        <f>'[1]Формат ИПР'!AC127</f>
        <v>0</v>
      </c>
      <c r="L139" s="47">
        <f>'[1]Формат ИПР'!AD127</f>
        <v>0.751999800000001</v>
      </c>
      <c r="M139" s="47">
        <f>'[1]Формат ИПР'!AE127</f>
        <v>0</v>
      </c>
      <c r="N139" s="47">
        <f>'[1]Формат ИПР'!AF127</f>
        <v>0</v>
      </c>
      <c r="O139" s="47">
        <f>'[1]Формат ИПР'!AG127</f>
        <v>0</v>
      </c>
      <c r="P139" s="47">
        <f>'[1]Формат ИПР'!AH127</f>
        <v>0</v>
      </c>
      <c r="Q139" s="48">
        <f t="shared" si="50"/>
        <v>-2.0000010536591617E-9</v>
      </c>
      <c r="R139" s="42">
        <f t="shared" si="37"/>
        <v>-8.1274618676721424</v>
      </c>
      <c r="S139" s="43">
        <f t="shared" si="38"/>
        <v>-0.91531020368747806</v>
      </c>
      <c r="T139" s="50" t="str">
        <f>'[1]Формат ИПР'!AL127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0" spans="1:20" ht="62.4" x14ac:dyDescent="0.3">
      <c r="A140" s="39" t="str">
        <f>'[1]Формат ИПР'!A128</f>
        <v>1.1.6</v>
      </c>
      <c r="B140" s="40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39" t="str">
        <f>'[1]Формат ИПР'!C128</f>
        <v>K_Che298</v>
      </c>
      <c r="D140" s="45">
        <f>'[1]Формат ИПР'!Q128</f>
        <v>7.9100039959999986</v>
      </c>
      <c r="E140" s="45">
        <f>'[1]Формат ИПР'!V128</f>
        <v>7.5145038</v>
      </c>
      <c r="F140" s="47">
        <f>'[1]Формат ИПР'!W128</f>
        <v>0.39550019599999864</v>
      </c>
      <c r="G140" s="48">
        <f>IF('[1]Формат ИПР'!X128="нд","нд",(I140+K140+M140+O140))</f>
        <v>0.66975340984097187</v>
      </c>
      <c r="H140" s="47">
        <f t="shared" si="49"/>
        <v>0.39550020000000002</v>
      </c>
      <c r="I140" s="47">
        <f>'[1]Формат ИПР'!AA128</f>
        <v>0.66975340984097187</v>
      </c>
      <c r="J140" s="47">
        <f>'[1]Формат ИПР'!AB128</f>
        <v>0</v>
      </c>
      <c r="K140" s="47">
        <f>'[1]Формат ИПР'!AC128</f>
        <v>0</v>
      </c>
      <c r="L140" s="47">
        <f>'[1]Формат ИПР'!AD128</f>
        <v>0.39550020000000002</v>
      </c>
      <c r="M140" s="47">
        <f>'[1]Формат ИПР'!AE128</f>
        <v>0</v>
      </c>
      <c r="N140" s="47">
        <f>'[1]Формат ИПР'!AF128</f>
        <v>0</v>
      </c>
      <c r="O140" s="47">
        <f>'[1]Формат ИПР'!AG128</f>
        <v>0</v>
      </c>
      <c r="P140" s="47">
        <f>'[1]Формат ИПР'!AH128</f>
        <v>0</v>
      </c>
      <c r="Q140" s="48">
        <f t="shared" si="50"/>
        <v>-4.0000013856733574E-9</v>
      </c>
      <c r="R140" s="42">
        <f t="shared" si="37"/>
        <v>-0.27425320984097185</v>
      </c>
      <c r="S140" s="43">
        <f t="shared" si="38"/>
        <v>-0.40948385750823024</v>
      </c>
      <c r="T140" s="50" t="str">
        <f>'[1]Формат ИПР'!AL128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1" spans="1:20" ht="62.4" x14ac:dyDescent="0.3">
      <c r="A141" s="39" t="str">
        <f>'[1]Формат ИПР'!A129</f>
        <v>1.1.6</v>
      </c>
      <c r="B141" s="40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39" t="str">
        <f>'[1]Формат ИПР'!C129</f>
        <v>K_Che299</v>
      </c>
      <c r="D141" s="45">
        <f>'[1]Формат ИПР'!Q129</f>
        <v>12.502631996</v>
      </c>
      <c r="E141" s="45">
        <f>'[1]Формат ИПР'!V129</f>
        <v>11.877500400000001</v>
      </c>
      <c r="F141" s="47">
        <f>'[1]Формат ИПР'!W129</f>
        <v>0.62513159599999923</v>
      </c>
      <c r="G141" s="48">
        <f>IF('[1]Формат ИПР'!X129="нд","нд",(I141+K141+M141+O141))</f>
        <v>0</v>
      </c>
      <c r="H141" s="47">
        <f t="shared" si="49"/>
        <v>0.62513160000000001</v>
      </c>
      <c r="I141" s="47">
        <f>'[1]Формат ИПР'!AA129</f>
        <v>0</v>
      </c>
      <c r="J141" s="47">
        <f>'[1]Формат ИПР'!AB129</f>
        <v>0</v>
      </c>
      <c r="K141" s="47">
        <f>'[1]Формат ИПР'!AC129</f>
        <v>0</v>
      </c>
      <c r="L141" s="47">
        <f>'[1]Формат ИПР'!AD129</f>
        <v>0.62513160000000001</v>
      </c>
      <c r="M141" s="47">
        <f>'[1]Формат ИПР'!AE129</f>
        <v>0</v>
      </c>
      <c r="N141" s="47">
        <f>'[1]Формат ИПР'!AF129</f>
        <v>0</v>
      </c>
      <c r="O141" s="47">
        <f>'[1]Формат ИПР'!AG129</f>
        <v>0</v>
      </c>
      <c r="P141" s="47">
        <f>'[1]Формат ИПР'!AH129</f>
        <v>0</v>
      </c>
      <c r="Q141" s="48">
        <f t="shared" si="50"/>
        <v>-4.0000007750506938E-9</v>
      </c>
      <c r="R141" s="42">
        <f t="shared" si="37"/>
        <v>0.62513160000000001</v>
      </c>
      <c r="S141" s="43" t="str">
        <f t="shared" si="38"/>
        <v>-</v>
      </c>
      <c r="T141" s="50" t="str">
        <f>'[1]Формат ИПР'!AL129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42" spans="1:20" ht="62.4" x14ac:dyDescent="0.3">
      <c r="A142" s="39" t="str">
        <f>'[1]Формат ИПР'!A130</f>
        <v>1.1.6</v>
      </c>
      <c r="B142" s="40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39" t="str">
        <f>'[1]Формат ИПР'!C130</f>
        <v>K_Che300</v>
      </c>
      <c r="D142" s="45">
        <f>'[1]Формат ИПР'!Q130</f>
        <v>9.8000039979999993</v>
      </c>
      <c r="E142" s="45">
        <f>'[1]Формат ИПР'!V130</f>
        <v>319.01847299000002</v>
      </c>
      <c r="F142" s="47">
        <f>'[1]Формат ИПР'!W130</f>
        <v>-309.218468992</v>
      </c>
      <c r="G142" s="48">
        <f>IF('[1]Формат ИПР'!X130="нд","нд",(I142+K142+M142+O142))</f>
        <v>9.7276988969398364</v>
      </c>
      <c r="H142" s="47">
        <f t="shared" si="49"/>
        <v>0.49000018000000201</v>
      </c>
      <c r="I142" s="47">
        <f>'[1]Формат ИПР'!AA130</f>
        <v>9.7276988969398364</v>
      </c>
      <c r="J142" s="47">
        <f>'[1]Формат ИПР'!AB130</f>
        <v>0</v>
      </c>
      <c r="K142" s="47">
        <f>'[1]Формат ИПР'!AC130</f>
        <v>0</v>
      </c>
      <c r="L142" s="47">
        <f>'[1]Формат ИПР'!AD130</f>
        <v>0.49000018000000201</v>
      </c>
      <c r="M142" s="47">
        <f>'[1]Формат ИПР'!AE130</f>
        <v>0</v>
      </c>
      <c r="N142" s="47">
        <f>'[1]Формат ИПР'!AF130</f>
        <v>0</v>
      </c>
      <c r="O142" s="47">
        <f>'[1]Формат ИПР'!AG130</f>
        <v>0</v>
      </c>
      <c r="P142" s="47">
        <f>'[1]Формат ИПР'!AH130</f>
        <v>0</v>
      </c>
      <c r="Q142" s="48">
        <f t="shared" si="50"/>
        <v>-309.70846917199998</v>
      </c>
      <c r="R142" s="42">
        <f t="shared" si="37"/>
        <v>-9.2376987169398337</v>
      </c>
      <c r="S142" s="43">
        <f t="shared" si="38"/>
        <v>-0.94962835659375233</v>
      </c>
      <c r="T142" s="50" t="str">
        <f>'[1]Формат ИПР'!AL130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3" spans="1:20" ht="62.4" x14ac:dyDescent="0.3">
      <c r="A143" s="39" t="str">
        <f>'[1]Формат ИПР'!A131</f>
        <v>1.1.6</v>
      </c>
      <c r="B143" s="40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39" t="str">
        <f>'[1]Формат ИПР'!C131</f>
        <v>K_Che301</v>
      </c>
      <c r="D143" s="45">
        <f>'[1]Формат ИПР'!Q131</f>
        <v>1.0700040019999999</v>
      </c>
      <c r="E143" s="45">
        <f>'[1]Формат ИПР'!V131</f>
        <v>0.36585341999999998</v>
      </c>
      <c r="F143" s="47">
        <f>'[1]Формат ИПР'!W131</f>
        <v>0.70415058199999991</v>
      </c>
      <c r="G143" s="48">
        <f>IF('[1]Формат ИПР'!X131="нд","нд",(I143+K143+M143+O143))</f>
        <v>1.0349642214862347</v>
      </c>
      <c r="H143" s="47">
        <f t="shared" si="49"/>
        <v>0.70415057999999997</v>
      </c>
      <c r="I143" s="47">
        <f>'[1]Формат ИПР'!AA131</f>
        <v>1.0349642214862347</v>
      </c>
      <c r="J143" s="47">
        <f>'[1]Формат ИПР'!AB131</f>
        <v>0</v>
      </c>
      <c r="K143" s="47">
        <f>'[1]Формат ИПР'!AC131</f>
        <v>0</v>
      </c>
      <c r="L143" s="47">
        <f>'[1]Формат ИПР'!AD131</f>
        <v>0.70415057999999997</v>
      </c>
      <c r="M143" s="47">
        <f>'[1]Формат ИПР'!AE131</f>
        <v>0</v>
      </c>
      <c r="N143" s="47">
        <f>'[1]Формат ИПР'!AF131</f>
        <v>0</v>
      </c>
      <c r="O143" s="47">
        <f>'[1]Формат ИПР'!AG131</f>
        <v>0</v>
      </c>
      <c r="P143" s="47">
        <f>'[1]Формат ИПР'!AH131</f>
        <v>0</v>
      </c>
      <c r="Q143" s="48">
        <f t="shared" si="50"/>
        <v>1.9999999434361371E-9</v>
      </c>
      <c r="R143" s="42">
        <f t="shared" si="37"/>
        <v>-0.33081364148623471</v>
      </c>
      <c r="S143" s="43">
        <f t="shared" si="38"/>
        <v>-0.31963775618366591</v>
      </c>
      <c r="T143" s="50" t="str">
        <f>'[1]Формат ИПР'!AL131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4" spans="1:20" ht="62.4" x14ac:dyDescent="0.3">
      <c r="A144" s="39" t="str">
        <f>'[1]Формат ИПР'!A132</f>
        <v>1.1.6</v>
      </c>
      <c r="B144" s="40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39" t="str">
        <f>'[1]Формат ИПР'!C132</f>
        <v>K_Che302</v>
      </c>
      <c r="D144" s="45">
        <f>'[1]Формат ИПР'!Q132</f>
        <v>8.6651640099999998</v>
      </c>
      <c r="E144" s="45">
        <f>'[1]Формат ИПР'!V132</f>
        <v>8.2319057999999998</v>
      </c>
      <c r="F144" s="47">
        <f>'[1]Формат ИПР'!W132</f>
        <v>0.43325820999999998</v>
      </c>
      <c r="G144" s="48">
        <f>IF('[1]Формат ИПР'!X132="нд","нд",(I144+K144+M144+O144))</f>
        <v>5.1966448991433882</v>
      </c>
      <c r="H144" s="47">
        <f t="shared" si="49"/>
        <v>0.43325819999999998</v>
      </c>
      <c r="I144" s="47">
        <f>'[1]Формат ИПР'!AA132</f>
        <v>5.1966448991433882</v>
      </c>
      <c r="J144" s="47">
        <f>'[1]Формат ИПР'!AB132</f>
        <v>0</v>
      </c>
      <c r="K144" s="47">
        <f>'[1]Формат ИПР'!AC132</f>
        <v>0</v>
      </c>
      <c r="L144" s="47">
        <f>'[1]Формат ИПР'!AD132</f>
        <v>0.43325819999999998</v>
      </c>
      <c r="M144" s="47">
        <f>'[1]Формат ИПР'!AE132</f>
        <v>0</v>
      </c>
      <c r="N144" s="47">
        <f>'[1]Формат ИПР'!AF132</f>
        <v>0</v>
      </c>
      <c r="O144" s="47">
        <f>'[1]Формат ИПР'!AG132</f>
        <v>0</v>
      </c>
      <c r="P144" s="47">
        <f>'[1]Формат ИПР'!AH132</f>
        <v>0</v>
      </c>
      <c r="Q144" s="48">
        <f t="shared" si="50"/>
        <v>9.9999999947364415E-9</v>
      </c>
      <c r="R144" s="42">
        <f t="shared" si="37"/>
        <v>-4.7633866991433882</v>
      </c>
      <c r="S144" s="43">
        <f t="shared" si="38"/>
        <v>-0.91662732235727362</v>
      </c>
      <c r="T144" s="50" t="str">
        <f>'[1]Формат ИПР'!AL132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5" spans="1:20" ht="62.4" x14ac:dyDescent="0.3">
      <c r="A145" s="39" t="str">
        <f>'[1]Формат ИПР'!A133</f>
        <v>1.1.6</v>
      </c>
      <c r="B145" s="40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39" t="str">
        <f>'[1]Формат ИПР'!C133</f>
        <v>K_Che303</v>
      </c>
      <c r="D145" s="45">
        <f>'[1]Формат ИПР'!Q133</f>
        <v>6.9800039979999999</v>
      </c>
      <c r="E145" s="45">
        <f>'[1]Формат ИПР'!V133</f>
        <v>250.73692379999997</v>
      </c>
      <c r="F145" s="47">
        <f>'[1]Формат ИПР'!W133</f>
        <v>-243.75691980199997</v>
      </c>
      <c r="G145" s="48">
        <f>IF('[1]Формат ИПР'!X133="нд","нд",(I145+K145+M145+O145))</f>
        <v>5.0400316895554633</v>
      </c>
      <c r="H145" s="47">
        <f t="shared" si="49"/>
        <v>0.34900019999999998</v>
      </c>
      <c r="I145" s="47">
        <f>'[1]Формат ИПР'!AA133</f>
        <v>5.0400316895554633</v>
      </c>
      <c r="J145" s="47">
        <f>'[1]Формат ИПР'!AB133</f>
        <v>0</v>
      </c>
      <c r="K145" s="47">
        <f>'[1]Формат ИПР'!AC133</f>
        <v>0</v>
      </c>
      <c r="L145" s="47">
        <f>'[1]Формат ИПР'!AD133</f>
        <v>0.34900019999999998</v>
      </c>
      <c r="M145" s="47">
        <f>'[1]Формат ИПР'!AE133</f>
        <v>0</v>
      </c>
      <c r="N145" s="47">
        <f>'[1]Формат ИПР'!AF133</f>
        <v>0</v>
      </c>
      <c r="O145" s="47">
        <f>'[1]Формат ИПР'!AG133</f>
        <v>0</v>
      </c>
      <c r="P145" s="47">
        <f>'[1]Формат ИПР'!AH133</f>
        <v>0</v>
      </c>
      <c r="Q145" s="48">
        <f t="shared" si="50"/>
        <v>-244.10592000199998</v>
      </c>
      <c r="R145" s="42">
        <f t="shared" si="37"/>
        <v>-4.6910314895554635</v>
      </c>
      <c r="S145" s="43">
        <f t="shared" si="38"/>
        <v>-0.93075436396099687</v>
      </c>
      <c r="T145" s="50" t="str">
        <f>'[1]Формат ИПР'!AL133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6" spans="1:20" ht="62.4" x14ac:dyDescent="0.3">
      <c r="A146" s="39" t="str">
        <f>'[1]Формат ИПР'!A134</f>
        <v>1.1.6</v>
      </c>
      <c r="B146" s="40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39" t="str">
        <f>'[1]Формат ИПР'!C134</f>
        <v>K_Che304</v>
      </c>
      <c r="D146" s="45">
        <f>'[1]Формат ИПР'!Q134</f>
        <v>3.609996008</v>
      </c>
      <c r="E146" s="45">
        <f>'[1]Формат ИПР'!V134</f>
        <v>104.19138541</v>
      </c>
      <c r="F146" s="47">
        <f>'[1]Формат ИПР'!W134</f>
        <v>-100.581389402</v>
      </c>
      <c r="G146" s="48">
        <f>IF('[1]Формат ИПР'!X134="нд","нд",(I146+K146+M146+O146))</f>
        <v>1.9545135837267513</v>
      </c>
      <c r="H146" s="47">
        <f t="shared" si="49"/>
        <v>0.18049979999999999</v>
      </c>
      <c r="I146" s="47">
        <f>'[1]Формат ИПР'!AA134</f>
        <v>1.9545135837267513</v>
      </c>
      <c r="J146" s="47">
        <f>'[1]Формат ИПР'!AB134</f>
        <v>0</v>
      </c>
      <c r="K146" s="47">
        <f>'[1]Формат ИПР'!AC134</f>
        <v>0</v>
      </c>
      <c r="L146" s="47">
        <f>'[1]Формат ИПР'!AD134</f>
        <v>0.18049979999999999</v>
      </c>
      <c r="M146" s="47">
        <f>'[1]Формат ИПР'!AE134</f>
        <v>0</v>
      </c>
      <c r="N146" s="47">
        <f>'[1]Формат ИПР'!AF134</f>
        <v>0</v>
      </c>
      <c r="O146" s="47">
        <f>'[1]Формат ИПР'!AG134</f>
        <v>0</v>
      </c>
      <c r="P146" s="47">
        <f>'[1]Формат ИПР'!AH134</f>
        <v>0</v>
      </c>
      <c r="Q146" s="48">
        <f t="shared" si="50"/>
        <v>-100.76188920200001</v>
      </c>
      <c r="R146" s="42">
        <f t="shared" si="37"/>
        <v>-1.7740137837267513</v>
      </c>
      <c r="S146" s="43">
        <f t="shared" si="38"/>
        <v>-0.90764975925322877</v>
      </c>
      <c r="T146" s="50" t="str">
        <f>'[1]Формат ИПР'!AL134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47" spans="1:20" ht="62.4" x14ac:dyDescent="0.3">
      <c r="A147" s="39" t="str">
        <f>'[1]Формат ИПР'!A135</f>
        <v>1.1.6</v>
      </c>
      <c r="B147" s="40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39" t="str">
        <f>'[1]Формат ИПР'!C135</f>
        <v>K_Che305</v>
      </c>
      <c r="D147" s="45">
        <f>'[1]Формат ИПР'!Q135</f>
        <v>10.910004001999999</v>
      </c>
      <c r="E147" s="45">
        <f>'[1]Формат ИПР'!V135</f>
        <v>2.6424650000000001</v>
      </c>
      <c r="F147" s="47">
        <f>'[1]Формат ИПР'!W135</f>
        <v>8.2675390019999995</v>
      </c>
      <c r="G147" s="48">
        <f>IF('[1]Формат ИПР'!X135="нд","нд",(I147+K147+M147+O147))</f>
        <v>7.6087297335955881</v>
      </c>
      <c r="H147" s="47">
        <f t="shared" si="49"/>
        <v>5.2675390000000002</v>
      </c>
      <c r="I147" s="47">
        <f>'[1]Формат ИПР'!AA135</f>
        <v>7.6087297335955881</v>
      </c>
      <c r="J147" s="47">
        <f>'[1]Формат ИПР'!AB135</f>
        <v>0</v>
      </c>
      <c r="K147" s="47">
        <f>'[1]Формат ИПР'!AC135</f>
        <v>0</v>
      </c>
      <c r="L147" s="47">
        <f>'[1]Формат ИПР'!AD135</f>
        <v>5.2675390000000002</v>
      </c>
      <c r="M147" s="47">
        <f>'[1]Формат ИПР'!AE135</f>
        <v>0</v>
      </c>
      <c r="N147" s="47">
        <f>'[1]Формат ИПР'!AF135</f>
        <v>0</v>
      </c>
      <c r="O147" s="47">
        <f>'[1]Формат ИПР'!AG135</f>
        <v>0</v>
      </c>
      <c r="P147" s="47">
        <f>'[1]Формат ИПР'!AH135</f>
        <v>0</v>
      </c>
      <c r="Q147" s="48">
        <f t="shared" si="50"/>
        <v>3.0000000019999993</v>
      </c>
      <c r="R147" s="42">
        <f t="shared" si="37"/>
        <v>-2.3411907335955879</v>
      </c>
      <c r="S147" s="43">
        <f t="shared" si="38"/>
        <v>-0.30769797529517884</v>
      </c>
      <c r="T147" s="50" t="str">
        <f>'[1]Формат ИПР'!AL135</f>
        <v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v>
      </c>
    </row>
    <row r="148" spans="1:20" ht="62.4" x14ac:dyDescent="0.3">
      <c r="A148" s="39" t="str">
        <f>'[1]Формат ИПР'!A136</f>
        <v>1.1.6</v>
      </c>
      <c r="B148" s="40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39" t="str">
        <f>'[1]Формат ИПР'!C136</f>
        <v>K_Che306</v>
      </c>
      <c r="D148" s="45">
        <f>'[1]Формат ИПР'!Q136</f>
        <v>6.8548560000000007</v>
      </c>
      <c r="E148" s="45">
        <f>'[1]Формат ИПР'!V136</f>
        <v>2.0859930000000002</v>
      </c>
      <c r="F148" s="47">
        <f>'[1]Формат ИПР'!W136</f>
        <v>4.7688630000000005</v>
      </c>
      <c r="G148" s="48">
        <f>IF('[1]Формат ИПР'!X136="нд","нд",(I148+K148+M148+O148))</f>
        <v>2.2702535127789929</v>
      </c>
      <c r="H148" s="47">
        <f t="shared" si="49"/>
        <v>2.5040070000000001</v>
      </c>
      <c r="I148" s="47">
        <f>'[1]Формат ИПР'!AA136</f>
        <v>2.2702535127789929</v>
      </c>
      <c r="J148" s="47">
        <f>'[1]Формат ИПР'!AB136</f>
        <v>0</v>
      </c>
      <c r="K148" s="47">
        <f>'[1]Формат ИПР'!AC136</f>
        <v>0</v>
      </c>
      <c r="L148" s="47">
        <f>'[1]Формат ИПР'!AD136</f>
        <v>2.5040070000000001</v>
      </c>
      <c r="M148" s="47">
        <f>'[1]Формат ИПР'!AE136</f>
        <v>0</v>
      </c>
      <c r="N148" s="47">
        <f>'[1]Формат ИПР'!AF136</f>
        <v>0</v>
      </c>
      <c r="O148" s="47">
        <f>'[1]Формат ИПР'!AG136</f>
        <v>0</v>
      </c>
      <c r="P148" s="47">
        <f>'[1]Формат ИПР'!AH136</f>
        <v>0</v>
      </c>
      <c r="Q148" s="48">
        <f t="shared" si="50"/>
        <v>2.2648560000000004</v>
      </c>
      <c r="R148" s="42">
        <f t="shared" si="37"/>
        <v>0.23375348722100719</v>
      </c>
      <c r="S148" s="43">
        <f t="shared" si="38"/>
        <v>0.10296360556441649</v>
      </c>
      <c r="T148" s="50" t="str">
        <f>'[1]Формат ИПР'!AL136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49" spans="1:20" ht="62.4" x14ac:dyDescent="0.3">
      <c r="A149" s="39" t="str">
        <f>'[1]Формат ИПР'!A137</f>
        <v>1.1.6</v>
      </c>
      <c r="B149" s="40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39" t="str">
        <f>'[1]Формат ИПР'!C137</f>
        <v>K_Che307</v>
      </c>
      <c r="D149" s="45">
        <f>'[1]Формат ИПР'!Q137</f>
        <v>0.85262400799999982</v>
      </c>
      <c r="E149" s="45">
        <f>'[1]Формат ИПР'!V137</f>
        <v>0.80999281999999995</v>
      </c>
      <c r="F149" s="47">
        <f>'[1]Формат ИПР'!W137</f>
        <v>4.2631187999999876E-2</v>
      </c>
      <c r="G149" s="48">
        <f>IF('[1]Формат ИПР'!X137="нд","нд",(I149+K149+M149+O149))</f>
        <v>0</v>
      </c>
      <c r="H149" s="47">
        <f t="shared" si="49"/>
        <v>4.2631189999999902E-2</v>
      </c>
      <c r="I149" s="47">
        <f>'[1]Формат ИПР'!AA137</f>
        <v>0</v>
      </c>
      <c r="J149" s="47">
        <f>'[1]Формат ИПР'!AB137</f>
        <v>0</v>
      </c>
      <c r="K149" s="47">
        <f>'[1]Формат ИПР'!AC137</f>
        <v>0</v>
      </c>
      <c r="L149" s="47">
        <f>'[1]Формат ИПР'!AD137</f>
        <v>4.2631189999999902E-2</v>
      </c>
      <c r="M149" s="47">
        <f>'[1]Формат ИПР'!AE137</f>
        <v>0</v>
      </c>
      <c r="N149" s="47">
        <f>'[1]Формат ИПР'!AF137</f>
        <v>0</v>
      </c>
      <c r="O149" s="47">
        <f>'[1]Формат ИПР'!AG137</f>
        <v>0</v>
      </c>
      <c r="P149" s="47">
        <f>'[1]Формат ИПР'!AH137</f>
        <v>0</v>
      </c>
      <c r="Q149" s="48">
        <f t="shared" si="50"/>
        <v>-2.0000000267028639E-9</v>
      </c>
      <c r="R149" s="42">
        <f t="shared" si="37"/>
        <v>4.2631189999999902E-2</v>
      </c>
      <c r="S149" s="43" t="str">
        <f t="shared" si="38"/>
        <v>-</v>
      </c>
      <c r="T149" s="50" t="str">
        <f>'[1]Формат ИПР'!AL137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0" spans="1:20" ht="62.4" x14ac:dyDescent="0.3">
      <c r="A150" s="39" t="str">
        <f>'[1]Формат ИПР'!A138</f>
        <v>1.1.6</v>
      </c>
      <c r="B150" s="40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39" t="str">
        <f>'[1]Формат ИПР'!C138</f>
        <v>K_Che308</v>
      </c>
      <c r="D150" s="45">
        <f>'[1]Формат ИПР'!Q138</f>
        <v>7.790003994000001</v>
      </c>
      <c r="E150" s="45">
        <f>'[1]Формат ИПР'!V138</f>
        <v>2.65094238</v>
      </c>
      <c r="F150" s="47">
        <f>'[1]Формат ИПР'!W138</f>
        <v>5.1390616140000009</v>
      </c>
      <c r="G150" s="48">
        <f>IF('[1]Формат ИПР'!X138="нд","нд",(I150+K150+M150+O150))</f>
        <v>4.6473817879218009</v>
      </c>
      <c r="H150" s="47">
        <f t="shared" si="49"/>
        <v>5.1390616099999997</v>
      </c>
      <c r="I150" s="47">
        <f>'[1]Формат ИПР'!AA138</f>
        <v>4.6473817879218009</v>
      </c>
      <c r="J150" s="47">
        <f>'[1]Формат ИПР'!AB138</f>
        <v>0</v>
      </c>
      <c r="K150" s="47">
        <f>'[1]Формат ИПР'!AC138</f>
        <v>0</v>
      </c>
      <c r="L150" s="47">
        <f>'[1]Формат ИПР'!AD138</f>
        <v>5.1390616099999997</v>
      </c>
      <c r="M150" s="47">
        <f>'[1]Формат ИПР'!AE138</f>
        <v>0</v>
      </c>
      <c r="N150" s="47">
        <f>'[1]Формат ИПР'!AF138</f>
        <v>0</v>
      </c>
      <c r="O150" s="47">
        <f>'[1]Формат ИПР'!AG138</f>
        <v>0</v>
      </c>
      <c r="P150" s="47">
        <f>'[1]Формат ИПР'!AH138</f>
        <v>0</v>
      </c>
      <c r="Q150" s="48">
        <f t="shared" si="50"/>
        <v>4.0000012191399037E-9</v>
      </c>
      <c r="R150" s="42">
        <f t="shared" si="37"/>
        <v>0.49167982207819882</v>
      </c>
      <c r="S150" s="43">
        <f t="shared" si="38"/>
        <v>0.10579716591308208</v>
      </c>
      <c r="T150" s="50" t="str">
        <f>'[1]Формат ИПР'!AL138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1" spans="1:20" ht="62.4" x14ac:dyDescent="0.3">
      <c r="A151" s="39" t="str">
        <f>'[1]Формат ИПР'!A139</f>
        <v>1.1.6</v>
      </c>
      <c r="B151" s="40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39" t="str">
        <f>'[1]Формат ИПР'!C139</f>
        <v>K_Che309</v>
      </c>
      <c r="D151" s="45">
        <f>'[1]Формат ИПР'!Q139</f>
        <v>7.2699959960000005</v>
      </c>
      <c r="E151" s="45">
        <f>'[1]Формат ИПР'!V139</f>
        <v>2.3307932</v>
      </c>
      <c r="F151" s="47">
        <f>'[1]Формат ИПР'!W139</f>
        <v>4.939202796</v>
      </c>
      <c r="G151" s="48">
        <f>IF('[1]Формат ИПР'!X139="нд","нд",(I151+K151+M151+O151))</f>
        <v>5.6230464718518638</v>
      </c>
      <c r="H151" s="47">
        <f t="shared" si="49"/>
        <v>4.9392028000000003</v>
      </c>
      <c r="I151" s="47">
        <f>'[1]Формат ИПР'!AA139</f>
        <v>5.6230464718518638</v>
      </c>
      <c r="J151" s="47">
        <f>'[1]Формат ИПР'!AB139</f>
        <v>0</v>
      </c>
      <c r="K151" s="47">
        <f>'[1]Формат ИПР'!AC139</f>
        <v>0</v>
      </c>
      <c r="L151" s="47">
        <f>'[1]Формат ИПР'!AD139</f>
        <v>4.9392028000000003</v>
      </c>
      <c r="M151" s="47">
        <f>'[1]Формат ИПР'!AE139</f>
        <v>0</v>
      </c>
      <c r="N151" s="47">
        <f>'[1]Формат ИПР'!AF139</f>
        <v>0</v>
      </c>
      <c r="O151" s="47">
        <f>'[1]Формат ИПР'!AG139</f>
        <v>0</v>
      </c>
      <c r="P151" s="47">
        <f>'[1]Формат ИПР'!AH139</f>
        <v>0</v>
      </c>
      <c r="Q151" s="48">
        <f t="shared" si="50"/>
        <v>-4.000000330961484E-9</v>
      </c>
      <c r="R151" s="42">
        <f t="shared" si="37"/>
        <v>-0.68384367185186345</v>
      </c>
      <c r="S151" s="43">
        <f t="shared" si="38"/>
        <v>-0.1216144442830205</v>
      </c>
      <c r="T151" s="50" t="str">
        <f>'[1]Формат ИПР'!AL139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52" spans="1:20" ht="62.4" x14ac:dyDescent="0.3">
      <c r="A152" s="39" t="str">
        <f>'[1]Формат ИПР'!A140</f>
        <v>1.1.6</v>
      </c>
      <c r="B152" s="40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39" t="str">
        <f>'[1]Формат ИПР'!C140</f>
        <v>K_Che310</v>
      </c>
      <c r="D152" s="45">
        <f>'[1]Формат ИПР'!Q140</f>
        <v>11.073587997999999</v>
      </c>
      <c r="E152" s="45">
        <f>'[1]Формат ИПР'!V140</f>
        <v>3.1346133099999998</v>
      </c>
      <c r="F152" s="47">
        <f>'[1]Формат ИПР'!W140</f>
        <v>7.9389746879999992</v>
      </c>
      <c r="G152" s="48">
        <f>IF('[1]Формат ИПР'!X140="нд","нд",(I152+K152+M152+O152))</f>
        <v>7.992522432824364</v>
      </c>
      <c r="H152" s="47">
        <f t="shared" si="49"/>
        <v>7.9389746900000002</v>
      </c>
      <c r="I152" s="47">
        <f>'[1]Формат ИПР'!AA140</f>
        <v>7.992522432824364</v>
      </c>
      <c r="J152" s="47">
        <f>'[1]Формат ИПР'!AB140</f>
        <v>0</v>
      </c>
      <c r="K152" s="47">
        <f>'[1]Формат ИПР'!AC140</f>
        <v>0</v>
      </c>
      <c r="L152" s="47">
        <f>'[1]Формат ИПР'!AD140</f>
        <v>7.9389746900000002</v>
      </c>
      <c r="M152" s="47">
        <f>'[1]Формат ИПР'!AE140</f>
        <v>0</v>
      </c>
      <c r="N152" s="47">
        <f>'[1]Формат ИПР'!AF140</f>
        <v>0</v>
      </c>
      <c r="O152" s="47">
        <f>'[1]Формат ИПР'!AG140</f>
        <v>0</v>
      </c>
      <c r="P152" s="47">
        <f>'[1]Формат ИПР'!AH140</f>
        <v>0</v>
      </c>
      <c r="Q152" s="48">
        <f>F152-H152</f>
        <v>-2.0000010536591617E-9</v>
      </c>
      <c r="R152" s="42">
        <f t="shared" si="37"/>
        <v>-5.3547742824363809E-2</v>
      </c>
      <c r="S152" s="43">
        <f t="shared" si="38"/>
        <v>-6.6997300632462954E-3</v>
      </c>
      <c r="T152" s="50" t="str">
        <f>'[1]Формат ИПР'!AL140</f>
        <v>нд</v>
      </c>
    </row>
    <row r="153" spans="1:20" ht="62.4" x14ac:dyDescent="0.3">
      <c r="A153" s="39" t="str">
        <f>'[1]Формат ИПР'!A141</f>
        <v>1.1.6</v>
      </c>
      <c r="B153" s="40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39" t="str">
        <f>'[1]Формат ИПР'!C141</f>
        <v>K_Che311</v>
      </c>
      <c r="D153" s="45">
        <f>'[1]Формат ИПР'!Q141</f>
        <v>14.070000003999999</v>
      </c>
      <c r="E153" s="45">
        <f>'[1]Формат ИПР'!V141</f>
        <v>4.4838025299999993</v>
      </c>
      <c r="F153" s="47">
        <f>'[1]Формат ИПР'!W141</f>
        <v>9.5861974739999987</v>
      </c>
      <c r="G153" s="48">
        <f>IF('[1]Формат ИПР'!X141="нд","нд",(I153+K153+M153+O153))</f>
        <v>8.8326556072082667</v>
      </c>
      <c r="H153" s="47">
        <f t="shared" si="49"/>
        <v>9.5861974700000001</v>
      </c>
      <c r="I153" s="47">
        <f>'[1]Формат ИПР'!AA141</f>
        <v>8.8326556072082667</v>
      </c>
      <c r="J153" s="47">
        <f>'[1]Формат ИПР'!AB141</f>
        <v>0</v>
      </c>
      <c r="K153" s="47">
        <f>'[1]Формат ИПР'!AC141</f>
        <v>0</v>
      </c>
      <c r="L153" s="47">
        <f>'[1]Формат ИПР'!AD141</f>
        <v>9.5861974700000001</v>
      </c>
      <c r="M153" s="47">
        <f>'[1]Формат ИПР'!AE141</f>
        <v>0</v>
      </c>
      <c r="N153" s="47">
        <f>'[1]Формат ИПР'!AF141</f>
        <v>0</v>
      </c>
      <c r="O153" s="47">
        <f>'[1]Формат ИПР'!AG141</f>
        <v>0</v>
      </c>
      <c r="P153" s="47">
        <f>'[1]Формат ИПР'!AH141</f>
        <v>0</v>
      </c>
      <c r="Q153" s="48">
        <f t="shared" si="50"/>
        <v>3.9999985546046446E-9</v>
      </c>
      <c r="R153" s="42">
        <f t="shared" ref="R153:R216" si="51">IF(G153="нд","нд",(J153+L153+N153)-(I153+K153+M153))</f>
        <v>0.75354186279173341</v>
      </c>
      <c r="S153" s="43">
        <f t="shared" ref="S153:S216" si="52">IF(G153="нд","нд",IF((I153+K153+M153)&gt;0,R153/(I153+K153+M153),"-"))</f>
        <v>8.5313171519647304E-2</v>
      </c>
      <c r="T153" s="50" t="str">
        <f>'[1]Формат ИПР'!AL141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4" spans="1:20" ht="62.4" x14ac:dyDescent="0.3">
      <c r="A154" s="39" t="str">
        <f>'[1]Формат ИПР'!A142</f>
        <v>1.1.6</v>
      </c>
      <c r="B154" s="40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39" t="str">
        <f>'[1]Формат ИПР'!C142</f>
        <v>K_Che312</v>
      </c>
      <c r="D154" s="45">
        <f>'[1]Формат ИПР'!Q142</f>
        <v>5.2500000000000009</v>
      </c>
      <c r="E154" s="45">
        <f>'[1]Формат ИПР'!V142</f>
        <v>4.9874999899999999</v>
      </c>
      <c r="F154" s="47">
        <f>'[1]Формат ИПР'!W142</f>
        <v>0.26250001000000101</v>
      </c>
      <c r="G154" s="48">
        <f>IF('[1]Формат ИПР'!X142="нд","нд",(I154+K154+M154+O154))</f>
        <v>0</v>
      </c>
      <c r="H154" s="47">
        <f t="shared" si="49"/>
        <v>0.26250000000000001</v>
      </c>
      <c r="I154" s="47">
        <f>'[1]Формат ИПР'!AA142</f>
        <v>0</v>
      </c>
      <c r="J154" s="47">
        <f>'[1]Формат ИПР'!AB142</f>
        <v>0</v>
      </c>
      <c r="K154" s="47">
        <f>'[1]Формат ИПР'!AC142</f>
        <v>0</v>
      </c>
      <c r="L154" s="47">
        <f>'[1]Формат ИПР'!AD142</f>
        <v>0.26250000000000001</v>
      </c>
      <c r="M154" s="47">
        <f>'[1]Формат ИПР'!AE142</f>
        <v>0</v>
      </c>
      <c r="N154" s="47">
        <f>'[1]Формат ИПР'!AF142</f>
        <v>0</v>
      </c>
      <c r="O154" s="47">
        <f>'[1]Формат ИПР'!AG142</f>
        <v>0</v>
      </c>
      <c r="P154" s="47">
        <f>'[1]Формат ИПР'!AH142</f>
        <v>0</v>
      </c>
      <c r="Q154" s="48">
        <f t="shared" si="50"/>
        <v>1.0000000993937164E-8</v>
      </c>
      <c r="R154" s="42">
        <f t="shared" si="51"/>
        <v>0.26250000000000001</v>
      </c>
      <c r="S154" s="43" t="str">
        <f t="shared" si="52"/>
        <v>-</v>
      </c>
      <c r="T154" s="50" t="str">
        <f>'[1]Формат ИПР'!AL142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5" spans="1:20" ht="62.4" x14ac:dyDescent="0.3">
      <c r="A155" s="39" t="str">
        <f>'[1]Формат ИПР'!A143</f>
        <v>1.1.6</v>
      </c>
      <c r="B155" s="40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39" t="str">
        <f>'[1]Формат ИПР'!C143</f>
        <v>K_Che313</v>
      </c>
      <c r="D155" s="45">
        <f>'[1]Формат ИПР'!Q143</f>
        <v>4.5304320059999998</v>
      </c>
      <c r="E155" s="45">
        <f>'[1]Формат ИПР'!V143</f>
        <v>4.3039103899999995</v>
      </c>
      <c r="F155" s="47">
        <f>'[1]Формат ИПР'!W143</f>
        <v>0.22652161600000031</v>
      </c>
      <c r="G155" s="48">
        <f>IF('[1]Формат ИПР'!X143="нд","нд",(I155+K155+M155+O155))</f>
        <v>0</v>
      </c>
      <c r="H155" s="47">
        <f t="shared" si="49"/>
        <v>0.22652158999999999</v>
      </c>
      <c r="I155" s="47">
        <f>'[1]Формат ИПР'!AA143</f>
        <v>0</v>
      </c>
      <c r="J155" s="47">
        <f>'[1]Формат ИПР'!AB143</f>
        <v>0</v>
      </c>
      <c r="K155" s="47">
        <f>'[1]Формат ИПР'!AC143</f>
        <v>0</v>
      </c>
      <c r="L155" s="47">
        <f>'[1]Формат ИПР'!AD143</f>
        <v>0.22652158999999999</v>
      </c>
      <c r="M155" s="47">
        <f>'[1]Формат ИПР'!AE143</f>
        <v>0</v>
      </c>
      <c r="N155" s="47">
        <f>'[1]Формат ИПР'!AF143</f>
        <v>0</v>
      </c>
      <c r="O155" s="47">
        <f>'[1]Формат ИПР'!AG143</f>
        <v>0</v>
      </c>
      <c r="P155" s="47">
        <f>'[1]Формат ИПР'!AH143</f>
        <v>0</v>
      </c>
      <c r="Q155" s="48">
        <f t="shared" si="50"/>
        <v>2.6000000319381655E-8</v>
      </c>
      <c r="R155" s="42">
        <f t="shared" si="51"/>
        <v>0.22652158999999999</v>
      </c>
      <c r="S155" s="43" t="str">
        <f t="shared" si="52"/>
        <v>-</v>
      </c>
      <c r="T155" s="50" t="str">
        <f>'[1]Формат ИПР'!AL143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6" spans="1:20" ht="62.4" x14ac:dyDescent="0.3">
      <c r="A156" s="39" t="str">
        <f>'[1]Формат ИПР'!A144</f>
        <v>1.1.6</v>
      </c>
      <c r="B156" s="40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39" t="str">
        <f>'[1]Формат ИПР'!C144</f>
        <v>K_Che314</v>
      </c>
      <c r="D156" s="45">
        <f>'[1]Формат ИПР'!Q144</f>
        <v>8.31</v>
      </c>
      <c r="E156" s="45">
        <f>'[1]Формат ИПР'!V144</f>
        <v>2.7103826900000003</v>
      </c>
      <c r="F156" s="47">
        <f>'[1]Формат ИПР'!W144</f>
        <v>5.5996173100000002</v>
      </c>
      <c r="G156" s="48">
        <f>IF('[1]Формат ИПР'!X144="нд","нд",(I156+K156+M156+O156))</f>
        <v>4.5122806043165422</v>
      </c>
      <c r="H156" s="47">
        <f t="shared" si="49"/>
        <v>5.5996173100000002</v>
      </c>
      <c r="I156" s="47">
        <f>'[1]Формат ИПР'!AA144</f>
        <v>4.5122806043165422</v>
      </c>
      <c r="J156" s="47">
        <f>'[1]Формат ИПР'!AB144</f>
        <v>0</v>
      </c>
      <c r="K156" s="47">
        <f>'[1]Формат ИПР'!AC144</f>
        <v>0</v>
      </c>
      <c r="L156" s="47">
        <f>'[1]Формат ИПР'!AD144</f>
        <v>5.5996173100000002</v>
      </c>
      <c r="M156" s="47">
        <f>'[1]Формат ИПР'!AE144</f>
        <v>0</v>
      </c>
      <c r="N156" s="47">
        <f>'[1]Формат ИПР'!AF144</f>
        <v>0</v>
      </c>
      <c r="O156" s="47">
        <f>'[1]Формат ИПР'!AG144</f>
        <v>0</v>
      </c>
      <c r="P156" s="47">
        <f>'[1]Формат ИПР'!AH144</f>
        <v>0</v>
      </c>
      <c r="Q156" s="48">
        <f t="shared" si="50"/>
        <v>0</v>
      </c>
      <c r="R156" s="42">
        <f t="shared" si="51"/>
        <v>1.087336705683458</v>
      </c>
      <c r="S156" s="43">
        <f t="shared" si="52"/>
        <v>0.24097275879591551</v>
      </c>
      <c r="T156" s="50" t="str">
        <f>'[1]Формат ИПР'!AL144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7" spans="1:20" ht="62.4" x14ac:dyDescent="0.3">
      <c r="A157" s="39" t="str">
        <f>'[1]Формат ИПР'!A145</f>
        <v>1.1.6</v>
      </c>
      <c r="B157" s="40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39" t="str">
        <f>'[1]Формат ИПР'!C145</f>
        <v>K_Che315</v>
      </c>
      <c r="D157" s="45">
        <f>'[1]Формат ИПР'!Q145</f>
        <v>4.3599959999999998</v>
      </c>
      <c r="E157" s="45">
        <f>'[1]Формат ИПР'!V145</f>
        <v>4.1419962100000003</v>
      </c>
      <c r="F157" s="47">
        <f>'[1]Формат ИПР'!W145</f>
        <v>0.21799978999999947</v>
      </c>
      <c r="G157" s="48">
        <f>IF('[1]Формат ИПР'!X145="нд","нд",(I157+K157+M157+O157))</f>
        <v>0</v>
      </c>
      <c r="H157" s="47">
        <f t="shared" si="49"/>
        <v>0.21799980999999999</v>
      </c>
      <c r="I157" s="47">
        <f>'[1]Формат ИПР'!AA145</f>
        <v>0</v>
      </c>
      <c r="J157" s="47">
        <f>'[1]Формат ИПР'!AB145</f>
        <v>0</v>
      </c>
      <c r="K157" s="47">
        <f>'[1]Формат ИПР'!AC145</f>
        <v>0</v>
      </c>
      <c r="L157" s="47">
        <f>'[1]Формат ИПР'!AD145</f>
        <v>0.21799980999999999</v>
      </c>
      <c r="M157" s="47">
        <f>'[1]Формат ИПР'!AE145</f>
        <v>0</v>
      </c>
      <c r="N157" s="47">
        <f>'[1]Формат ИПР'!AF145</f>
        <v>0</v>
      </c>
      <c r="O157" s="47">
        <f>'[1]Формат ИПР'!AG145</f>
        <v>0</v>
      </c>
      <c r="P157" s="47">
        <f>'[1]Формат ИПР'!AH145</f>
        <v>0</v>
      </c>
      <c r="Q157" s="48">
        <f t="shared" si="50"/>
        <v>-2.000000051682882E-8</v>
      </c>
      <c r="R157" s="42">
        <f t="shared" si="51"/>
        <v>0.21799980999999999</v>
      </c>
      <c r="S157" s="43" t="str">
        <f t="shared" si="52"/>
        <v>-</v>
      </c>
      <c r="T157" s="50" t="str">
        <f>'[1]Формат ИПР'!AL145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8" spans="1:20" ht="62.4" x14ac:dyDescent="0.3">
      <c r="A158" s="39" t="str">
        <f>'[1]Формат ИПР'!A146</f>
        <v>1.1.6</v>
      </c>
      <c r="B158" s="40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39" t="str">
        <f>'[1]Формат ИПР'!C146</f>
        <v>K_Che316</v>
      </c>
      <c r="D158" s="45">
        <f>'[1]Формат ИПР'!Q146</f>
        <v>1.9855559920000001</v>
      </c>
      <c r="E158" s="45">
        <f>'[1]Формат ИПР'!V146</f>
        <v>1.8862781900000001</v>
      </c>
      <c r="F158" s="47">
        <f>'[1]Формат ИПР'!W146</f>
        <v>9.9277802000000026E-2</v>
      </c>
      <c r="G158" s="48">
        <f>IF('[1]Формат ИПР'!X146="нд","нд",(I158+K158+M158+O158))</f>
        <v>0</v>
      </c>
      <c r="H158" s="47">
        <f t="shared" si="49"/>
        <v>9.9277799999999805E-2</v>
      </c>
      <c r="I158" s="47">
        <f>'[1]Формат ИПР'!AA146</f>
        <v>0</v>
      </c>
      <c r="J158" s="47">
        <f>'[1]Формат ИПР'!AB146</f>
        <v>0</v>
      </c>
      <c r="K158" s="47">
        <f>'[1]Формат ИПР'!AC146</f>
        <v>0</v>
      </c>
      <c r="L158" s="47">
        <f>'[1]Формат ИПР'!AD146</f>
        <v>9.9277799999999805E-2</v>
      </c>
      <c r="M158" s="47">
        <f>'[1]Формат ИПР'!AE146</f>
        <v>0</v>
      </c>
      <c r="N158" s="47">
        <f>'[1]Формат ИПР'!AF146</f>
        <v>0</v>
      </c>
      <c r="O158" s="47">
        <f>'[1]Формат ИПР'!AG146</f>
        <v>0</v>
      </c>
      <c r="P158" s="47">
        <f>'[1]Формат ИПР'!AH146</f>
        <v>0</v>
      </c>
      <c r="Q158" s="48">
        <f t="shared" si="50"/>
        <v>2.0000002209918932E-9</v>
      </c>
      <c r="R158" s="42">
        <f t="shared" si="51"/>
        <v>9.9277799999999805E-2</v>
      </c>
      <c r="S158" s="43" t="str">
        <f t="shared" si="52"/>
        <v>-</v>
      </c>
      <c r="T158" s="50" t="str">
        <f>'[1]Формат ИПР'!AL146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59" spans="1:20" ht="62.4" x14ac:dyDescent="0.3">
      <c r="A159" s="39" t="str">
        <f>'[1]Формат ИПР'!A147</f>
        <v>1.1.6</v>
      </c>
      <c r="B159" s="40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39" t="str">
        <f>'[1]Формат ИПР'!C147</f>
        <v>K_Che317</v>
      </c>
      <c r="D159" s="45">
        <f>'[1]Формат ИПР'!Q147</f>
        <v>4.98942</v>
      </c>
      <c r="E159" s="45">
        <f>'[1]Формат ИПР'!V147</f>
        <v>1.7926015400000002</v>
      </c>
      <c r="F159" s="47">
        <f>'[1]Формат ИПР'!W147</f>
        <v>3.1968184599999998</v>
      </c>
      <c r="G159" s="48">
        <f>IF('[1]Формат ИПР'!X147="нд","нд",(I159+K159+M159+O159))</f>
        <v>3.051792991589851</v>
      </c>
      <c r="H159" s="47">
        <f t="shared" si="49"/>
        <v>3.1968184599999998</v>
      </c>
      <c r="I159" s="47">
        <f>'[1]Формат ИПР'!AA147</f>
        <v>3.051792991589851</v>
      </c>
      <c r="J159" s="47">
        <f>'[1]Формат ИПР'!AB147</f>
        <v>0</v>
      </c>
      <c r="K159" s="47">
        <f>'[1]Формат ИПР'!AC147</f>
        <v>0</v>
      </c>
      <c r="L159" s="47">
        <f>'[1]Формат ИПР'!AD147</f>
        <v>3.1968184599999998</v>
      </c>
      <c r="M159" s="47">
        <f>'[1]Формат ИПР'!AE147</f>
        <v>0</v>
      </c>
      <c r="N159" s="47">
        <f>'[1]Формат ИПР'!AF147</f>
        <v>0</v>
      </c>
      <c r="O159" s="47">
        <f>'[1]Формат ИПР'!AG147</f>
        <v>0</v>
      </c>
      <c r="P159" s="47">
        <f>'[1]Формат ИПР'!AH147</f>
        <v>0</v>
      </c>
      <c r="Q159" s="48">
        <f t="shared" si="50"/>
        <v>0</v>
      </c>
      <c r="R159" s="42">
        <f t="shared" si="51"/>
        <v>0.14502546841014885</v>
      </c>
      <c r="S159" s="43">
        <f t="shared" si="52"/>
        <v>4.7521397686478374E-2</v>
      </c>
      <c r="T159" s="50" t="str">
        <f>'[1]Формат ИПР'!AL147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0" spans="1:20" ht="62.4" x14ac:dyDescent="0.3">
      <c r="A160" s="39" t="str">
        <f>'[1]Формат ИПР'!A148</f>
        <v>1.1.6</v>
      </c>
      <c r="B160" s="40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39" t="str">
        <f>'[1]Формат ИПР'!C148</f>
        <v>K_Che318</v>
      </c>
      <c r="D160" s="45">
        <f>'[1]Формат ИПР'!Q148</f>
        <v>4.4912040040000001</v>
      </c>
      <c r="E160" s="45">
        <f>'[1]Формат ИПР'!V148</f>
        <v>4.2666438000000007</v>
      </c>
      <c r="F160" s="47">
        <f>'[1]Формат ИПР'!W148</f>
        <v>0.22456020399999943</v>
      </c>
      <c r="G160" s="48">
        <f>IF('[1]Формат ИПР'!X148="нд","нд",(I160+K160+M160+O160))</f>
        <v>0</v>
      </c>
      <c r="H160" s="47">
        <f t="shared" si="49"/>
        <v>0.22456021000000001</v>
      </c>
      <c r="I160" s="47">
        <f>'[1]Формат ИПР'!AA148</f>
        <v>0</v>
      </c>
      <c r="J160" s="47">
        <f>'[1]Формат ИПР'!AB148</f>
        <v>0</v>
      </c>
      <c r="K160" s="47">
        <f>'[1]Формат ИПР'!AC148</f>
        <v>0</v>
      </c>
      <c r="L160" s="47">
        <f>'[1]Формат ИПР'!AD148</f>
        <v>0.22456021000000001</v>
      </c>
      <c r="M160" s="47">
        <f>'[1]Формат ИПР'!AE148</f>
        <v>0</v>
      </c>
      <c r="N160" s="47">
        <f>'[1]Формат ИПР'!AF148</f>
        <v>0</v>
      </c>
      <c r="O160" s="47">
        <f>'[1]Формат ИПР'!AG148</f>
        <v>0</v>
      </c>
      <c r="P160" s="47">
        <f>'[1]Формат ИПР'!AH148</f>
        <v>0</v>
      </c>
      <c r="Q160" s="48">
        <f t="shared" si="50"/>
        <v>-6.0000005797089528E-9</v>
      </c>
      <c r="R160" s="42">
        <f t="shared" si="51"/>
        <v>0.22456021000000001</v>
      </c>
      <c r="S160" s="43" t="str">
        <f t="shared" si="52"/>
        <v>-</v>
      </c>
      <c r="T160" s="50" t="str">
        <f>'[1]Формат ИПР'!AL148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1" spans="1:20" ht="62.4" x14ac:dyDescent="0.3">
      <c r="A161" s="39" t="str">
        <f>'[1]Формат ИПР'!A149</f>
        <v>1.1.6</v>
      </c>
      <c r="B161" s="40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39" t="str">
        <f>'[1]Формат ИПР'!C149</f>
        <v>K_Che319</v>
      </c>
      <c r="D161" s="45">
        <f>'[1]Формат ИПР'!Q149</f>
        <v>5.3023920000000002</v>
      </c>
      <c r="E161" s="45">
        <f>'[1]Формат ИПР'!V149</f>
        <v>1.8679520300000001</v>
      </c>
      <c r="F161" s="47">
        <f>'[1]Формат ИПР'!W149</f>
        <v>3.4344399700000001</v>
      </c>
      <c r="G161" s="48">
        <f>IF('[1]Формат ИПР'!X149="нд","нд",(I161+K161+M161+O161))</f>
        <v>2.9731797258482944</v>
      </c>
      <c r="H161" s="47">
        <f t="shared" si="49"/>
        <v>3.4344399700000001</v>
      </c>
      <c r="I161" s="47">
        <f>'[1]Формат ИПР'!AA149</f>
        <v>2.9731797258482944</v>
      </c>
      <c r="J161" s="47">
        <f>'[1]Формат ИПР'!AB149</f>
        <v>0</v>
      </c>
      <c r="K161" s="47">
        <f>'[1]Формат ИПР'!AC149</f>
        <v>0</v>
      </c>
      <c r="L161" s="47">
        <f>'[1]Формат ИПР'!AD149</f>
        <v>3.4344399700000001</v>
      </c>
      <c r="M161" s="47">
        <f>'[1]Формат ИПР'!AE149</f>
        <v>0</v>
      </c>
      <c r="N161" s="47">
        <f>'[1]Формат ИПР'!AF149</f>
        <v>0</v>
      </c>
      <c r="O161" s="47">
        <f>'[1]Формат ИПР'!AG149</f>
        <v>0</v>
      </c>
      <c r="P161" s="47">
        <f>'[1]Формат ИПР'!AH149</f>
        <v>0</v>
      </c>
      <c r="Q161" s="48">
        <f t="shared" si="50"/>
        <v>0</v>
      </c>
      <c r="R161" s="42">
        <f t="shared" si="51"/>
        <v>0.46126024415170574</v>
      </c>
      <c r="S161" s="43">
        <f t="shared" si="52"/>
        <v>0.15514038392687513</v>
      </c>
      <c r="T161" s="50" t="str">
        <f>'[1]Формат ИПР'!AL149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2" spans="1:20" ht="62.4" x14ac:dyDescent="0.3">
      <c r="A162" s="39" t="str">
        <f>'[1]Формат ИПР'!A150</f>
        <v>1.1.6</v>
      </c>
      <c r="B162" s="40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39" t="str">
        <f>'[1]Формат ИПР'!C150</f>
        <v>K_Che320</v>
      </c>
      <c r="D162" s="45">
        <f>'[1]Формат ИПР'!Q150</f>
        <v>2.5400040060000002</v>
      </c>
      <c r="E162" s="45">
        <f>'[1]Формат ИПР'!V150</f>
        <v>2.4130037999999998</v>
      </c>
      <c r="F162" s="47">
        <f>'[1]Формат ИПР'!W150</f>
        <v>0.12700020600000039</v>
      </c>
      <c r="G162" s="48">
        <f>IF('[1]Формат ИПР'!X150="нд","нд",(I162+K162+M162+O162))</f>
        <v>0</v>
      </c>
      <c r="H162" s="47">
        <f t="shared" si="49"/>
        <v>0.12700020000000001</v>
      </c>
      <c r="I162" s="47">
        <f>'[1]Формат ИПР'!AA150</f>
        <v>0</v>
      </c>
      <c r="J162" s="47">
        <f>'[1]Формат ИПР'!AB150</f>
        <v>0</v>
      </c>
      <c r="K162" s="47">
        <f>'[1]Формат ИПР'!AC150</f>
        <v>0</v>
      </c>
      <c r="L162" s="47">
        <f>'[1]Формат ИПР'!AD150</f>
        <v>0.12700020000000001</v>
      </c>
      <c r="M162" s="47">
        <f>'[1]Формат ИПР'!AE150</f>
        <v>0</v>
      </c>
      <c r="N162" s="47">
        <f>'[1]Формат ИПР'!AF150</f>
        <v>0</v>
      </c>
      <c r="O162" s="47">
        <f>'[1]Формат ИПР'!AG150</f>
        <v>0</v>
      </c>
      <c r="P162" s="47">
        <f>'[1]Формат ИПР'!AH150</f>
        <v>0</v>
      </c>
      <c r="Q162" s="48">
        <f t="shared" si="50"/>
        <v>6.0000003854199235E-9</v>
      </c>
      <c r="R162" s="42">
        <f t="shared" si="51"/>
        <v>0.12700020000000001</v>
      </c>
      <c r="S162" s="43" t="str">
        <f t="shared" si="52"/>
        <v>-</v>
      </c>
      <c r="T162" s="50" t="str">
        <f>'[1]Формат ИПР'!AL150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3" spans="1:20" ht="62.4" x14ac:dyDescent="0.3">
      <c r="A163" s="39" t="str">
        <f>'[1]Формат ИПР'!A151</f>
        <v>1.1.6</v>
      </c>
      <c r="B163" s="40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39" t="str">
        <f>'[1]Формат ИПР'!C151</f>
        <v>K_Che321</v>
      </c>
      <c r="D163" s="45">
        <f>'[1]Формат ИПР'!Q151</f>
        <v>1.8177600059999999</v>
      </c>
      <c r="E163" s="45">
        <f>'[1]Формат ИПР'!V151</f>
        <v>1.7268719900000002</v>
      </c>
      <c r="F163" s="47">
        <f>'[1]Формат ИПР'!W151</f>
        <v>9.0888015999999627E-2</v>
      </c>
      <c r="G163" s="48">
        <f>IF('[1]Формат ИПР'!X151="нд","нд",(I163+K163+M163+O163))</f>
        <v>0</v>
      </c>
      <c r="H163" s="47">
        <f t="shared" si="49"/>
        <v>9.0887990000000002E-2</v>
      </c>
      <c r="I163" s="47">
        <f>'[1]Формат ИПР'!AA151</f>
        <v>0</v>
      </c>
      <c r="J163" s="47">
        <f>'[1]Формат ИПР'!AB151</f>
        <v>0</v>
      </c>
      <c r="K163" s="47">
        <f>'[1]Формат ИПР'!AC151</f>
        <v>0</v>
      </c>
      <c r="L163" s="47">
        <f>'[1]Формат ИПР'!AD151</f>
        <v>9.0887990000000002E-2</v>
      </c>
      <c r="M163" s="47">
        <f>'[1]Формат ИПР'!AE151</f>
        <v>0</v>
      </c>
      <c r="N163" s="47">
        <f>'[1]Формат ИПР'!AF151</f>
        <v>0</v>
      </c>
      <c r="O163" s="47">
        <f>'[1]Формат ИПР'!AG151</f>
        <v>0</v>
      </c>
      <c r="P163" s="47">
        <f>'[1]Формат ИПР'!AH151</f>
        <v>0</v>
      </c>
      <c r="Q163" s="48">
        <f t="shared" si="50"/>
        <v>2.5999999625492265E-8</v>
      </c>
      <c r="R163" s="42">
        <f t="shared" si="51"/>
        <v>9.0887990000000002E-2</v>
      </c>
      <c r="S163" s="43" t="str">
        <f t="shared" si="52"/>
        <v>-</v>
      </c>
      <c r="T163" s="50" t="str">
        <f>'[1]Формат ИПР'!AL151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4" spans="1:20" ht="62.4" x14ac:dyDescent="0.3">
      <c r="A164" s="39" t="str">
        <f>'[1]Формат ИПР'!A152</f>
        <v>1.1.6</v>
      </c>
      <c r="B164" s="40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39" t="str">
        <f>'[1]Формат ИПР'!C152</f>
        <v>K_Che322</v>
      </c>
      <c r="D164" s="45">
        <f>'[1]Формат ИПР'!Q152</f>
        <v>1.5106440119999998</v>
      </c>
      <c r="E164" s="45">
        <f>'[1]Формат ИПР'!V152</f>
        <v>1.4351117900000001</v>
      </c>
      <c r="F164" s="47">
        <f>'[1]Формат ИПР'!W152</f>
        <v>7.5532221999999649E-2</v>
      </c>
      <c r="G164" s="48">
        <f>IF('[1]Формат ИПР'!X152="нд","нд",(I164+K164+M164+O164))</f>
        <v>0</v>
      </c>
      <c r="H164" s="47">
        <f t="shared" si="49"/>
        <v>7.5532189999999805E-2</v>
      </c>
      <c r="I164" s="47">
        <f>'[1]Формат ИПР'!AA152</f>
        <v>0</v>
      </c>
      <c r="J164" s="47">
        <f>'[1]Формат ИПР'!AB152</f>
        <v>0</v>
      </c>
      <c r="K164" s="47">
        <f>'[1]Формат ИПР'!AC152</f>
        <v>0</v>
      </c>
      <c r="L164" s="47">
        <f>'[1]Формат ИПР'!AD152</f>
        <v>7.5532189999999805E-2</v>
      </c>
      <c r="M164" s="47">
        <f>'[1]Формат ИПР'!AE152</f>
        <v>0</v>
      </c>
      <c r="N164" s="47">
        <f>'[1]Формат ИПР'!AF152</f>
        <v>0</v>
      </c>
      <c r="O164" s="47">
        <f>'[1]Формат ИПР'!AG152</f>
        <v>0</v>
      </c>
      <c r="P164" s="47">
        <f>'[1]Формат ИПР'!AH152</f>
        <v>0</v>
      </c>
      <c r="Q164" s="48">
        <f t="shared" si="50"/>
        <v>3.1999999844378735E-8</v>
      </c>
      <c r="R164" s="42">
        <f t="shared" si="51"/>
        <v>7.5532189999999805E-2</v>
      </c>
      <c r="S164" s="43" t="str">
        <f t="shared" si="52"/>
        <v>-</v>
      </c>
      <c r="T164" s="50" t="str">
        <f>'[1]Формат ИПР'!AL152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5" spans="1:20" ht="62.4" x14ac:dyDescent="0.3">
      <c r="A165" s="39" t="str">
        <f>'[1]Формат ИПР'!A153</f>
        <v>1.1.6</v>
      </c>
      <c r="B165" s="40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39" t="str">
        <f>'[1]Формат ИПР'!C153</f>
        <v>K_Che323</v>
      </c>
      <c r="D165" s="45">
        <f>'[1]Формат ИПР'!Q153</f>
        <v>1.223544</v>
      </c>
      <c r="E165" s="45">
        <f>'[1]Формат ИПР'!V153</f>
        <v>1.1623668</v>
      </c>
      <c r="F165" s="47">
        <f>'[1]Формат ИПР'!W153</f>
        <v>6.1177199999999932E-2</v>
      </c>
      <c r="G165" s="48">
        <f>IF('[1]Формат ИПР'!X153="нд","нд",(I165+K165+M165+O165))</f>
        <v>0</v>
      </c>
      <c r="H165" s="47">
        <f t="shared" si="49"/>
        <v>6.1177189999999902E-2</v>
      </c>
      <c r="I165" s="47">
        <f>'[1]Формат ИПР'!AA153</f>
        <v>0</v>
      </c>
      <c r="J165" s="47">
        <f>'[1]Формат ИПР'!AB153</f>
        <v>0</v>
      </c>
      <c r="K165" s="47">
        <f>'[1]Формат ИПР'!AC153</f>
        <v>0</v>
      </c>
      <c r="L165" s="47">
        <f>'[1]Формат ИПР'!AD153</f>
        <v>6.1177189999999902E-2</v>
      </c>
      <c r="M165" s="47">
        <f>'[1]Формат ИПР'!AE153</f>
        <v>0</v>
      </c>
      <c r="N165" s="47">
        <f>'[1]Формат ИПР'!AF153</f>
        <v>0</v>
      </c>
      <c r="O165" s="47">
        <f>'[1]Формат ИПР'!AG153</f>
        <v>0</v>
      </c>
      <c r="P165" s="47">
        <f>'[1]Формат ИПР'!AH153</f>
        <v>0</v>
      </c>
      <c r="Q165" s="48">
        <f t="shared" si="50"/>
        <v>1.0000000029430911E-8</v>
      </c>
      <c r="R165" s="42">
        <f t="shared" si="51"/>
        <v>6.1177189999999902E-2</v>
      </c>
      <c r="S165" s="43" t="str">
        <f t="shared" si="52"/>
        <v>-</v>
      </c>
      <c r="T165" s="50" t="str">
        <f>'[1]Формат ИПР'!AL153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6" spans="1:20" ht="62.4" x14ac:dyDescent="0.3">
      <c r="A166" s="39" t="str">
        <f>'[1]Формат ИПР'!A154</f>
        <v>1.1.6</v>
      </c>
      <c r="B166" s="40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39" t="str">
        <f>'[1]Формат ИПР'!C154</f>
        <v>K_Che324</v>
      </c>
      <c r="D166" s="45">
        <f>'[1]Формат ИПР'!Q154</f>
        <v>11.516363999999998</v>
      </c>
      <c r="E166" s="45">
        <f>'[1]Формат ИПР'!V154</f>
        <v>3.6484345200000003</v>
      </c>
      <c r="F166" s="47">
        <f>'[1]Формат ИПР'!W154</f>
        <v>7.8679294799999973</v>
      </c>
      <c r="G166" s="48">
        <f>IF('[1]Формат ИПР'!X154="нд","нд",(I166+K166+M166+O166))</f>
        <v>7.8685067016738683</v>
      </c>
      <c r="H166" s="47">
        <f t="shared" si="49"/>
        <v>7.8679294799999999</v>
      </c>
      <c r="I166" s="47">
        <f>'[1]Формат ИПР'!AA154</f>
        <v>7.8685067016738683</v>
      </c>
      <c r="J166" s="47">
        <f>'[1]Формат ИПР'!AB154</f>
        <v>0</v>
      </c>
      <c r="K166" s="47">
        <f>'[1]Формат ИПР'!AC154</f>
        <v>0</v>
      </c>
      <c r="L166" s="47">
        <f>'[1]Формат ИПР'!AD154</f>
        <v>7.8679294799999999</v>
      </c>
      <c r="M166" s="47">
        <f>'[1]Формат ИПР'!AE154</f>
        <v>0</v>
      </c>
      <c r="N166" s="47">
        <f>'[1]Формат ИПР'!AF154</f>
        <v>0</v>
      </c>
      <c r="O166" s="47">
        <f>'[1]Формат ИПР'!AG154</f>
        <v>0</v>
      </c>
      <c r="P166" s="47">
        <f>'[1]Формат ИПР'!AH154</f>
        <v>0</v>
      </c>
      <c r="Q166" s="48">
        <f t="shared" si="50"/>
        <v>0</v>
      </c>
      <c r="R166" s="42">
        <f t="shared" si="51"/>
        <v>-5.7722167386842216E-4</v>
      </c>
      <c r="S166" s="43">
        <f t="shared" si="52"/>
        <v>-7.3358477758636172E-5</v>
      </c>
      <c r="T166" s="50" t="str">
        <f>'[1]Формат ИПР'!AL154</f>
        <v>нд</v>
      </c>
    </row>
    <row r="167" spans="1:20" ht="78" x14ac:dyDescent="0.3">
      <c r="A167" s="39" t="str">
        <f>'[1]Формат ИПР'!A155</f>
        <v>1.1.6</v>
      </c>
      <c r="B167" s="40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39" t="str">
        <f>'[1]Формат ИПР'!C155</f>
        <v>K_Che325</v>
      </c>
      <c r="D167" s="45">
        <f>'[1]Формат ИПР'!Q155</f>
        <v>15.590004002000001</v>
      </c>
      <c r="E167" s="45">
        <f>'[1]Формат ИПР'!V155</f>
        <v>6.7165329000000007</v>
      </c>
      <c r="F167" s="47">
        <f>'[1]Формат ИПР'!W155</f>
        <v>8.8734711019999999</v>
      </c>
      <c r="G167" s="48">
        <f>IF('[1]Формат ИПР'!X155="нд","нд",(I167+K167+M167+O167))</f>
        <v>6.1383251034162551</v>
      </c>
      <c r="H167" s="47">
        <f t="shared" si="49"/>
        <v>8.8734710999999997</v>
      </c>
      <c r="I167" s="47">
        <f>'[1]Формат ИПР'!AA155</f>
        <v>6.1383251034162551</v>
      </c>
      <c r="J167" s="47">
        <f>'[1]Формат ИПР'!AB155</f>
        <v>0</v>
      </c>
      <c r="K167" s="47">
        <f>'[1]Формат ИПР'!AC155</f>
        <v>0</v>
      </c>
      <c r="L167" s="47">
        <f>'[1]Формат ИПР'!AD155</f>
        <v>8.8734710999999997</v>
      </c>
      <c r="M167" s="47">
        <f>'[1]Формат ИПР'!AE155</f>
        <v>0</v>
      </c>
      <c r="N167" s="47">
        <f>'[1]Формат ИПР'!AF155</f>
        <v>0</v>
      </c>
      <c r="O167" s="47">
        <f>'[1]Формат ИПР'!AG155</f>
        <v>0</v>
      </c>
      <c r="P167" s="47">
        <f>'[1]Формат ИПР'!AH155</f>
        <v>0</v>
      </c>
      <c r="Q167" s="48">
        <f t="shared" si="50"/>
        <v>2.000000165480742E-9</v>
      </c>
      <c r="R167" s="42">
        <f t="shared" si="51"/>
        <v>2.7351459965837446</v>
      </c>
      <c r="S167" s="43">
        <f t="shared" si="52"/>
        <v>0.44558506604049242</v>
      </c>
      <c r="T167" s="50" t="str">
        <f>'[1]Формат ИПР'!AL155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68" spans="1:20" ht="78" x14ac:dyDescent="0.3">
      <c r="A168" s="39" t="str">
        <f>'[1]Формат ИПР'!A156</f>
        <v>1.1.6</v>
      </c>
      <c r="B168" s="40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39" t="str">
        <f>'[1]Формат ИПР'!C156</f>
        <v>K_Che326</v>
      </c>
      <c r="D168" s="45">
        <f>'[1]Формат ИПР'!Q156</f>
        <v>9.3800040060000001</v>
      </c>
      <c r="E168" s="45">
        <f>'[1]Формат ИПР'!V156</f>
        <v>4.3781158600000012</v>
      </c>
      <c r="F168" s="47">
        <f>'[1]Формат ИПР'!W156</f>
        <v>5.0018881459999989</v>
      </c>
      <c r="G168" s="48">
        <f>IF('[1]Формат ИПР'!X156="нд","нд",(I168+K168+M168+O168))</f>
        <v>5.0837836030073502</v>
      </c>
      <c r="H168" s="47">
        <f t="shared" si="49"/>
        <v>5.0018881500000001</v>
      </c>
      <c r="I168" s="47">
        <f>'[1]Формат ИПР'!AA156</f>
        <v>5.0837836030073502</v>
      </c>
      <c r="J168" s="47">
        <f>'[1]Формат ИПР'!AB156</f>
        <v>0</v>
      </c>
      <c r="K168" s="47">
        <f>'[1]Формат ИПР'!AC156</f>
        <v>0</v>
      </c>
      <c r="L168" s="47">
        <f>'[1]Формат ИПР'!AD156</f>
        <v>5.0018881500000001</v>
      </c>
      <c r="M168" s="47">
        <f>'[1]Формат ИПР'!AE156</f>
        <v>0</v>
      </c>
      <c r="N168" s="47">
        <f>'[1]Формат ИПР'!AF156</f>
        <v>0</v>
      </c>
      <c r="O168" s="47">
        <f>'[1]Формат ИПР'!AG156</f>
        <v>0</v>
      </c>
      <c r="P168" s="47">
        <f>'[1]Формат ИПР'!AH156</f>
        <v>0</v>
      </c>
      <c r="Q168" s="48">
        <f t="shared" si="50"/>
        <v>-4.0000012191399037E-9</v>
      </c>
      <c r="R168" s="42">
        <f t="shared" si="51"/>
        <v>-8.1895453007350127E-2</v>
      </c>
      <c r="S168" s="43">
        <f t="shared" si="52"/>
        <v>-1.6109154008621503E-2</v>
      </c>
      <c r="T168" s="50" t="str">
        <f>'[1]Формат ИПР'!AL156</f>
        <v>нд</v>
      </c>
    </row>
    <row r="169" spans="1:20" ht="62.4" x14ac:dyDescent="0.3">
      <c r="A169" s="39" t="str">
        <f>'[1]Формат ИПР'!A157</f>
        <v>1.1.6</v>
      </c>
      <c r="B169" s="40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39" t="str">
        <f>'[1]Формат ИПР'!C157</f>
        <v>K_Che327</v>
      </c>
      <c r="D169" s="45">
        <f>'[1]Формат ИПР'!Q157</f>
        <v>6.9699960099999991</v>
      </c>
      <c r="E169" s="45">
        <f>'[1]Формат ИПР'!V157</f>
        <v>2.29350773</v>
      </c>
      <c r="F169" s="47">
        <f>'[1]Формат ИПР'!W157</f>
        <v>4.6764882799999992</v>
      </c>
      <c r="G169" s="48">
        <f>IF('[1]Формат ИПР'!X157="нд","нд",(I169+K169+M169+O169))</f>
        <v>0</v>
      </c>
      <c r="H169" s="47">
        <f t="shared" si="49"/>
        <v>4.67648829</v>
      </c>
      <c r="I169" s="47">
        <f>'[1]Формат ИПР'!AA157</f>
        <v>0</v>
      </c>
      <c r="J169" s="47">
        <f>'[1]Формат ИПР'!AB157</f>
        <v>0</v>
      </c>
      <c r="K169" s="47">
        <f>'[1]Формат ИПР'!AC157</f>
        <v>0</v>
      </c>
      <c r="L169" s="47">
        <f>'[1]Формат ИПР'!AD157</f>
        <v>4.67648829</v>
      </c>
      <c r="M169" s="47">
        <f>'[1]Формат ИПР'!AE157</f>
        <v>0</v>
      </c>
      <c r="N169" s="47">
        <f>'[1]Формат ИПР'!AF157</f>
        <v>0</v>
      </c>
      <c r="O169" s="47">
        <f>'[1]Формат ИПР'!AG157</f>
        <v>0</v>
      </c>
      <c r="P169" s="47">
        <f>'[1]Формат ИПР'!AH157</f>
        <v>0</v>
      </c>
      <c r="Q169" s="48">
        <f t="shared" si="50"/>
        <v>-1.000000082740371E-8</v>
      </c>
      <c r="R169" s="42">
        <f t="shared" si="51"/>
        <v>4.67648829</v>
      </c>
      <c r="S169" s="43" t="str">
        <f t="shared" si="52"/>
        <v>-</v>
      </c>
      <c r="T169" s="50" t="str">
        <f>'[1]Формат ИПР'!AL157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0" spans="1:20" ht="62.4" x14ac:dyDescent="0.3">
      <c r="A170" s="39" t="str">
        <f>'[1]Формат ИПР'!A158</f>
        <v>1.1.6</v>
      </c>
      <c r="B170" s="40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39" t="str">
        <f>'[1]Формат ИПР'!C158</f>
        <v>K_Che328</v>
      </c>
      <c r="D170" s="45">
        <f>'[1]Формат ИПР'!Q158</f>
        <v>12.300000005999999</v>
      </c>
      <c r="E170" s="45">
        <f>'[1]Формат ИПР'!V158</f>
        <v>4.4530170900000003</v>
      </c>
      <c r="F170" s="47">
        <f>'[1]Формат ИПР'!W158</f>
        <v>7.8469829159999991</v>
      </c>
      <c r="G170" s="48">
        <f>IF('[1]Формат ИПР'!X158="нд","нд",(I170+K170+M170+O170))</f>
        <v>0</v>
      </c>
      <c r="H170" s="47">
        <f t="shared" si="49"/>
        <v>3.5419829100000002</v>
      </c>
      <c r="I170" s="47">
        <f>'[1]Формат ИПР'!AA158</f>
        <v>0</v>
      </c>
      <c r="J170" s="47">
        <f>'[1]Формат ИПР'!AB158</f>
        <v>0</v>
      </c>
      <c r="K170" s="47">
        <f>'[1]Формат ИПР'!AC158</f>
        <v>0</v>
      </c>
      <c r="L170" s="47">
        <f>'[1]Формат ИПР'!AD158</f>
        <v>3.5419829100000002</v>
      </c>
      <c r="M170" s="47">
        <f>'[1]Формат ИПР'!AE158</f>
        <v>0</v>
      </c>
      <c r="N170" s="47">
        <f>'[1]Формат ИПР'!AF158</f>
        <v>0</v>
      </c>
      <c r="O170" s="47">
        <f>'[1]Формат ИПР'!AG158</f>
        <v>0</v>
      </c>
      <c r="P170" s="47">
        <f>'[1]Формат ИПР'!AH158</f>
        <v>0</v>
      </c>
      <c r="Q170" s="48">
        <f t="shared" si="50"/>
        <v>4.3050000059999984</v>
      </c>
      <c r="R170" s="42">
        <f t="shared" si="51"/>
        <v>3.5419829100000002</v>
      </c>
      <c r="S170" s="43" t="str">
        <f t="shared" si="52"/>
        <v>-</v>
      </c>
      <c r="T170" s="50" t="str">
        <f>'[1]Формат ИПР'!AL158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1" spans="1:20" ht="78" x14ac:dyDescent="0.3">
      <c r="A171" s="39" t="str">
        <f>'[1]Формат ИПР'!A159</f>
        <v>1.1.6</v>
      </c>
      <c r="B171" s="40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39" t="str">
        <f>'[1]Формат ИПР'!C159</f>
        <v>K_Che329</v>
      </c>
      <c r="D171" s="45">
        <f>'[1]Формат ИПР'!Q159</f>
        <v>13.679999989999999</v>
      </c>
      <c r="E171" s="45">
        <f>'[1]Формат ИПР'!V159</f>
        <v>6.4987216500000002</v>
      </c>
      <c r="F171" s="47">
        <f>'[1]Формат ИПР'!W159</f>
        <v>7.1812783399999987</v>
      </c>
      <c r="G171" s="48">
        <f>IF('[1]Формат ИПР'!X159="нд","нд",(I171+K171+M171+O171))</f>
        <v>0</v>
      </c>
      <c r="H171" s="47">
        <f t="shared" si="49"/>
        <v>7.1812783400000004</v>
      </c>
      <c r="I171" s="47">
        <f>'[1]Формат ИПР'!AA159</f>
        <v>0</v>
      </c>
      <c r="J171" s="47">
        <f>'[1]Формат ИПР'!AB159</f>
        <v>0</v>
      </c>
      <c r="K171" s="47">
        <f>'[1]Формат ИПР'!AC159</f>
        <v>0</v>
      </c>
      <c r="L171" s="47">
        <f>'[1]Формат ИПР'!AD159</f>
        <v>7.1812783400000004</v>
      </c>
      <c r="M171" s="47">
        <f>'[1]Формат ИПР'!AE159</f>
        <v>0</v>
      </c>
      <c r="N171" s="47">
        <f>'[1]Формат ИПР'!AF159</f>
        <v>0</v>
      </c>
      <c r="O171" s="47">
        <f>'[1]Формат ИПР'!AG159</f>
        <v>0</v>
      </c>
      <c r="P171" s="47">
        <f>'[1]Формат ИПР'!AH159</f>
        <v>0</v>
      </c>
      <c r="Q171" s="48">
        <f t="shared" si="50"/>
        <v>0</v>
      </c>
      <c r="R171" s="42">
        <f t="shared" si="51"/>
        <v>7.1812783400000004</v>
      </c>
      <c r="S171" s="43" t="str">
        <f t="shared" si="52"/>
        <v>-</v>
      </c>
      <c r="T171" s="50" t="str">
        <f>'[1]Формат ИПР'!AL159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2" spans="1:20" ht="62.4" x14ac:dyDescent="0.3">
      <c r="A172" s="39" t="str">
        <f>'[1]Формат ИПР'!A160</f>
        <v>1.1.6</v>
      </c>
      <c r="B172" s="40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39" t="str">
        <f>'[1]Формат ИПР'!C160</f>
        <v>K_Che330</v>
      </c>
      <c r="D172" s="45">
        <f>'[1]Формат ИПР'!Q160</f>
        <v>8.9499960020000007</v>
      </c>
      <c r="E172" s="45">
        <f>'[1]Формат ИПР'!V160</f>
        <v>3.5537060100000004</v>
      </c>
      <c r="F172" s="47">
        <f>'[1]Формат ИПР'!W160</f>
        <v>5.3962899919999998</v>
      </c>
      <c r="G172" s="48">
        <f>IF('[1]Формат ИПР'!X160="нд","нд",(I172+K172+M172+O172))</f>
        <v>2.6061091089837642</v>
      </c>
      <c r="H172" s="47">
        <f t="shared" si="49"/>
        <v>5.3962899899999996</v>
      </c>
      <c r="I172" s="47">
        <f>'[1]Формат ИПР'!AA160</f>
        <v>2.6061091089837642</v>
      </c>
      <c r="J172" s="47">
        <f>'[1]Формат ИПР'!AB160</f>
        <v>0</v>
      </c>
      <c r="K172" s="47">
        <f>'[1]Формат ИПР'!AC160</f>
        <v>0</v>
      </c>
      <c r="L172" s="47">
        <f>'[1]Формат ИПР'!AD160</f>
        <v>5.3962899899999996</v>
      </c>
      <c r="M172" s="47">
        <f>'[1]Формат ИПР'!AE160</f>
        <v>0</v>
      </c>
      <c r="N172" s="47">
        <f>'[1]Формат ИПР'!AF160</f>
        <v>0</v>
      </c>
      <c r="O172" s="47">
        <f>'[1]Формат ИПР'!AG160</f>
        <v>0</v>
      </c>
      <c r="P172" s="47">
        <f>'[1]Формат ИПР'!AH160</f>
        <v>0</v>
      </c>
      <c r="Q172" s="48">
        <f t="shared" si="50"/>
        <v>2.000000165480742E-9</v>
      </c>
      <c r="R172" s="42">
        <f t="shared" si="51"/>
        <v>2.7901808810162354</v>
      </c>
      <c r="S172" s="43">
        <f t="shared" si="52"/>
        <v>1.0706308770411568</v>
      </c>
      <c r="T172" s="50" t="str">
        <f>'[1]Формат ИПР'!AL160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3" spans="1:20" ht="62.4" x14ac:dyDescent="0.3">
      <c r="A173" s="39" t="str">
        <f>'[1]Формат ИПР'!A161</f>
        <v>1.1.6</v>
      </c>
      <c r="B173" s="40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39" t="str">
        <f>'[1]Формат ИПР'!C161</f>
        <v>K_Che332</v>
      </c>
      <c r="D173" s="45">
        <f>'[1]Формат ИПР'!Q161</f>
        <v>9.0699960019999999</v>
      </c>
      <c r="E173" s="45">
        <f>'[1]Формат ИПР'!V161</f>
        <v>3.7494155300000003</v>
      </c>
      <c r="F173" s="47">
        <f>'[1]Формат ИПР'!W161</f>
        <v>5.3205804719999996</v>
      </c>
      <c r="G173" s="48">
        <f>IF('[1]Формат ИПР'!X161="нд","нд",(I173+K173+M173+O173))</f>
        <v>3.9904254275216013</v>
      </c>
      <c r="H173" s="47">
        <f t="shared" si="49"/>
        <v>5.3205804700000003</v>
      </c>
      <c r="I173" s="47">
        <f>'[1]Формат ИПР'!AA161</f>
        <v>3.9904254275216013</v>
      </c>
      <c r="J173" s="47">
        <f>'[1]Формат ИПР'!AB161</f>
        <v>0</v>
      </c>
      <c r="K173" s="47">
        <f>'[1]Формат ИПР'!AC161</f>
        <v>0</v>
      </c>
      <c r="L173" s="47">
        <f>'[1]Формат ИПР'!AD161</f>
        <v>5.3205804700000003</v>
      </c>
      <c r="M173" s="47">
        <f>'[1]Формат ИПР'!AE161</f>
        <v>0</v>
      </c>
      <c r="N173" s="47">
        <f>'[1]Формат ИПР'!AF161</f>
        <v>0</v>
      </c>
      <c r="O173" s="47">
        <f>'[1]Формат ИПР'!AG161</f>
        <v>0</v>
      </c>
      <c r="P173" s="47">
        <f>'[1]Формат ИПР'!AH161</f>
        <v>0</v>
      </c>
      <c r="Q173" s="48">
        <f t="shared" si="50"/>
        <v>1.9999992773023223E-9</v>
      </c>
      <c r="R173" s="42">
        <f t="shared" si="51"/>
        <v>1.330155042478399</v>
      </c>
      <c r="S173" s="43">
        <f t="shared" si="52"/>
        <v>0.33333664959741899</v>
      </c>
      <c r="T173" s="50" t="str">
        <f>'[1]Формат ИПР'!AL161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4" spans="1:20" ht="62.4" x14ac:dyDescent="0.3">
      <c r="A174" s="39" t="str">
        <f>'[1]Формат ИПР'!A162</f>
        <v>1.1.6</v>
      </c>
      <c r="B174" s="40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39" t="str">
        <f>'[1]Формат ИПР'!C162</f>
        <v>K_Che333</v>
      </c>
      <c r="D174" s="45">
        <f>'[1]Формат ИПР'!Q162</f>
        <v>8.0700000060000008</v>
      </c>
      <c r="E174" s="45">
        <f>'[1]Формат ИПР'!V162</f>
        <v>3.0249862799999998</v>
      </c>
      <c r="F174" s="47">
        <f>'[1]Формат ИПР'!W162</f>
        <v>5.0450137260000005</v>
      </c>
      <c r="G174" s="48">
        <f>IF('[1]Формат ИПР'!X162="нд","нд",(I174+K174+M174+O174))</f>
        <v>3.8022924634254158</v>
      </c>
      <c r="H174" s="47">
        <f t="shared" si="49"/>
        <v>5.04501372</v>
      </c>
      <c r="I174" s="47">
        <f>'[1]Формат ИПР'!AA162</f>
        <v>3.8022924634254158</v>
      </c>
      <c r="J174" s="47">
        <f>'[1]Формат ИПР'!AB162</f>
        <v>0</v>
      </c>
      <c r="K174" s="47">
        <f>'[1]Формат ИПР'!AC162</f>
        <v>0</v>
      </c>
      <c r="L174" s="47">
        <f>'[1]Формат ИПР'!AD162</f>
        <v>5.04501372</v>
      </c>
      <c r="M174" s="47">
        <f>'[1]Формат ИПР'!AE162</f>
        <v>0</v>
      </c>
      <c r="N174" s="47">
        <f>'[1]Формат ИПР'!AF162</f>
        <v>0</v>
      </c>
      <c r="O174" s="47">
        <f>'[1]Формат ИПР'!AG162</f>
        <v>0</v>
      </c>
      <c r="P174" s="47">
        <f>'[1]Формат ИПР'!AH162</f>
        <v>0</v>
      </c>
      <c r="Q174" s="48">
        <f t="shared" si="50"/>
        <v>6.000000496442226E-9</v>
      </c>
      <c r="R174" s="42">
        <f t="shared" si="51"/>
        <v>1.2427212565745842</v>
      </c>
      <c r="S174" s="43">
        <f t="shared" si="52"/>
        <v>0.32683473681428477</v>
      </c>
      <c r="T174" s="50" t="str">
        <f>'[1]Формат ИПР'!AL162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5" spans="1:20" ht="62.4" x14ac:dyDescent="0.3">
      <c r="A175" s="39" t="str">
        <f>'[1]Формат ИПР'!A163</f>
        <v>1.1.6</v>
      </c>
      <c r="B175" s="40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39" t="str">
        <f>'[1]Формат ИПР'!C163</f>
        <v>K_Che334</v>
      </c>
      <c r="D175" s="45">
        <f>'[1]Формат ИПР'!Q163</f>
        <v>6.963768002000001</v>
      </c>
      <c r="E175" s="45">
        <f>'[1]Формат ИПР'!V163</f>
        <v>3.0744609899999999</v>
      </c>
      <c r="F175" s="47">
        <f>'[1]Формат ИПР'!W163</f>
        <v>3.8893070120000011</v>
      </c>
      <c r="G175" s="48">
        <f>IF('[1]Формат ИПР'!X163="нд","нд",(I175+K175+M175+O175))</f>
        <v>4.8587564311356033</v>
      </c>
      <c r="H175" s="47">
        <f t="shared" si="49"/>
        <v>3.88930701</v>
      </c>
      <c r="I175" s="47">
        <f>'[1]Формат ИПР'!AA163</f>
        <v>4.8587564311356033</v>
      </c>
      <c r="J175" s="47">
        <f>'[1]Формат ИПР'!AB163</f>
        <v>0</v>
      </c>
      <c r="K175" s="47">
        <f>'[1]Формат ИПР'!AC163</f>
        <v>0</v>
      </c>
      <c r="L175" s="47">
        <f>'[1]Формат ИПР'!AD163</f>
        <v>3.88930701</v>
      </c>
      <c r="M175" s="47">
        <f>'[1]Формат ИПР'!AE163</f>
        <v>0</v>
      </c>
      <c r="N175" s="47">
        <f>'[1]Формат ИПР'!AF163</f>
        <v>0</v>
      </c>
      <c r="O175" s="47">
        <f>'[1]Формат ИПР'!AG163</f>
        <v>0</v>
      </c>
      <c r="P175" s="47">
        <f>'[1]Формат ИПР'!AH163</f>
        <v>0</v>
      </c>
      <c r="Q175" s="48">
        <f t="shared" si="50"/>
        <v>2.0000010536591617E-9</v>
      </c>
      <c r="R175" s="42">
        <f t="shared" si="51"/>
        <v>-0.96944942113560328</v>
      </c>
      <c r="S175" s="43">
        <f t="shared" si="52"/>
        <v>-0.19952624398359081</v>
      </c>
      <c r="T175" s="50" t="str">
        <f>'[1]Формат ИПР'!AL163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76" spans="1:20" ht="62.4" x14ac:dyDescent="0.3">
      <c r="A176" s="39" t="str">
        <f>'[1]Формат ИПР'!A164</f>
        <v>1.1.6</v>
      </c>
      <c r="B176" s="40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39" t="str">
        <f>'[1]Формат ИПР'!C164</f>
        <v>K_Che335</v>
      </c>
      <c r="D176" s="45">
        <f>'[1]Формат ИПР'!Q164</f>
        <v>13.850004003999999</v>
      </c>
      <c r="E176" s="45">
        <f>'[1]Формат ИПР'!V164</f>
        <v>3.9267586300000001</v>
      </c>
      <c r="F176" s="47">
        <f>'[1]Формат ИПР'!W164</f>
        <v>9.9232453739999986</v>
      </c>
      <c r="G176" s="48">
        <f>IF('[1]Формат ИПР'!X164="нд","нд",(I176+K176+M176+O176))</f>
        <v>4.63768542892584</v>
      </c>
      <c r="H176" s="47">
        <f t="shared" si="49"/>
        <v>9.9232453700000001</v>
      </c>
      <c r="I176" s="47">
        <f>'[1]Формат ИПР'!AA164</f>
        <v>4.63768542892584</v>
      </c>
      <c r="J176" s="47">
        <f>'[1]Формат ИПР'!AB164</f>
        <v>0</v>
      </c>
      <c r="K176" s="47">
        <f>'[1]Формат ИПР'!AC164</f>
        <v>0</v>
      </c>
      <c r="L176" s="47">
        <f>'[1]Формат ИПР'!AD164</f>
        <v>9.9232453700000001</v>
      </c>
      <c r="M176" s="47">
        <f>'[1]Формат ИПР'!AE164</f>
        <v>0</v>
      </c>
      <c r="N176" s="47">
        <f>'[1]Формат ИПР'!AF164</f>
        <v>0</v>
      </c>
      <c r="O176" s="47">
        <f>'[1]Формат ИПР'!AG164</f>
        <v>0</v>
      </c>
      <c r="P176" s="47">
        <f>'[1]Формат ИПР'!AH164</f>
        <v>0</v>
      </c>
      <c r="Q176" s="48">
        <f t="shared" si="50"/>
        <v>3.9999985546046446E-9</v>
      </c>
      <c r="R176" s="42">
        <f t="shared" si="51"/>
        <v>5.2855599410741601</v>
      </c>
      <c r="S176" s="43">
        <f t="shared" si="52"/>
        <v>1.1396978130744797</v>
      </c>
      <c r="T176" s="50" t="str">
        <f>'[1]Формат ИПР'!AL164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7" spans="1:20" ht="62.4" x14ac:dyDescent="0.3">
      <c r="A177" s="39" t="str">
        <f>'[1]Формат ИПР'!A165</f>
        <v>1.1.6</v>
      </c>
      <c r="B177" s="40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39" t="str">
        <f>'[1]Формат ИПР'!C165</f>
        <v>K_Che336</v>
      </c>
      <c r="D177" s="45">
        <f>'[1]Формат ИПР'!Q165</f>
        <v>5.2451999880000004</v>
      </c>
      <c r="E177" s="45">
        <f>'[1]Формат ИПР'!V165</f>
        <v>2.0783802300000001</v>
      </c>
      <c r="F177" s="47">
        <f>'[1]Формат ИПР'!W165</f>
        <v>3.1668197580000004</v>
      </c>
      <c r="G177" s="48">
        <f>IF('[1]Формат ИПР'!X165="нд","нд",(I177+K177+M177+O177))</f>
        <v>4.8555907622874166</v>
      </c>
      <c r="H177" s="47">
        <f t="shared" si="49"/>
        <v>3.1668197600000001</v>
      </c>
      <c r="I177" s="47">
        <f>'[1]Формат ИПР'!AA165</f>
        <v>4.8555907622874166</v>
      </c>
      <c r="J177" s="47">
        <f>'[1]Формат ИПР'!AB165</f>
        <v>0</v>
      </c>
      <c r="K177" s="47">
        <f>'[1]Формат ИПР'!AC165</f>
        <v>0</v>
      </c>
      <c r="L177" s="47">
        <f>'[1]Формат ИПР'!AD165</f>
        <v>3.1668197600000001</v>
      </c>
      <c r="M177" s="47">
        <f>'[1]Формат ИПР'!AE165</f>
        <v>0</v>
      </c>
      <c r="N177" s="47">
        <f>'[1]Формат ИПР'!AF165</f>
        <v>0</v>
      </c>
      <c r="O177" s="47">
        <f>'[1]Формат ИПР'!AG165</f>
        <v>0</v>
      </c>
      <c r="P177" s="47">
        <f>'[1]Формат ИПР'!AH165</f>
        <v>0</v>
      </c>
      <c r="Q177" s="48">
        <f t="shared" si="50"/>
        <v>-1.9999997213915321E-9</v>
      </c>
      <c r="R177" s="42">
        <f t="shared" si="51"/>
        <v>-1.6887710022874165</v>
      </c>
      <c r="S177" s="43">
        <f t="shared" si="52"/>
        <v>-0.34779928642335883</v>
      </c>
      <c r="T177" s="50" t="str">
        <f>'[1]Формат ИПР'!AL165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78" spans="1:20" ht="62.4" x14ac:dyDescent="0.3">
      <c r="A178" s="39" t="str">
        <f>'[1]Формат ИПР'!A166</f>
        <v>1.1.6</v>
      </c>
      <c r="B178" s="40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39" t="str">
        <f>'[1]Формат ИПР'!C166</f>
        <v>K_Che337</v>
      </c>
      <c r="D178" s="45">
        <f>'[1]Формат ИПР'!Q166</f>
        <v>2.9000040059999992</v>
      </c>
      <c r="E178" s="45">
        <f>'[1]Формат ИПР'!V166</f>
        <v>1.10599881</v>
      </c>
      <c r="F178" s="47">
        <f>'[1]Формат ИПР'!W166</f>
        <v>1.7940051959999992</v>
      </c>
      <c r="G178" s="48">
        <f>IF('[1]Формат ИПР'!X166="нд","нд",(I178+K178+M178+O178))</f>
        <v>1.341567103149665</v>
      </c>
      <c r="H178" s="47">
        <f t="shared" si="49"/>
        <v>1.79400519</v>
      </c>
      <c r="I178" s="47">
        <f>'[1]Формат ИПР'!AA166</f>
        <v>1.341567103149665</v>
      </c>
      <c r="J178" s="47">
        <f>'[1]Формат ИПР'!AB166</f>
        <v>0</v>
      </c>
      <c r="K178" s="47">
        <f>'[1]Формат ИПР'!AC166</f>
        <v>0</v>
      </c>
      <c r="L178" s="47">
        <f>'[1]Формат ИПР'!AD166</f>
        <v>1.79400519</v>
      </c>
      <c r="M178" s="47">
        <f>'[1]Формат ИПР'!AE166</f>
        <v>0</v>
      </c>
      <c r="N178" s="47">
        <f>'[1]Формат ИПР'!AF166</f>
        <v>0</v>
      </c>
      <c r="O178" s="47">
        <f>'[1]Формат ИПР'!AG166</f>
        <v>0</v>
      </c>
      <c r="P178" s="47">
        <f>'[1]Формат ИПР'!AH166</f>
        <v>0</v>
      </c>
      <c r="Q178" s="48">
        <f t="shared" si="50"/>
        <v>5.9999991641745964E-9</v>
      </c>
      <c r="R178" s="42">
        <f t="shared" si="51"/>
        <v>0.45243808685033504</v>
      </c>
      <c r="S178" s="43">
        <f t="shared" si="52"/>
        <v>0.33724596092742826</v>
      </c>
      <c r="T178" s="50" t="str">
        <f>'[1]Формат ИПР'!AL166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79" spans="1:20" ht="62.4" x14ac:dyDescent="0.3">
      <c r="A179" s="39" t="str">
        <f>'[1]Формат ИПР'!A167</f>
        <v>1.1.6</v>
      </c>
      <c r="B179" s="40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39" t="str">
        <f>'[1]Формат ИПР'!C167</f>
        <v>K_Che338</v>
      </c>
      <c r="D179" s="45">
        <f>'[1]Формат ИПР'!Q167</f>
        <v>14.669568003999998</v>
      </c>
      <c r="E179" s="45">
        <f>'[1]Формат ИПР'!V167</f>
        <v>7.0792102200000002</v>
      </c>
      <c r="F179" s="47">
        <f>'[1]Формат ИПР'!W167</f>
        <v>7.5903577839999983</v>
      </c>
      <c r="G179" s="48">
        <f>IF('[1]Формат ИПР'!X167="нд","нд",(I179+K179+M179+O179))</f>
        <v>12.991001839388288</v>
      </c>
      <c r="H179" s="47">
        <f t="shared" si="49"/>
        <v>7.5903577799999997</v>
      </c>
      <c r="I179" s="47">
        <f>'[1]Формат ИПР'!AA167</f>
        <v>12.991001839388288</v>
      </c>
      <c r="J179" s="47">
        <f>'[1]Формат ИПР'!AB167</f>
        <v>0</v>
      </c>
      <c r="K179" s="47">
        <f>'[1]Формат ИПР'!AC167</f>
        <v>0</v>
      </c>
      <c r="L179" s="47">
        <f>'[1]Формат ИПР'!AD167</f>
        <v>7.5903577799999997</v>
      </c>
      <c r="M179" s="47">
        <f>'[1]Формат ИПР'!AE167</f>
        <v>0</v>
      </c>
      <c r="N179" s="47">
        <f>'[1]Формат ИПР'!AF167</f>
        <v>0</v>
      </c>
      <c r="O179" s="47">
        <f>'[1]Формат ИПР'!AG167</f>
        <v>0</v>
      </c>
      <c r="P179" s="47">
        <f>'[1]Формат ИПР'!AH167</f>
        <v>0</v>
      </c>
      <c r="Q179" s="48">
        <f t="shared" si="50"/>
        <v>3.9999985546046446E-9</v>
      </c>
      <c r="R179" s="42">
        <f t="shared" si="51"/>
        <v>-5.4006440593882878</v>
      </c>
      <c r="S179" s="43">
        <f t="shared" si="52"/>
        <v>-0.41572190706752993</v>
      </c>
      <c r="T179" s="50" t="str">
        <f>'[1]Формат ИПР'!AL167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80" spans="1:20" ht="62.4" x14ac:dyDescent="0.3">
      <c r="A180" s="39" t="str">
        <f>'[1]Формат ИПР'!A168</f>
        <v>1.1.6</v>
      </c>
      <c r="B180" s="40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39" t="str">
        <f>'[1]Формат ИПР'!C168</f>
        <v>K_Che339</v>
      </c>
      <c r="D180" s="45">
        <f>'[1]Формат ИПР'!Q168</f>
        <v>5.0455080000000017</v>
      </c>
      <c r="E180" s="45">
        <f>'[1]Формат ИПР'!V168</f>
        <v>2.2293027699999999</v>
      </c>
      <c r="F180" s="47">
        <f>'[1]Формат ИПР'!W168</f>
        <v>2.8162052300000018</v>
      </c>
      <c r="G180" s="48">
        <f>IF('[1]Формат ИПР'!X168="нд","нд",(I180+K180+M180+O180))</f>
        <v>4.7097907750776011</v>
      </c>
      <c r="H180" s="47">
        <f t="shared" si="49"/>
        <v>2.8162052200000001</v>
      </c>
      <c r="I180" s="47">
        <f>'[1]Формат ИПР'!AA168</f>
        <v>4.7097907750776011</v>
      </c>
      <c r="J180" s="47">
        <f>'[1]Формат ИПР'!AB168</f>
        <v>0</v>
      </c>
      <c r="K180" s="47">
        <f>'[1]Формат ИПР'!AC168</f>
        <v>0</v>
      </c>
      <c r="L180" s="47">
        <f>'[1]Формат ИПР'!AD168</f>
        <v>2.8162052200000001</v>
      </c>
      <c r="M180" s="47">
        <f>'[1]Формат ИПР'!AE168</f>
        <v>0</v>
      </c>
      <c r="N180" s="47">
        <f>'[1]Формат ИПР'!AF168</f>
        <v>0</v>
      </c>
      <c r="O180" s="47">
        <f>'[1]Формат ИПР'!AG168</f>
        <v>0</v>
      </c>
      <c r="P180" s="47">
        <f>'[1]Формат ИПР'!AH168</f>
        <v>0</v>
      </c>
      <c r="Q180" s="48">
        <f t="shared" si="50"/>
        <v>1.000000171558213E-8</v>
      </c>
      <c r="R180" s="42">
        <f t="shared" si="51"/>
        <v>-1.8935855550776011</v>
      </c>
      <c r="S180" s="43">
        <f t="shared" si="52"/>
        <v>-0.40205300946651951</v>
      </c>
      <c r="T180" s="50" t="str">
        <f>'[1]Формат ИПР'!AL168</f>
        <v>Финансирование по объекту осуществлено в 2022 году. Заключение государственной экспертизы проекта получено. Обязательства перед подрядной организацией исполнены, кредиторская задолженность отсутствует</v>
      </c>
    </row>
    <row r="181" spans="1:20" ht="78" x14ac:dyDescent="0.3">
      <c r="A181" s="39" t="str">
        <f>'[1]Формат ИПР'!A169</f>
        <v>1.1.6</v>
      </c>
      <c r="B181" s="40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39" t="str">
        <f>'[1]Формат ИПР'!C169</f>
        <v>K_Che340</v>
      </c>
      <c r="D181" s="45">
        <f>'[1]Формат ИПР'!Q169</f>
        <v>7.2592319960000005</v>
      </c>
      <c r="E181" s="45">
        <f>'[1]Формат ИПР'!V169</f>
        <v>3.3732540599999998</v>
      </c>
      <c r="F181" s="47">
        <f>'[1]Формат ИПР'!W169</f>
        <v>3.8859779360000006</v>
      </c>
      <c r="G181" s="48">
        <f>IF('[1]Формат ИПР'!X169="нд","нд",(I181+K181+M181+O181))</f>
        <v>0</v>
      </c>
      <c r="H181" s="47">
        <f t="shared" si="49"/>
        <v>3.8859779400000001</v>
      </c>
      <c r="I181" s="47">
        <f>'[1]Формат ИПР'!AA169</f>
        <v>0</v>
      </c>
      <c r="J181" s="47">
        <f>'[1]Формат ИПР'!AB169</f>
        <v>0</v>
      </c>
      <c r="K181" s="47">
        <f>'[1]Формат ИПР'!AC169</f>
        <v>0</v>
      </c>
      <c r="L181" s="47">
        <f>'[1]Формат ИПР'!AD169</f>
        <v>3.8859779400000001</v>
      </c>
      <c r="M181" s="47">
        <f>'[1]Формат ИПР'!AE169</f>
        <v>0</v>
      </c>
      <c r="N181" s="47">
        <f>'[1]Формат ИПР'!AF169</f>
        <v>0</v>
      </c>
      <c r="O181" s="47">
        <f>'[1]Формат ИПР'!AG169</f>
        <v>0</v>
      </c>
      <c r="P181" s="47">
        <f>'[1]Формат ИПР'!AH169</f>
        <v>0</v>
      </c>
      <c r="Q181" s="48">
        <f t="shared" si="50"/>
        <v>-3.9999994427830643E-9</v>
      </c>
      <c r="R181" s="42">
        <f t="shared" si="51"/>
        <v>3.8859779400000001</v>
      </c>
      <c r="S181" s="43" t="str">
        <f t="shared" si="52"/>
        <v>-</v>
      </c>
      <c r="T181" s="50" t="str">
        <f>'[1]Формат ИПР'!AL169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2" spans="1:20" ht="62.4" x14ac:dyDescent="0.3">
      <c r="A182" s="39" t="str">
        <f>'[1]Формат ИПР'!A170</f>
        <v>1.1.6</v>
      </c>
      <c r="B182" s="40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39" t="str">
        <f>'[1]Формат ИПР'!C170</f>
        <v>K_Che341</v>
      </c>
      <c r="D182" s="45">
        <f>'[1]Формат ИПР'!Q170</f>
        <v>4.1039159940000003</v>
      </c>
      <c r="E182" s="45">
        <f>'[1]Формат ИПР'!V170</f>
        <v>1.7587383699999999</v>
      </c>
      <c r="F182" s="47">
        <f>'[1]Формат ИПР'!W170</f>
        <v>2.3451776240000006</v>
      </c>
      <c r="G182" s="48">
        <f>IF('[1]Формат ИПР'!X170="нд","нд",(I182+K182+M182+O182))</f>
        <v>0</v>
      </c>
      <c r="H182" s="47">
        <f t="shared" si="49"/>
        <v>2.3451776199999999</v>
      </c>
      <c r="I182" s="47">
        <f>'[1]Формат ИПР'!AA170</f>
        <v>0</v>
      </c>
      <c r="J182" s="47">
        <f>'[1]Формат ИПР'!AB170</f>
        <v>0</v>
      </c>
      <c r="K182" s="47">
        <f>'[1]Формат ИПР'!AC170</f>
        <v>0</v>
      </c>
      <c r="L182" s="47">
        <f>'[1]Формат ИПР'!AD170</f>
        <v>2.3451776199999999</v>
      </c>
      <c r="M182" s="47">
        <f>'[1]Формат ИПР'!AE170</f>
        <v>0</v>
      </c>
      <c r="N182" s="47">
        <f>'[1]Формат ИПР'!AF170</f>
        <v>0</v>
      </c>
      <c r="O182" s="47">
        <f>'[1]Формат ИПР'!AG170</f>
        <v>0</v>
      </c>
      <c r="P182" s="47">
        <f>'[1]Формат ИПР'!AH170</f>
        <v>0</v>
      </c>
      <c r="Q182" s="48">
        <f t="shared" si="50"/>
        <v>4.0000007750506938E-9</v>
      </c>
      <c r="R182" s="42">
        <f t="shared" si="51"/>
        <v>2.3451776199999999</v>
      </c>
      <c r="S182" s="43" t="str">
        <f t="shared" si="52"/>
        <v>-</v>
      </c>
      <c r="T182" s="50" t="str">
        <f>'[1]Формат ИПР'!AL170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3" spans="1:20" ht="78" x14ac:dyDescent="0.3">
      <c r="A183" s="39" t="str">
        <f>'[1]Формат ИПР'!A171</f>
        <v>1.1.6</v>
      </c>
      <c r="B183" s="40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39" t="str">
        <f>'[1]Формат ИПР'!C171</f>
        <v>K_Che342</v>
      </c>
      <c r="D183" s="45">
        <f>'[1]Формат ИПР'!Q171</f>
        <v>1.7828520000000001</v>
      </c>
      <c r="E183" s="45">
        <f>'[1]Формат ИПР'!V171</f>
        <v>0.73158958000000007</v>
      </c>
      <c r="F183" s="47">
        <f>'[1]Формат ИПР'!W171</f>
        <v>1.05126242</v>
      </c>
      <c r="G183" s="48">
        <f>IF('[1]Формат ИПР'!X171="нд","нд",(I183+K183+M183+O183))</f>
        <v>0</v>
      </c>
      <c r="H183" s="47">
        <f t="shared" si="49"/>
        <v>1.05126242</v>
      </c>
      <c r="I183" s="47">
        <f>'[1]Формат ИПР'!AA171</f>
        <v>0</v>
      </c>
      <c r="J183" s="47">
        <f>'[1]Формат ИПР'!AB171</f>
        <v>0</v>
      </c>
      <c r="K183" s="47">
        <f>'[1]Формат ИПР'!AC171</f>
        <v>0</v>
      </c>
      <c r="L183" s="47">
        <f>'[1]Формат ИПР'!AD171</f>
        <v>1.05126242</v>
      </c>
      <c r="M183" s="47">
        <f>'[1]Формат ИПР'!AE171</f>
        <v>0</v>
      </c>
      <c r="N183" s="47">
        <f>'[1]Формат ИПР'!AF171</f>
        <v>0</v>
      </c>
      <c r="O183" s="47">
        <f>'[1]Формат ИПР'!AG171</f>
        <v>0</v>
      </c>
      <c r="P183" s="47">
        <f>'[1]Формат ИПР'!AH171</f>
        <v>0</v>
      </c>
      <c r="Q183" s="48">
        <f t="shared" si="50"/>
        <v>0</v>
      </c>
      <c r="R183" s="42">
        <f t="shared" si="51"/>
        <v>1.05126242</v>
      </c>
      <c r="S183" s="43" t="str">
        <f t="shared" si="52"/>
        <v>-</v>
      </c>
      <c r="T183" s="50" t="str">
        <f>'[1]Формат ИПР'!AL171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4" spans="1:20" ht="62.4" x14ac:dyDescent="0.3">
      <c r="A184" s="39" t="str">
        <f>'[1]Формат ИПР'!A172</f>
        <v>1.1.6</v>
      </c>
      <c r="B184" s="40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39" t="str">
        <f>'[1]Формат ИПР'!C172</f>
        <v>K_Che343</v>
      </c>
      <c r="D184" s="45">
        <f>'[1]Формат ИПР'!Q172</f>
        <v>3.7877159999999996</v>
      </c>
      <c r="E184" s="45">
        <f>'[1]Формат ИПР'!V172</f>
        <v>1.68815815</v>
      </c>
      <c r="F184" s="47">
        <f>'[1]Формат ИПР'!W172</f>
        <v>2.0995578499999996</v>
      </c>
      <c r="G184" s="48">
        <f>IF('[1]Формат ИПР'!X172="нд","нд",(I184+K184+M184+O184))</f>
        <v>0</v>
      </c>
      <c r="H184" s="47">
        <f t="shared" si="49"/>
        <v>2.0995578500000001</v>
      </c>
      <c r="I184" s="47">
        <f>'[1]Формат ИПР'!AA172</f>
        <v>0</v>
      </c>
      <c r="J184" s="47">
        <f>'[1]Формат ИПР'!AB172</f>
        <v>0</v>
      </c>
      <c r="K184" s="47">
        <f>'[1]Формат ИПР'!AC172</f>
        <v>0</v>
      </c>
      <c r="L184" s="47">
        <f>'[1]Формат ИПР'!AD172</f>
        <v>2.0995578500000001</v>
      </c>
      <c r="M184" s="47">
        <f>'[1]Формат ИПР'!AE172</f>
        <v>0</v>
      </c>
      <c r="N184" s="47">
        <f>'[1]Формат ИПР'!AF172</f>
        <v>0</v>
      </c>
      <c r="O184" s="47">
        <f>'[1]Формат ИПР'!AG172</f>
        <v>0</v>
      </c>
      <c r="P184" s="47">
        <f>'[1]Формат ИПР'!AH172</f>
        <v>0</v>
      </c>
      <c r="Q184" s="48">
        <f t="shared" si="50"/>
        <v>0</v>
      </c>
      <c r="R184" s="42">
        <f t="shared" si="51"/>
        <v>2.0995578500000001</v>
      </c>
      <c r="S184" s="43" t="str">
        <f t="shared" si="52"/>
        <v>-</v>
      </c>
      <c r="T184" s="50" t="str">
        <f>'[1]Формат ИПР'!AL172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5" spans="1:20" ht="78" x14ac:dyDescent="0.3">
      <c r="A185" s="39" t="str">
        <f>'[1]Формат ИПР'!A173</f>
        <v>1.1.6</v>
      </c>
      <c r="B185" s="40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39" t="str">
        <f>'[1]Формат ИПР'!C173</f>
        <v>K_Che344</v>
      </c>
      <c r="D185" s="45">
        <f>'[1]Формат ИПР'!Q173</f>
        <v>1.3018199959999999</v>
      </c>
      <c r="E185" s="45">
        <f>'[1]Формат ИПР'!V173</f>
        <v>0.49808379000000003</v>
      </c>
      <c r="F185" s="47">
        <f>'[1]Формат ИПР'!W173</f>
        <v>0.80373620599999984</v>
      </c>
      <c r="G185" s="48">
        <f>IF('[1]Формат ИПР'!X173="нд","нд",(I185+K185+M185+O185))</f>
        <v>0</v>
      </c>
      <c r="H185" s="47">
        <f t="shared" si="49"/>
        <v>0.80373620999999995</v>
      </c>
      <c r="I185" s="47">
        <f>'[1]Формат ИПР'!AA173</f>
        <v>0</v>
      </c>
      <c r="J185" s="47">
        <f>'[1]Формат ИПР'!AB173</f>
        <v>0</v>
      </c>
      <c r="K185" s="47">
        <f>'[1]Формат ИПР'!AC173</f>
        <v>0</v>
      </c>
      <c r="L185" s="47">
        <f>'[1]Формат ИПР'!AD173</f>
        <v>0.80373620999999995</v>
      </c>
      <c r="M185" s="47">
        <f>'[1]Формат ИПР'!AE173</f>
        <v>0</v>
      </c>
      <c r="N185" s="47">
        <f>'[1]Формат ИПР'!AF173</f>
        <v>0</v>
      </c>
      <c r="O185" s="47">
        <f>'[1]Формат ИПР'!AG173</f>
        <v>0</v>
      </c>
      <c r="P185" s="47">
        <f>'[1]Формат ИПР'!AH173</f>
        <v>0</v>
      </c>
      <c r="Q185" s="48">
        <f t="shared" si="50"/>
        <v>-4.0000001089168791E-9</v>
      </c>
      <c r="R185" s="42">
        <f t="shared" si="51"/>
        <v>0.80373620999999995</v>
      </c>
      <c r="S185" s="43" t="str">
        <f t="shared" si="52"/>
        <v>-</v>
      </c>
      <c r="T185" s="50" t="str">
        <f>'[1]Формат ИПР'!AL173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6" spans="1:20" ht="62.4" x14ac:dyDescent="0.3">
      <c r="A186" s="39" t="str">
        <f>'[1]Формат ИПР'!A174</f>
        <v>1.1.6</v>
      </c>
      <c r="B186" s="40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39" t="str">
        <f>'[1]Формат ИПР'!C174</f>
        <v>K_Che345</v>
      </c>
      <c r="D186" s="45">
        <f>'[1]Формат ИПР'!Q174</f>
        <v>3.614375994</v>
      </c>
      <c r="E186" s="45">
        <f>'[1]Формат ИПР'!V174</f>
        <v>1.7615626</v>
      </c>
      <c r="F186" s="47">
        <f>'[1]Формат ИПР'!W174</f>
        <v>1.852813394</v>
      </c>
      <c r="G186" s="48">
        <f>IF('[1]Формат ИПР'!X174="нд","нд",(I186+K186+M186+O186))</f>
        <v>0</v>
      </c>
      <c r="H186" s="47">
        <f t="shared" si="49"/>
        <v>1.8528133899999999</v>
      </c>
      <c r="I186" s="47">
        <f>'[1]Формат ИПР'!AA174</f>
        <v>0</v>
      </c>
      <c r="J186" s="47">
        <f>'[1]Формат ИПР'!AB174</f>
        <v>0</v>
      </c>
      <c r="K186" s="47">
        <f>'[1]Формат ИПР'!AC174</f>
        <v>0</v>
      </c>
      <c r="L186" s="47">
        <f>'[1]Формат ИПР'!AD174</f>
        <v>1.8528133899999999</v>
      </c>
      <c r="M186" s="47">
        <f>'[1]Формат ИПР'!AE174</f>
        <v>0</v>
      </c>
      <c r="N186" s="47">
        <f>'[1]Формат ИПР'!AF174</f>
        <v>0</v>
      </c>
      <c r="O186" s="47">
        <f>'[1]Формат ИПР'!AG174</f>
        <v>0</v>
      </c>
      <c r="P186" s="47">
        <f>'[1]Формат ИПР'!AH174</f>
        <v>0</v>
      </c>
      <c r="Q186" s="48">
        <f t="shared" si="50"/>
        <v>4.0000001089168791E-9</v>
      </c>
      <c r="R186" s="42">
        <f t="shared" si="51"/>
        <v>1.8528133899999999</v>
      </c>
      <c r="S186" s="43" t="str">
        <f t="shared" si="52"/>
        <v>-</v>
      </c>
      <c r="T186" s="50" t="str">
        <f>'[1]Формат ИПР'!AL174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7" spans="1:20" ht="62.4" x14ac:dyDescent="0.3">
      <c r="A187" s="39" t="str">
        <f>'[1]Формат ИПР'!A175</f>
        <v>1.1.6</v>
      </c>
      <c r="B187" s="40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39" t="str">
        <f>'[1]Формат ИПР'!C175</f>
        <v>K_Che346</v>
      </c>
      <c r="D187" s="45">
        <f>'[1]Формат ИПР'!Q175</f>
        <v>3.490752004</v>
      </c>
      <c r="E187" s="45">
        <f>'[1]Формат ИПР'!V175</f>
        <v>1.70159985</v>
      </c>
      <c r="F187" s="47">
        <f>'[1]Формат ИПР'!W175</f>
        <v>1.7891521539999999</v>
      </c>
      <c r="G187" s="48">
        <f>IF('[1]Формат ИПР'!X175="нд","нд",(I187+K187+M187+O187))</f>
        <v>0</v>
      </c>
      <c r="H187" s="47">
        <f t="shared" si="49"/>
        <v>1.7891521500000001</v>
      </c>
      <c r="I187" s="47">
        <f>'[1]Формат ИПР'!AA175</f>
        <v>0</v>
      </c>
      <c r="J187" s="47">
        <f>'[1]Формат ИПР'!AB175</f>
        <v>0</v>
      </c>
      <c r="K187" s="47">
        <f>'[1]Формат ИПР'!AC175</f>
        <v>0</v>
      </c>
      <c r="L187" s="47">
        <f>'[1]Формат ИПР'!AD175</f>
        <v>1.7891521500000001</v>
      </c>
      <c r="M187" s="47">
        <f>'[1]Формат ИПР'!AE175</f>
        <v>0</v>
      </c>
      <c r="N187" s="47">
        <f>'[1]Формат ИПР'!AF175</f>
        <v>0</v>
      </c>
      <c r="O187" s="47">
        <f>'[1]Формат ИПР'!AG175</f>
        <v>0</v>
      </c>
      <c r="P187" s="47">
        <f>'[1]Формат ИПР'!AH175</f>
        <v>0</v>
      </c>
      <c r="Q187" s="48">
        <f t="shared" si="50"/>
        <v>3.9999998868722741E-9</v>
      </c>
      <c r="R187" s="42">
        <f t="shared" si="51"/>
        <v>1.7891521500000001</v>
      </c>
      <c r="S187" s="43" t="str">
        <f t="shared" si="52"/>
        <v>-</v>
      </c>
      <c r="T187" s="50" t="str">
        <f>'[1]Формат ИПР'!AL175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8" spans="1:20" ht="62.4" x14ac:dyDescent="0.3">
      <c r="A188" s="39" t="str">
        <f>'[1]Формат ИПР'!A176</f>
        <v>1.1.6</v>
      </c>
      <c r="B188" s="40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39" t="str">
        <f>'[1]Формат ИПР'!C176</f>
        <v>K_Che347</v>
      </c>
      <c r="D188" s="45">
        <f>'[1]Формат ИПР'!Q176</f>
        <v>3.9364440039999997</v>
      </c>
      <c r="E188" s="45">
        <f>'[1]Формат ИПР'!V176</f>
        <v>1.9184397</v>
      </c>
      <c r="F188" s="47">
        <f>'[1]Формат ИПР'!W176</f>
        <v>2.0180043039999997</v>
      </c>
      <c r="G188" s="48">
        <f>IF('[1]Формат ИПР'!X176="нд","нд",(I188+K188+M188+O188))</f>
        <v>0</v>
      </c>
      <c r="H188" s="47">
        <f t="shared" si="49"/>
        <v>2.0180043099999998</v>
      </c>
      <c r="I188" s="47">
        <f>'[1]Формат ИПР'!AA176</f>
        <v>0</v>
      </c>
      <c r="J188" s="47">
        <f>'[1]Формат ИПР'!AB176</f>
        <v>0</v>
      </c>
      <c r="K188" s="47">
        <f>'[1]Формат ИПР'!AC176</f>
        <v>0</v>
      </c>
      <c r="L188" s="47">
        <f>'[1]Формат ИПР'!AD176</f>
        <v>2.0180043099999998</v>
      </c>
      <c r="M188" s="47">
        <f>'[1]Формат ИПР'!AE176</f>
        <v>0</v>
      </c>
      <c r="N188" s="47">
        <f>'[1]Формат ИПР'!AF176</f>
        <v>0</v>
      </c>
      <c r="O188" s="47">
        <f>'[1]Формат ИПР'!AG176</f>
        <v>0</v>
      </c>
      <c r="P188" s="47">
        <f>'[1]Формат ИПР'!AH176</f>
        <v>0</v>
      </c>
      <c r="Q188" s="48">
        <f t="shared" si="50"/>
        <v>-6.0000000523530161E-9</v>
      </c>
      <c r="R188" s="42">
        <f t="shared" si="51"/>
        <v>2.0180043099999998</v>
      </c>
      <c r="S188" s="43" t="str">
        <f t="shared" si="52"/>
        <v>-</v>
      </c>
      <c r="T188" s="50" t="str">
        <f>'[1]Формат ИПР'!AL176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89" spans="1:20" ht="62.4" x14ac:dyDescent="0.3">
      <c r="A189" s="39" t="str">
        <f>'[1]Формат ИПР'!A177</f>
        <v>1.1.6</v>
      </c>
      <c r="B189" s="40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39" t="str">
        <f>'[1]Формат ИПР'!C177</f>
        <v>K_Che348</v>
      </c>
      <c r="D189" s="45">
        <f>'[1]Формат ИПР'!Q177</f>
        <v>4.4279039980000006</v>
      </c>
      <c r="E189" s="45">
        <f>'[1]Формат ИПР'!V177</f>
        <v>2.1024407800000002</v>
      </c>
      <c r="F189" s="47">
        <f>'[1]Формат ИПР'!W177</f>
        <v>2.3254632180000003</v>
      </c>
      <c r="G189" s="48">
        <f>IF('[1]Формат ИПР'!X177="нд","нд",(I189+K189+M189+O189))</f>
        <v>0</v>
      </c>
      <c r="H189" s="47">
        <f t="shared" si="49"/>
        <v>2.3254632200000001</v>
      </c>
      <c r="I189" s="47">
        <f>'[1]Формат ИПР'!AA177</f>
        <v>0</v>
      </c>
      <c r="J189" s="47">
        <f>'[1]Формат ИПР'!AB177</f>
        <v>0</v>
      </c>
      <c r="K189" s="47">
        <f>'[1]Формат ИПР'!AC177</f>
        <v>0</v>
      </c>
      <c r="L189" s="47">
        <f>'[1]Формат ИПР'!AD177</f>
        <v>2.3254632200000001</v>
      </c>
      <c r="M189" s="47">
        <f>'[1]Формат ИПР'!AE177</f>
        <v>0</v>
      </c>
      <c r="N189" s="47">
        <f>'[1]Формат ИПР'!AF177</f>
        <v>0</v>
      </c>
      <c r="O189" s="47">
        <f>'[1]Формат ИПР'!AG177</f>
        <v>0</v>
      </c>
      <c r="P189" s="47">
        <f>'[1]Формат ИПР'!AH177</f>
        <v>0</v>
      </c>
      <c r="Q189" s="48">
        <f t="shared" si="50"/>
        <v>-1.9999997213915321E-9</v>
      </c>
      <c r="R189" s="42">
        <f t="shared" si="51"/>
        <v>2.3254632200000001</v>
      </c>
      <c r="S189" s="43" t="str">
        <f t="shared" si="52"/>
        <v>-</v>
      </c>
      <c r="T189" s="50" t="str">
        <f>'[1]Формат ИПР'!AL177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0" spans="1:20" ht="62.4" x14ac:dyDescent="0.3">
      <c r="A190" s="39" t="str">
        <f>'[1]Формат ИПР'!A178</f>
        <v>1.1.6</v>
      </c>
      <c r="B190" s="40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39" t="str">
        <f>'[1]Формат ИПР'!C178</f>
        <v>K_Che349</v>
      </c>
      <c r="D190" s="45">
        <f>'[1]Формат ИПР'!Q178</f>
        <v>17.680860003999999</v>
      </c>
      <c r="E190" s="45">
        <f>'[1]Формат ИПР'!V178</f>
        <v>7.5302442900000006</v>
      </c>
      <c r="F190" s="47">
        <f>'[1]Формат ИПР'!W178</f>
        <v>10.150615713999999</v>
      </c>
      <c r="G190" s="48">
        <f>IF('[1]Формат ИПР'!X178="нд","нд",(I190+K190+M190+O190))</f>
        <v>0</v>
      </c>
      <c r="H190" s="47">
        <f t="shared" si="49"/>
        <v>10.15061571</v>
      </c>
      <c r="I190" s="47">
        <f>'[1]Формат ИПР'!AA178</f>
        <v>0</v>
      </c>
      <c r="J190" s="47">
        <f>'[1]Формат ИПР'!AB178</f>
        <v>0</v>
      </c>
      <c r="K190" s="47">
        <f>'[1]Формат ИПР'!AC178</f>
        <v>0</v>
      </c>
      <c r="L190" s="47">
        <f>'[1]Формат ИПР'!AD178</f>
        <v>10.15061571</v>
      </c>
      <c r="M190" s="47">
        <f>'[1]Формат ИПР'!AE178</f>
        <v>0</v>
      </c>
      <c r="N190" s="47">
        <f>'[1]Формат ИПР'!AF178</f>
        <v>0</v>
      </c>
      <c r="O190" s="47">
        <f>'[1]Формат ИПР'!AG178</f>
        <v>0</v>
      </c>
      <c r="P190" s="47">
        <f>'[1]Формат ИПР'!AH178</f>
        <v>0</v>
      </c>
      <c r="Q190" s="48">
        <f t="shared" si="50"/>
        <v>3.9999985546046446E-9</v>
      </c>
      <c r="R190" s="42">
        <f t="shared" si="51"/>
        <v>10.15061571</v>
      </c>
      <c r="S190" s="43" t="str">
        <f t="shared" si="52"/>
        <v>-</v>
      </c>
      <c r="T190" s="50" t="str">
        <f>'[1]Формат ИПР'!AL178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1" spans="1:20" ht="62.4" x14ac:dyDescent="0.3">
      <c r="A191" s="39" t="str">
        <f>'[1]Формат ИПР'!A179</f>
        <v>1.1.6</v>
      </c>
      <c r="B191" s="40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39" t="str">
        <f>'[1]Формат ИПР'!C179</f>
        <v>K_Che350</v>
      </c>
      <c r="D191" s="45">
        <f>'[1]Формат ИПР'!Q179</f>
        <v>9.6900000079999984</v>
      </c>
      <c r="E191" s="45">
        <f>'[1]Формат ИПР'!V179</f>
        <v>3.1634008800000002</v>
      </c>
      <c r="F191" s="47">
        <f>'[1]Формат ИПР'!W179</f>
        <v>6.5265991279999982</v>
      </c>
      <c r="G191" s="48">
        <f>IF('[1]Формат ИПР'!X179="нд","нд",(I191+K191+M191+O191))</f>
        <v>5.695005949424031</v>
      </c>
      <c r="H191" s="47">
        <f t="shared" si="49"/>
        <v>6.5265991300000001</v>
      </c>
      <c r="I191" s="47">
        <f>'[1]Формат ИПР'!AA179</f>
        <v>5.695005949424031</v>
      </c>
      <c r="J191" s="47">
        <f>'[1]Формат ИПР'!AB179</f>
        <v>0</v>
      </c>
      <c r="K191" s="47">
        <f>'[1]Формат ИПР'!AC179</f>
        <v>0</v>
      </c>
      <c r="L191" s="47">
        <f>'[1]Формат ИПР'!AD179</f>
        <v>6.5265991300000001</v>
      </c>
      <c r="M191" s="47">
        <f>'[1]Формат ИПР'!AE179</f>
        <v>0</v>
      </c>
      <c r="N191" s="47">
        <f>'[1]Формат ИПР'!AF179</f>
        <v>0</v>
      </c>
      <c r="O191" s="47">
        <f>'[1]Формат ИПР'!AG179</f>
        <v>0</v>
      </c>
      <c r="P191" s="47">
        <f>'[1]Формат ИПР'!AH179</f>
        <v>0</v>
      </c>
      <c r="Q191" s="48">
        <f t="shared" si="50"/>
        <v>-2.0000019418375814E-9</v>
      </c>
      <c r="R191" s="42">
        <f t="shared" si="51"/>
        <v>0.83159318057596909</v>
      </c>
      <c r="S191" s="43">
        <f t="shared" si="52"/>
        <v>0.14602147705571281</v>
      </c>
      <c r="T191" s="50" t="str">
        <f>'[1]Формат ИПР'!AL179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2" spans="1:20" ht="62.4" x14ac:dyDescent="0.3">
      <c r="A192" s="39" t="str">
        <f>'[1]Формат ИПР'!A180</f>
        <v>1.1.6</v>
      </c>
      <c r="B192" s="40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39" t="str">
        <f>'[1]Формат ИПР'!C180</f>
        <v>K_Che351</v>
      </c>
      <c r="D192" s="45">
        <f>'[1]Формат ИПР'!Q180</f>
        <v>9.4196760079999997</v>
      </c>
      <c r="E192" s="45">
        <f>'[1]Формат ИПР'!V180</f>
        <v>2.4830157399999999</v>
      </c>
      <c r="F192" s="47">
        <f>'[1]Формат ИПР'!W180</f>
        <v>6.9366602679999998</v>
      </c>
      <c r="G192" s="48">
        <f>IF('[1]Формат ИПР'!X180="нд","нд",(I192+K192+M192+O192))</f>
        <v>0</v>
      </c>
      <c r="H192" s="47">
        <f t="shared" si="49"/>
        <v>6.93666027</v>
      </c>
      <c r="I192" s="47">
        <f>'[1]Формат ИПР'!AA180</f>
        <v>0</v>
      </c>
      <c r="J192" s="47">
        <f>'[1]Формат ИПР'!AB180</f>
        <v>0</v>
      </c>
      <c r="K192" s="47">
        <f>'[1]Формат ИПР'!AC180</f>
        <v>0</v>
      </c>
      <c r="L192" s="47">
        <f>'[1]Формат ИПР'!AD180</f>
        <v>6.93666027</v>
      </c>
      <c r="M192" s="47">
        <f>'[1]Формат ИПР'!AE180</f>
        <v>0</v>
      </c>
      <c r="N192" s="47">
        <f>'[1]Формат ИПР'!AF180</f>
        <v>0</v>
      </c>
      <c r="O192" s="47">
        <f>'[1]Формат ИПР'!AG180</f>
        <v>0</v>
      </c>
      <c r="P192" s="47">
        <f>'[1]Формат ИПР'!AH180</f>
        <v>0</v>
      </c>
      <c r="Q192" s="48">
        <f t="shared" si="50"/>
        <v>-2.000000165480742E-9</v>
      </c>
      <c r="R192" s="42">
        <f t="shared" si="51"/>
        <v>6.93666027</v>
      </c>
      <c r="S192" s="43" t="str">
        <f t="shared" si="52"/>
        <v>-</v>
      </c>
      <c r="T192" s="50" t="str">
        <f>'[1]Формат ИПР'!AL180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3" spans="1:20" ht="78" x14ac:dyDescent="0.3">
      <c r="A193" s="39" t="str">
        <f>'[1]Формат ИПР'!A181</f>
        <v>1.1.6</v>
      </c>
      <c r="B193" s="40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39" t="str">
        <f>'[1]Формат ИПР'!C181</f>
        <v>K_Che352</v>
      </c>
      <c r="D193" s="45">
        <f>'[1]Формат ИПР'!Q181</f>
        <v>17.409996</v>
      </c>
      <c r="E193" s="45">
        <f>'[1]Формат ИПР'!V181</f>
        <v>7.4065234899999997</v>
      </c>
      <c r="F193" s="47">
        <f>'[1]Формат ИПР'!W181</f>
        <v>10.00347251</v>
      </c>
      <c r="G193" s="48">
        <f>IF('[1]Формат ИПР'!X181="нд","нд",(I193+K193+M193+O193))</f>
        <v>8.8969959951794859</v>
      </c>
      <c r="H193" s="47">
        <f t="shared" si="49"/>
        <v>10.00347251</v>
      </c>
      <c r="I193" s="47">
        <f>'[1]Формат ИПР'!AA181</f>
        <v>8.8969959951794859</v>
      </c>
      <c r="J193" s="47">
        <f>'[1]Формат ИПР'!AB181</f>
        <v>0</v>
      </c>
      <c r="K193" s="47">
        <f>'[1]Формат ИПР'!AC181</f>
        <v>0</v>
      </c>
      <c r="L193" s="47">
        <f>'[1]Формат ИПР'!AD181</f>
        <v>10.00347251</v>
      </c>
      <c r="M193" s="47">
        <f>'[1]Формат ИПР'!AE181</f>
        <v>0</v>
      </c>
      <c r="N193" s="47">
        <f>'[1]Формат ИПР'!AF181</f>
        <v>0</v>
      </c>
      <c r="O193" s="47">
        <f>'[1]Формат ИПР'!AG181</f>
        <v>0</v>
      </c>
      <c r="P193" s="47">
        <f>'[1]Формат ИПР'!AH181</f>
        <v>0</v>
      </c>
      <c r="Q193" s="48">
        <f t="shared" si="50"/>
        <v>0</v>
      </c>
      <c r="R193" s="42">
        <f t="shared" si="51"/>
        <v>1.106476514820514</v>
      </c>
      <c r="S193" s="43">
        <f t="shared" si="52"/>
        <v>0.12436518072167484</v>
      </c>
      <c r="T193" s="50" t="str">
        <f>'[1]Формат ИПР'!AL181</f>
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4" spans="1:20" ht="62.4" x14ac:dyDescent="0.3">
      <c r="A194" s="39" t="str">
        <f>'[1]Формат ИПР'!A182</f>
        <v>1.1.6</v>
      </c>
      <c r="B194" s="40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39" t="str">
        <f>'[1]Формат ИПР'!C182</f>
        <v>K_Che353</v>
      </c>
      <c r="D194" s="45">
        <f>'[1]Формат ИПР'!Q182</f>
        <v>931.8405719939999</v>
      </c>
      <c r="E194" s="45">
        <f>'[1]Формат ИПР'!V182</f>
        <v>466.94880409000001</v>
      </c>
      <c r="F194" s="47">
        <f>'[1]Формат ИПР'!W182</f>
        <v>464.89176790399989</v>
      </c>
      <c r="G194" s="48">
        <f>IF('[1]Формат ИПР'!X182="нд","нд",(I194+K194+M194+O194))</f>
        <v>283.44063350942827</v>
      </c>
      <c r="H194" s="47">
        <f t="shared" ref="H194:H220" si="53">J194+L194+N194+P194</f>
        <v>464.89176788999993</v>
      </c>
      <c r="I194" s="47">
        <f>'[1]Формат ИПР'!AA182</f>
        <v>283.44063350942827</v>
      </c>
      <c r="J194" s="47">
        <f>'[1]Формат ИПР'!AB182</f>
        <v>464.89176788999993</v>
      </c>
      <c r="K194" s="47">
        <f>'[1]Формат ИПР'!AC182</f>
        <v>0</v>
      </c>
      <c r="L194" s="47">
        <f>'[1]Формат ИПР'!AD182</f>
        <v>0</v>
      </c>
      <c r="M194" s="47">
        <f>'[1]Формат ИПР'!AE182</f>
        <v>0</v>
      </c>
      <c r="N194" s="47">
        <f>'[1]Формат ИПР'!AF182</f>
        <v>0</v>
      </c>
      <c r="O194" s="47">
        <f>'[1]Формат ИПР'!AG182</f>
        <v>0</v>
      </c>
      <c r="P194" s="47">
        <f>'[1]Формат ИПР'!AH182</f>
        <v>0</v>
      </c>
      <c r="Q194" s="48">
        <f t="shared" ref="Q194:Q220" si="54">F194-H194</f>
        <v>1.3999965631228406E-8</v>
      </c>
      <c r="R194" s="42">
        <f t="shared" si="51"/>
        <v>181.45113438057166</v>
      </c>
      <c r="S194" s="43">
        <f t="shared" si="52"/>
        <v>0.64017333059811954</v>
      </c>
      <c r="T194" s="50" t="str">
        <f>'[1]Формат ИПР'!AL182</f>
        <v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v>
      </c>
    </row>
    <row r="195" spans="1:20" ht="62.4" x14ac:dyDescent="0.3">
      <c r="A195" s="39" t="str">
        <f>'[1]Формат ИПР'!A183</f>
        <v>1.1.6</v>
      </c>
      <c r="B195" s="40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39" t="str">
        <f>'[1]Формат ИПР'!C183</f>
        <v>M_Che433</v>
      </c>
      <c r="D195" s="45">
        <f>'[1]Формат ИПР'!Q183</f>
        <v>21.500000007600001</v>
      </c>
      <c r="E195" s="45">
        <f>'[1]Формат ИПР'!V183</f>
        <v>0</v>
      </c>
      <c r="F195" s="47">
        <f>'[1]Формат ИПР'!W183</f>
        <v>21.500000007600001</v>
      </c>
      <c r="G195" s="48">
        <f>IF('[1]Формат ИПР'!X183="нд","нд",(I195+K195+M195+O195))</f>
        <v>21.500000007600001</v>
      </c>
      <c r="H195" s="47">
        <f t="shared" si="53"/>
        <v>21.500004000000001</v>
      </c>
      <c r="I195" s="47">
        <f>'[1]Формат ИПР'!AA183</f>
        <v>21.500000007600001</v>
      </c>
      <c r="J195" s="47">
        <f>'[1]Формат ИПР'!AB183</f>
        <v>0</v>
      </c>
      <c r="K195" s="47">
        <f>'[1]Формат ИПР'!AC183</f>
        <v>0</v>
      </c>
      <c r="L195" s="47">
        <f>'[1]Формат ИПР'!AD183</f>
        <v>21.500004000000001</v>
      </c>
      <c r="M195" s="47">
        <f>'[1]Формат ИПР'!AE183</f>
        <v>0</v>
      </c>
      <c r="N195" s="47">
        <f>'[1]Формат ИПР'!AF183</f>
        <v>0</v>
      </c>
      <c r="O195" s="47">
        <f>'[1]Формат ИПР'!AG183</f>
        <v>0</v>
      </c>
      <c r="P195" s="47">
        <f>'[1]Формат ИПР'!AH183</f>
        <v>0</v>
      </c>
      <c r="Q195" s="48">
        <f t="shared" si="54"/>
        <v>-3.992399999930285E-6</v>
      </c>
      <c r="R195" s="42">
        <f t="shared" si="51"/>
        <v>3.992399999930285E-6</v>
      </c>
      <c r="S195" s="43">
        <f t="shared" si="52"/>
        <v>1.8569302318693106E-7</v>
      </c>
      <c r="T195" s="50" t="str">
        <f>'[1]Формат ИПР'!AL183</f>
        <v>нд</v>
      </c>
    </row>
    <row r="196" spans="1:20" ht="62.4" x14ac:dyDescent="0.3">
      <c r="A196" s="39" t="str">
        <f>'[1]Формат ИПР'!A184</f>
        <v>1.1.6</v>
      </c>
      <c r="B196" s="40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39" t="str">
        <f>'[1]Формат ИПР'!C184</f>
        <v>M_Che434</v>
      </c>
      <c r="D196" s="45">
        <f>'[1]Формат ИПР'!Q184</f>
        <v>15.299999999999999</v>
      </c>
      <c r="E196" s="45">
        <f>'[1]Формат ИПР'!V184</f>
        <v>0</v>
      </c>
      <c r="F196" s="47">
        <f>'[1]Формат ИПР'!W184</f>
        <v>15.299999999999999</v>
      </c>
      <c r="G196" s="48">
        <f>IF('[1]Формат ИПР'!X184="нд","нд",(I196+K196+M196+O196))</f>
        <v>15.299999999999999</v>
      </c>
      <c r="H196" s="47">
        <f>J196+L196+N196+P196</f>
        <v>15.3</v>
      </c>
      <c r="I196" s="47">
        <f>'[1]Формат ИПР'!AA184</f>
        <v>15.299999999999999</v>
      </c>
      <c r="J196" s="47">
        <f>'[1]Формат ИПР'!AB184</f>
        <v>0</v>
      </c>
      <c r="K196" s="47">
        <f>'[1]Формат ИПР'!AC184</f>
        <v>0</v>
      </c>
      <c r="L196" s="47">
        <f>'[1]Формат ИПР'!AD184</f>
        <v>15.3</v>
      </c>
      <c r="M196" s="47">
        <f>'[1]Формат ИПР'!AE184</f>
        <v>0</v>
      </c>
      <c r="N196" s="47">
        <f>'[1]Формат ИПР'!AF184</f>
        <v>0</v>
      </c>
      <c r="O196" s="47">
        <f>'[1]Формат ИПР'!AG184</f>
        <v>0</v>
      </c>
      <c r="P196" s="47">
        <f>'[1]Формат ИПР'!AH184</f>
        <v>0</v>
      </c>
      <c r="Q196" s="48">
        <f t="shared" si="54"/>
        <v>0</v>
      </c>
      <c r="R196" s="42">
        <f t="shared" si="51"/>
        <v>1.7763568394002505E-15</v>
      </c>
      <c r="S196" s="43">
        <f t="shared" si="52"/>
        <v>1.161017542091667E-16</v>
      </c>
      <c r="T196" s="50" t="str">
        <f>'[1]Формат ИПР'!AL184</f>
        <v>нд</v>
      </c>
    </row>
    <row r="197" spans="1:20" ht="31.2" x14ac:dyDescent="0.3">
      <c r="A197" s="39" t="str">
        <f>'[1]Формат ИПР'!A185</f>
        <v>1.1.6</v>
      </c>
      <c r="B197" s="40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39" t="str">
        <f>'[1]Формат ИПР'!C185</f>
        <v>M_Che437</v>
      </c>
      <c r="D197" s="45">
        <f>'[1]Формат ИПР'!Q185</f>
        <v>37.983965999999995</v>
      </c>
      <c r="E197" s="45">
        <f>'[1]Формат ИПР'!V185</f>
        <v>0</v>
      </c>
      <c r="F197" s="47">
        <f>'[1]Формат ИПР'!W185</f>
        <v>37.983965999999995</v>
      </c>
      <c r="G197" s="48">
        <f>IF('[1]Формат ИПР'!X185="нд","нд",(I197+K197+M197+O197))</f>
        <v>37.983965999999995</v>
      </c>
      <c r="H197" s="47">
        <f t="shared" si="53"/>
        <v>37.983966000000002</v>
      </c>
      <c r="I197" s="47">
        <f>'[1]Формат ИПР'!AA185</f>
        <v>37.983965999999995</v>
      </c>
      <c r="J197" s="47">
        <f>'[1]Формат ИПР'!AB185</f>
        <v>37.983966000000002</v>
      </c>
      <c r="K197" s="47">
        <f>'[1]Формат ИПР'!AC185</f>
        <v>0</v>
      </c>
      <c r="L197" s="47">
        <f>'[1]Формат ИПР'!AD185</f>
        <v>0</v>
      </c>
      <c r="M197" s="47">
        <f>'[1]Формат ИПР'!AE185</f>
        <v>0</v>
      </c>
      <c r="N197" s="47">
        <f>'[1]Формат ИПР'!AF185</f>
        <v>0</v>
      </c>
      <c r="O197" s="47">
        <f>'[1]Формат ИПР'!AG185</f>
        <v>0</v>
      </c>
      <c r="P197" s="47">
        <f>'[1]Формат ИПР'!AH185</f>
        <v>0</v>
      </c>
      <c r="Q197" s="48">
        <f t="shared" si="54"/>
        <v>0</v>
      </c>
      <c r="R197" s="42">
        <f t="shared" si="51"/>
        <v>7.1054273576010019E-15</v>
      </c>
      <c r="S197" s="43">
        <f t="shared" si="52"/>
        <v>1.8706386156729928E-16</v>
      </c>
      <c r="T197" s="50" t="str">
        <f>'[1]Формат ИПР'!AL185</f>
        <v>нд</v>
      </c>
    </row>
    <row r="198" spans="1:20" ht="46.8" x14ac:dyDescent="0.3">
      <c r="A198" s="39" t="str">
        <f>'[1]Формат ИПР'!A186</f>
        <v>1.1.6</v>
      </c>
      <c r="B198" s="40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39" t="str">
        <f>'[1]Формат ИПР'!C186</f>
        <v>M_Che438</v>
      </c>
      <c r="D198" s="45">
        <f>'[1]Формат ИПР'!Q186</f>
        <v>23.242021056000002</v>
      </c>
      <c r="E198" s="45">
        <f>'[1]Формат ИПР'!V186</f>
        <v>0</v>
      </c>
      <c r="F198" s="47">
        <f>'[1]Формат ИПР'!W186</f>
        <v>23.242021056000002</v>
      </c>
      <c r="G198" s="48">
        <f>IF('[1]Формат ИПР'!X186="нд","нд",(I198+K198+M198+O198))</f>
        <v>23.242021056000002</v>
      </c>
      <c r="H198" s="47">
        <f t="shared" si="53"/>
        <v>23.242021059999999</v>
      </c>
      <c r="I198" s="47">
        <f>'[1]Формат ИПР'!AA186</f>
        <v>23.242021056000002</v>
      </c>
      <c r="J198" s="47">
        <f>'[1]Формат ИПР'!AB186</f>
        <v>23.242021059999999</v>
      </c>
      <c r="K198" s="47">
        <f>'[1]Формат ИПР'!AC186</f>
        <v>0</v>
      </c>
      <c r="L198" s="47">
        <f>'[1]Формат ИПР'!AD186</f>
        <v>0</v>
      </c>
      <c r="M198" s="47">
        <f>'[1]Формат ИПР'!AE186</f>
        <v>0</v>
      </c>
      <c r="N198" s="47">
        <f>'[1]Формат ИПР'!AF186</f>
        <v>0</v>
      </c>
      <c r="O198" s="47">
        <f>'[1]Формат ИПР'!AG186</f>
        <v>0</v>
      </c>
      <c r="P198" s="47">
        <f>'[1]Формат ИПР'!AH186</f>
        <v>0</v>
      </c>
      <c r="Q198" s="48">
        <f t="shared" si="54"/>
        <v>-3.9999967782478052E-9</v>
      </c>
      <c r="R198" s="42">
        <f t="shared" si="51"/>
        <v>3.9999967782478052E-9</v>
      </c>
      <c r="S198" s="43">
        <f t="shared" si="52"/>
        <v>1.721019341910971E-10</v>
      </c>
      <c r="T198" s="50" t="str">
        <f>'[1]Формат ИПР'!AL186</f>
        <v>нд</v>
      </c>
    </row>
    <row r="199" spans="1:20" ht="78" x14ac:dyDescent="0.3">
      <c r="A199" s="39" t="str">
        <f>'[1]Формат ИПР'!A187</f>
        <v>1.1.6</v>
      </c>
      <c r="B199" s="40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39" t="str">
        <f>'[1]Формат ИПР'!C187</f>
        <v>M_Che439</v>
      </c>
      <c r="D199" s="45">
        <f>'[1]Формат ИПР'!Q187</f>
        <v>23.810003999999996</v>
      </c>
      <c r="E199" s="45">
        <f>'[1]Формат ИПР'!V187</f>
        <v>0</v>
      </c>
      <c r="F199" s="47">
        <f>'[1]Формат ИПР'!W187</f>
        <v>23.810003999999996</v>
      </c>
      <c r="G199" s="48">
        <f>IF('[1]Формат ИПР'!X187="нд","нд",(I199+K199+M199+O199))</f>
        <v>23.810003999999996</v>
      </c>
      <c r="H199" s="47">
        <f t="shared" si="53"/>
        <v>23.810003999999999</v>
      </c>
      <c r="I199" s="47">
        <f>'[1]Формат ИПР'!AA187</f>
        <v>23.810003999999996</v>
      </c>
      <c r="J199" s="47">
        <f>'[1]Формат ИПР'!AB187</f>
        <v>0</v>
      </c>
      <c r="K199" s="47">
        <f>'[1]Формат ИПР'!AC187</f>
        <v>0</v>
      </c>
      <c r="L199" s="47">
        <f>'[1]Формат ИПР'!AD187</f>
        <v>23.810003999999999</v>
      </c>
      <c r="M199" s="47">
        <f>'[1]Формат ИПР'!AE187</f>
        <v>0</v>
      </c>
      <c r="N199" s="47">
        <f>'[1]Формат ИПР'!AF187</f>
        <v>0</v>
      </c>
      <c r="O199" s="47">
        <f>'[1]Формат ИПР'!AG187</f>
        <v>0</v>
      </c>
      <c r="P199" s="47">
        <f>'[1]Формат ИПР'!AH187</f>
        <v>0</v>
      </c>
      <c r="Q199" s="48">
        <f t="shared" si="54"/>
        <v>0</v>
      </c>
      <c r="R199" s="42">
        <f t="shared" si="51"/>
        <v>3.5527136788005009E-15</v>
      </c>
      <c r="S199" s="43">
        <f t="shared" si="52"/>
        <v>1.4921096522287444E-16</v>
      </c>
      <c r="T199" s="50" t="str">
        <f>'[1]Формат ИПР'!AL187</f>
        <v>нд</v>
      </c>
    </row>
    <row r="200" spans="1:20" ht="62.4" x14ac:dyDescent="0.3">
      <c r="A200" s="39" t="str">
        <f>'[1]Формат ИПР'!A188</f>
        <v>1.1.6</v>
      </c>
      <c r="B200" s="40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39" t="str">
        <f>'[1]Формат ИПР'!C188</f>
        <v>M_Che443</v>
      </c>
      <c r="D200" s="45">
        <f>'[1]Формат ИПР'!Q188</f>
        <v>0.72711999999999988</v>
      </c>
      <c r="E200" s="45">
        <f>'[1]Формат ИПР'!V188</f>
        <v>0</v>
      </c>
      <c r="F200" s="47">
        <f>'[1]Формат ИПР'!W188</f>
        <v>0.72711999999999988</v>
      </c>
      <c r="G200" s="48">
        <f>IF('[1]Формат ИПР'!X188="нд","нд",(I200+K200+M200+O200))</f>
        <v>0.72711999999999988</v>
      </c>
      <c r="H200" s="47">
        <f t="shared" si="53"/>
        <v>0</v>
      </c>
      <c r="I200" s="47">
        <f>'[1]Формат ИПР'!AA188</f>
        <v>0</v>
      </c>
      <c r="J200" s="47">
        <f>'[1]Формат ИПР'!AB188</f>
        <v>0</v>
      </c>
      <c r="K200" s="47">
        <f>'[1]Формат ИПР'!AC188</f>
        <v>0</v>
      </c>
      <c r="L200" s="47">
        <f>'[1]Формат ИПР'!AD188</f>
        <v>0</v>
      </c>
      <c r="M200" s="47">
        <f>'[1]Формат ИПР'!AE188</f>
        <v>0.72711999999999988</v>
      </c>
      <c r="N200" s="47">
        <f>'[1]Формат ИПР'!AF188</f>
        <v>0</v>
      </c>
      <c r="O200" s="47">
        <f>'[1]Формат ИПР'!AG188</f>
        <v>0</v>
      </c>
      <c r="P200" s="47">
        <f>'[1]Формат ИПР'!AH188</f>
        <v>0</v>
      </c>
      <c r="Q200" s="48">
        <f t="shared" si="54"/>
        <v>0.72711999999999988</v>
      </c>
      <c r="R200" s="42">
        <f t="shared" si="51"/>
        <v>-0.72711999999999988</v>
      </c>
      <c r="S200" s="43">
        <f t="shared" si="52"/>
        <v>-1</v>
      </c>
      <c r="T200" s="50" t="str">
        <f>'[1]Формат ИПР'!AL188</f>
        <v>нд</v>
      </c>
    </row>
    <row r="201" spans="1:20" x14ac:dyDescent="0.3">
      <c r="A201" s="39" t="str">
        <f>'[1]Формат ИПР'!A189</f>
        <v>1.1.6</v>
      </c>
      <c r="B201" s="40" t="str">
        <f>'[1]Формат ИПР'!B189</f>
        <v>Приобретение акустического поискового прибора -2 шт.</v>
      </c>
      <c r="C201" s="39" t="str">
        <f>'[1]Формат ИПР'!C189</f>
        <v>M_Che450_22</v>
      </c>
      <c r="D201" s="45">
        <f>'[1]Формат ИПР'!Q189</f>
        <v>0.46</v>
      </c>
      <c r="E201" s="45">
        <f>'[1]Формат ИПР'!V189</f>
        <v>0.46</v>
      </c>
      <c r="F201" s="47">
        <f>'[1]Формат ИПР'!W189</f>
        <v>0</v>
      </c>
      <c r="G201" s="48" t="str">
        <f>IF('[1]Формат ИПР'!X189="нд","нд",(I201+K201+M201+O201))</f>
        <v>нд</v>
      </c>
      <c r="H201" s="47">
        <f t="shared" si="53"/>
        <v>0</v>
      </c>
      <c r="I201" s="47" t="str">
        <f>'[1]Формат ИПР'!AA189</f>
        <v>нд</v>
      </c>
      <c r="J201" s="47">
        <f>'[1]Формат ИПР'!AB189</f>
        <v>0</v>
      </c>
      <c r="K201" s="47" t="str">
        <f>'[1]Формат ИПР'!AC189</f>
        <v>нд</v>
      </c>
      <c r="L201" s="47">
        <f>'[1]Формат ИПР'!AD189</f>
        <v>0</v>
      </c>
      <c r="M201" s="47" t="str">
        <f>'[1]Формат ИПР'!AE189</f>
        <v>нд</v>
      </c>
      <c r="N201" s="47">
        <f>'[1]Формат ИПР'!AF189</f>
        <v>0</v>
      </c>
      <c r="O201" s="47" t="str">
        <f>'[1]Формат ИПР'!AG189</f>
        <v>нд</v>
      </c>
      <c r="P201" s="47">
        <f>'[1]Формат ИПР'!AH189</f>
        <v>0</v>
      </c>
      <c r="Q201" s="48">
        <f t="shared" si="54"/>
        <v>0</v>
      </c>
      <c r="R201" s="42" t="str">
        <f t="shared" si="51"/>
        <v>нд</v>
      </c>
      <c r="S201" s="43" t="str">
        <f t="shared" si="52"/>
        <v>нд</v>
      </c>
      <c r="T201" s="50" t="str">
        <f>'[1]Формат ИПР'!AL189</f>
        <v>нд</v>
      </c>
    </row>
    <row r="202" spans="1:20" x14ac:dyDescent="0.3">
      <c r="A202" s="39" t="str">
        <f>'[1]Формат ИПР'!A190</f>
        <v>1.1.6</v>
      </c>
      <c r="B202" s="40" t="str">
        <f>'[1]Формат ИПР'!B190</f>
        <v>Приобретение аппарата высоковольтного - 1 шт.</v>
      </c>
      <c r="C202" s="39" t="str">
        <f>'[1]Формат ИПР'!C190</f>
        <v>M_Che451_22</v>
      </c>
      <c r="D202" s="45">
        <f>'[1]Формат ИПР'!Q190</f>
        <v>1.2128000000000001</v>
      </c>
      <c r="E202" s="45">
        <f>'[1]Формат ИПР'!V190</f>
        <v>1.2128000000000001</v>
      </c>
      <c r="F202" s="47">
        <f>'[1]Формат ИПР'!W190</f>
        <v>0</v>
      </c>
      <c r="G202" s="48" t="str">
        <f>IF('[1]Формат ИПР'!X190="нд","нд",(I202+K202+M202+O202))</f>
        <v>нд</v>
      </c>
      <c r="H202" s="47">
        <f t="shared" si="53"/>
        <v>0</v>
      </c>
      <c r="I202" s="47" t="str">
        <f>'[1]Формат ИПР'!AA190</f>
        <v>нд</v>
      </c>
      <c r="J202" s="47">
        <f>'[1]Формат ИПР'!AB190</f>
        <v>0</v>
      </c>
      <c r="K202" s="47" t="str">
        <f>'[1]Формат ИПР'!AC190</f>
        <v>нд</v>
      </c>
      <c r="L202" s="47">
        <f>'[1]Формат ИПР'!AD190</f>
        <v>0</v>
      </c>
      <c r="M202" s="47" t="str">
        <f>'[1]Формат ИПР'!AE190</f>
        <v>нд</v>
      </c>
      <c r="N202" s="47">
        <f>'[1]Формат ИПР'!AF190</f>
        <v>0</v>
      </c>
      <c r="O202" s="47" t="str">
        <f>'[1]Формат ИПР'!AG190</f>
        <v>нд</v>
      </c>
      <c r="P202" s="47">
        <f>'[1]Формат ИПР'!AH190</f>
        <v>0</v>
      </c>
      <c r="Q202" s="48">
        <f t="shared" si="54"/>
        <v>0</v>
      </c>
      <c r="R202" s="42" t="str">
        <f t="shared" si="51"/>
        <v>нд</v>
      </c>
      <c r="S202" s="43" t="str">
        <f t="shared" si="52"/>
        <v>нд</v>
      </c>
      <c r="T202" s="50" t="str">
        <f>'[1]Формат ИПР'!AL190</f>
        <v>нд</v>
      </c>
    </row>
    <row r="203" spans="1:20" ht="31.2" x14ac:dyDescent="0.3">
      <c r="A203" s="39" t="str">
        <f>'[1]Формат ИПР'!A191</f>
        <v>1.1.6</v>
      </c>
      <c r="B203" s="40" t="str">
        <f>'[1]Формат ИПР'!B191</f>
        <v>Приобретение аппарата высоковольтного испытательного в пластиковом корпусе - 1 шт.</v>
      </c>
      <c r="C203" s="39" t="str">
        <f>'[1]Формат ИПР'!C191</f>
        <v>M_Che452_22</v>
      </c>
      <c r="D203" s="45">
        <f>'[1]Формат ИПР'!Q191</f>
        <v>0.29575000000000001</v>
      </c>
      <c r="E203" s="45">
        <f>'[1]Формат ИПР'!V191</f>
        <v>0.29575000000000001</v>
      </c>
      <c r="F203" s="47">
        <f>'[1]Формат ИПР'!W191</f>
        <v>0</v>
      </c>
      <c r="G203" s="48" t="str">
        <f>IF('[1]Формат ИПР'!X191="нд","нд",(I203+K203+M203+O203))</f>
        <v>нд</v>
      </c>
      <c r="H203" s="47">
        <f t="shared" si="53"/>
        <v>0</v>
      </c>
      <c r="I203" s="47" t="str">
        <f>'[1]Формат ИПР'!AA191</f>
        <v>нд</v>
      </c>
      <c r="J203" s="47">
        <f>'[1]Формат ИПР'!AB191</f>
        <v>0</v>
      </c>
      <c r="K203" s="47" t="str">
        <f>'[1]Формат ИПР'!AC191</f>
        <v>нд</v>
      </c>
      <c r="L203" s="47">
        <f>'[1]Формат ИПР'!AD191</f>
        <v>0</v>
      </c>
      <c r="M203" s="47" t="str">
        <f>'[1]Формат ИПР'!AE191</f>
        <v>нд</v>
      </c>
      <c r="N203" s="47">
        <f>'[1]Формат ИПР'!AF191</f>
        <v>0</v>
      </c>
      <c r="O203" s="47" t="str">
        <f>'[1]Формат ИПР'!AG191</f>
        <v>нд</v>
      </c>
      <c r="P203" s="47">
        <f>'[1]Формат ИПР'!AH191</f>
        <v>0</v>
      </c>
      <c r="Q203" s="48">
        <f t="shared" si="54"/>
        <v>0</v>
      </c>
      <c r="R203" s="42" t="str">
        <f t="shared" si="51"/>
        <v>нд</v>
      </c>
      <c r="S203" s="43" t="str">
        <f t="shared" si="52"/>
        <v>нд</v>
      </c>
      <c r="T203" s="50" t="str">
        <f>'[1]Формат ИПР'!AL191</f>
        <v>нд</v>
      </c>
    </row>
    <row r="204" spans="1:20" x14ac:dyDescent="0.3">
      <c r="A204" s="39" t="str">
        <f>'[1]Формат ИПР'!A192</f>
        <v>1.1.6</v>
      </c>
      <c r="B204" s="40" t="str">
        <f>'[1]Формат ИПР'!B192</f>
        <v>Приобретение аппарата прожига кабеля - 2 шт.</v>
      </c>
      <c r="C204" s="39" t="str">
        <f>'[1]Формат ИПР'!C192</f>
        <v>M_Che453_22</v>
      </c>
      <c r="D204" s="45">
        <f>'[1]Формат ИПР'!Q192</f>
        <v>1.2158</v>
      </c>
      <c r="E204" s="45">
        <f>'[1]Формат ИПР'!V192</f>
        <v>1.2158</v>
      </c>
      <c r="F204" s="47">
        <f>'[1]Формат ИПР'!W192</f>
        <v>0</v>
      </c>
      <c r="G204" s="48" t="str">
        <f>IF('[1]Формат ИПР'!X192="нд","нд",(I204+K204+M204+O204))</f>
        <v>нд</v>
      </c>
      <c r="H204" s="47">
        <f t="shared" si="53"/>
        <v>0</v>
      </c>
      <c r="I204" s="47" t="str">
        <f>'[1]Формат ИПР'!AA192</f>
        <v>нд</v>
      </c>
      <c r="J204" s="47">
        <f>'[1]Формат ИПР'!AB192</f>
        <v>0</v>
      </c>
      <c r="K204" s="47" t="str">
        <f>'[1]Формат ИПР'!AC192</f>
        <v>нд</v>
      </c>
      <c r="L204" s="47">
        <f>'[1]Формат ИПР'!AD192</f>
        <v>0</v>
      </c>
      <c r="M204" s="47" t="str">
        <f>'[1]Формат ИПР'!AE192</f>
        <v>нд</v>
      </c>
      <c r="N204" s="47">
        <f>'[1]Формат ИПР'!AF192</f>
        <v>0</v>
      </c>
      <c r="O204" s="47" t="str">
        <f>'[1]Формат ИПР'!AG192</f>
        <v>нд</v>
      </c>
      <c r="P204" s="47">
        <f>'[1]Формат ИПР'!AH192</f>
        <v>0</v>
      </c>
      <c r="Q204" s="48">
        <f t="shared" si="54"/>
        <v>0</v>
      </c>
      <c r="R204" s="42" t="str">
        <f t="shared" si="51"/>
        <v>нд</v>
      </c>
      <c r="S204" s="43" t="str">
        <f t="shared" si="52"/>
        <v>нд</v>
      </c>
      <c r="T204" s="50" t="str">
        <f>'[1]Формат ИПР'!AL192</f>
        <v>нд</v>
      </c>
    </row>
    <row r="205" spans="1:20" x14ac:dyDescent="0.3">
      <c r="A205" s="39" t="str">
        <f>'[1]Формат ИПР'!A193</f>
        <v>1.1.6</v>
      </c>
      <c r="B205" s="40" t="str">
        <f>'[1]Формат ИПР'!B193</f>
        <v>Приобретение вольтамперфазометра ВФМ-3 - 8 шт.</v>
      </c>
      <c r="C205" s="39" t="str">
        <f>'[1]Формат ИПР'!C193</f>
        <v>M_Che454_22</v>
      </c>
      <c r="D205" s="45">
        <f>'[1]Формат ИПР'!Q193</f>
        <v>1.2227568</v>
      </c>
      <c r="E205" s="45">
        <f>'[1]Формат ИПР'!V193</f>
        <v>0</v>
      </c>
      <c r="F205" s="47">
        <f>'[1]Формат ИПР'!W193</f>
        <v>1.2227568</v>
      </c>
      <c r="G205" s="48" t="str">
        <f>IF('[1]Формат ИПР'!X193="нд","нд",(I205+K205+M205+O205))</f>
        <v>нд</v>
      </c>
      <c r="H205" s="47">
        <f t="shared" si="53"/>
        <v>1.2227568</v>
      </c>
      <c r="I205" s="47" t="str">
        <f>'[1]Формат ИПР'!AA193</f>
        <v>нд</v>
      </c>
      <c r="J205" s="47">
        <f>'[1]Формат ИПР'!AB193</f>
        <v>1.2227568</v>
      </c>
      <c r="K205" s="47" t="str">
        <f>'[1]Формат ИПР'!AC193</f>
        <v>нд</v>
      </c>
      <c r="L205" s="47">
        <f>'[1]Формат ИПР'!AD193</f>
        <v>0</v>
      </c>
      <c r="M205" s="47" t="str">
        <f>'[1]Формат ИПР'!AE193</f>
        <v>нд</v>
      </c>
      <c r="N205" s="47">
        <f>'[1]Формат ИПР'!AF193</f>
        <v>0</v>
      </c>
      <c r="O205" s="47" t="str">
        <f>'[1]Формат ИПР'!AG193</f>
        <v>нд</v>
      </c>
      <c r="P205" s="47">
        <f>'[1]Формат ИПР'!AH193</f>
        <v>0</v>
      </c>
      <c r="Q205" s="48">
        <f t="shared" si="54"/>
        <v>0</v>
      </c>
      <c r="R205" s="42" t="str">
        <f t="shared" si="51"/>
        <v>нд</v>
      </c>
      <c r="S205" s="43" t="str">
        <f t="shared" si="52"/>
        <v>нд</v>
      </c>
      <c r="T205" s="50" t="str">
        <f>'[1]Формат ИПР'!AL193</f>
        <v>Приобретение оборудования в связи с производственной необходимостью</v>
      </c>
    </row>
    <row r="206" spans="1:20" ht="31.2" x14ac:dyDescent="0.3">
      <c r="A206" s="39" t="str">
        <f>'[1]Формат ИПР'!A194</f>
        <v>1.1.6</v>
      </c>
      <c r="B206" s="40" t="str">
        <f>'[1]Формат ИПР'!B194</f>
        <v>Приобретение прибора для измерения тока проводимости ОПН без отключения - 1 шт.</v>
      </c>
      <c r="C206" s="39" t="str">
        <f>'[1]Формат ИПР'!C194</f>
        <v>M_Che455_22</v>
      </c>
      <c r="D206" s="45">
        <f>'[1]Формат ИПР'!Q194</f>
        <v>0.12114999999999999</v>
      </c>
      <c r="E206" s="45">
        <f>'[1]Формат ИПР'!V194</f>
        <v>0.12114999999999999</v>
      </c>
      <c r="F206" s="47">
        <f>'[1]Формат ИПР'!W194</f>
        <v>0</v>
      </c>
      <c r="G206" s="48" t="str">
        <f>IF('[1]Формат ИПР'!X194="нд","нд",(I206+K206+M206+O206))</f>
        <v>нд</v>
      </c>
      <c r="H206" s="47">
        <f t="shared" si="53"/>
        <v>0</v>
      </c>
      <c r="I206" s="47" t="str">
        <f>'[1]Формат ИПР'!AA194</f>
        <v>нд</v>
      </c>
      <c r="J206" s="47">
        <f>'[1]Формат ИПР'!AB194</f>
        <v>0</v>
      </c>
      <c r="K206" s="47" t="str">
        <f>'[1]Формат ИПР'!AC194</f>
        <v>нд</v>
      </c>
      <c r="L206" s="47">
        <f>'[1]Формат ИПР'!AD194</f>
        <v>0</v>
      </c>
      <c r="M206" s="47" t="str">
        <f>'[1]Формат ИПР'!AE194</f>
        <v>нд</v>
      </c>
      <c r="N206" s="47">
        <f>'[1]Формат ИПР'!AF194</f>
        <v>0</v>
      </c>
      <c r="O206" s="47" t="str">
        <f>'[1]Формат ИПР'!AG194</f>
        <v>нд</v>
      </c>
      <c r="P206" s="47">
        <f>'[1]Формат ИПР'!AH194</f>
        <v>0</v>
      </c>
      <c r="Q206" s="48">
        <f t="shared" si="54"/>
        <v>0</v>
      </c>
      <c r="R206" s="42" t="str">
        <f t="shared" si="51"/>
        <v>нд</v>
      </c>
      <c r="S206" s="43" t="str">
        <f t="shared" si="52"/>
        <v>нд</v>
      </c>
      <c r="T206" s="50" t="str">
        <f>'[1]Формат ИПР'!AL194</f>
        <v>нд</v>
      </c>
    </row>
    <row r="207" spans="1:20" ht="31.2" x14ac:dyDescent="0.3">
      <c r="A207" s="39" t="str">
        <f>'[1]Формат ИПР'!A195</f>
        <v>1.1.6</v>
      </c>
      <c r="B207" s="40" t="str">
        <f>'[1]Формат ИПР'!B195</f>
        <v>Приобретение прибора энергетика многофункционального Энергомера CE602M-400K - 2 шт.</v>
      </c>
      <c r="C207" s="39" t="str">
        <f>'[1]Формат ИПР'!C195</f>
        <v>M_Che456_22</v>
      </c>
      <c r="D207" s="45">
        <f>'[1]Формат ИПР'!Q195</f>
        <v>0.878973216</v>
      </c>
      <c r="E207" s="45">
        <f>'[1]Формат ИПР'!V195</f>
        <v>0</v>
      </c>
      <c r="F207" s="47">
        <f>'[1]Формат ИПР'!W195</f>
        <v>0.878973216</v>
      </c>
      <c r="G207" s="48" t="str">
        <f>IF('[1]Формат ИПР'!X195="нд","нд",(I207+K207+M207+O207))</f>
        <v>нд</v>
      </c>
      <c r="H207" s="47">
        <f t="shared" si="53"/>
        <v>0.8789731999999999</v>
      </c>
      <c r="I207" s="47" t="str">
        <f>'[1]Формат ИПР'!AA195</f>
        <v>нд</v>
      </c>
      <c r="J207" s="47">
        <f>'[1]Формат ИПР'!AB195</f>
        <v>0.8789731999999999</v>
      </c>
      <c r="K207" s="47" t="str">
        <f>'[1]Формат ИПР'!AC195</f>
        <v>нд</v>
      </c>
      <c r="L207" s="47">
        <f>'[1]Формат ИПР'!AD195</f>
        <v>0</v>
      </c>
      <c r="M207" s="47" t="str">
        <f>'[1]Формат ИПР'!AE195</f>
        <v>нд</v>
      </c>
      <c r="N207" s="47">
        <f>'[1]Формат ИПР'!AF195</f>
        <v>0</v>
      </c>
      <c r="O207" s="47" t="str">
        <f>'[1]Формат ИПР'!AG195</f>
        <v>нд</v>
      </c>
      <c r="P207" s="47">
        <f>'[1]Формат ИПР'!AH195</f>
        <v>0</v>
      </c>
      <c r="Q207" s="48">
        <f t="shared" si="54"/>
        <v>1.6000000102600609E-8</v>
      </c>
      <c r="R207" s="42" t="str">
        <f t="shared" si="51"/>
        <v>нд</v>
      </c>
      <c r="S207" s="43" t="str">
        <f t="shared" si="52"/>
        <v>нд</v>
      </c>
      <c r="T207" s="50" t="str">
        <f>'[1]Формат ИПР'!AL195</f>
        <v>Приобретение оборудования в связи с производственной необходимостью</v>
      </c>
    </row>
    <row r="208" spans="1:20" x14ac:dyDescent="0.3">
      <c r="A208" s="39" t="str">
        <f>'[1]Формат ИПР'!A196</f>
        <v>1.1.6</v>
      </c>
      <c r="B208" s="40" t="str">
        <f>'[1]Формат ИПР'!B196</f>
        <v>Приобретение рефлекометра импульсного - 2 шт.</v>
      </c>
      <c r="C208" s="39" t="str">
        <f>'[1]Формат ИПР'!C196</f>
        <v>M_Che457_22</v>
      </c>
      <c r="D208" s="45">
        <f>'[1]Формат ИПР'!Q196</f>
        <v>0.36199999999999999</v>
      </c>
      <c r="E208" s="45">
        <f>'[1]Формат ИПР'!V196</f>
        <v>0.36199999999999999</v>
      </c>
      <c r="F208" s="47">
        <f>'[1]Формат ИПР'!W196</f>
        <v>0</v>
      </c>
      <c r="G208" s="48" t="str">
        <f>IF('[1]Формат ИПР'!X196="нд","нд",(I208+K208+M208+O208))</f>
        <v>нд</v>
      </c>
      <c r="H208" s="47">
        <f t="shared" si="53"/>
        <v>0</v>
      </c>
      <c r="I208" s="47" t="str">
        <f>'[1]Формат ИПР'!AA196</f>
        <v>нд</v>
      </c>
      <c r="J208" s="47">
        <f>'[1]Формат ИПР'!AB196</f>
        <v>0</v>
      </c>
      <c r="K208" s="47" t="str">
        <f>'[1]Формат ИПР'!AC196</f>
        <v>нд</v>
      </c>
      <c r="L208" s="47">
        <f>'[1]Формат ИПР'!AD196</f>
        <v>0</v>
      </c>
      <c r="M208" s="47" t="str">
        <f>'[1]Формат ИПР'!AE196</f>
        <v>нд</v>
      </c>
      <c r="N208" s="47">
        <f>'[1]Формат ИПР'!AF196</f>
        <v>0</v>
      </c>
      <c r="O208" s="47" t="str">
        <f>'[1]Формат ИПР'!AG196</f>
        <v>нд</v>
      </c>
      <c r="P208" s="47">
        <f>'[1]Формат ИПР'!AH196</f>
        <v>0</v>
      </c>
      <c r="Q208" s="48">
        <f t="shared" si="54"/>
        <v>0</v>
      </c>
      <c r="R208" s="42" t="str">
        <f t="shared" si="51"/>
        <v>нд</v>
      </c>
      <c r="S208" s="43" t="str">
        <f t="shared" si="52"/>
        <v>нд</v>
      </c>
      <c r="T208" s="50" t="str">
        <f>'[1]Формат ИПР'!AL196</f>
        <v>нд</v>
      </c>
    </row>
    <row r="209" spans="1:20" ht="31.2" x14ac:dyDescent="0.3">
      <c r="A209" s="39" t="str">
        <f>'[1]Формат ИПР'!A197</f>
        <v>1.1.6</v>
      </c>
      <c r="B209" s="40" t="str">
        <f>'[1]Формат ИПР'!B197</f>
        <v>Приобретение сетевого хранилища QNAP TS 431XU-4G (Комплектующие диски-10 шт) - 1 шт.</v>
      </c>
      <c r="C209" s="39" t="str">
        <f>'[1]Формат ИПР'!C197</f>
        <v>M_Che458_22</v>
      </c>
      <c r="D209" s="45">
        <f>'[1]Формат ИПР'!Q197</f>
        <v>0.48149999999999998</v>
      </c>
      <c r="E209" s="45">
        <f>'[1]Формат ИПР'!V197</f>
        <v>0.48149999999999998</v>
      </c>
      <c r="F209" s="47">
        <f>'[1]Формат ИПР'!W197</f>
        <v>0</v>
      </c>
      <c r="G209" s="48" t="str">
        <f>IF('[1]Формат ИПР'!X197="нд","нд",(I209+K209+M209+O209))</f>
        <v>нд</v>
      </c>
      <c r="H209" s="47">
        <f t="shared" si="53"/>
        <v>0</v>
      </c>
      <c r="I209" s="47" t="str">
        <f>'[1]Формат ИПР'!AA197</f>
        <v>нд</v>
      </c>
      <c r="J209" s="47">
        <f>'[1]Формат ИПР'!AB197</f>
        <v>0</v>
      </c>
      <c r="K209" s="47" t="str">
        <f>'[1]Формат ИПР'!AC197</f>
        <v>нд</v>
      </c>
      <c r="L209" s="47">
        <f>'[1]Формат ИПР'!AD197</f>
        <v>0</v>
      </c>
      <c r="M209" s="47" t="str">
        <f>'[1]Формат ИПР'!AE197</f>
        <v>нд</v>
      </c>
      <c r="N209" s="47">
        <f>'[1]Формат ИПР'!AF197</f>
        <v>0</v>
      </c>
      <c r="O209" s="47" t="str">
        <f>'[1]Формат ИПР'!AG197</f>
        <v>нд</v>
      </c>
      <c r="P209" s="47">
        <f>'[1]Формат ИПР'!AH197</f>
        <v>0</v>
      </c>
      <c r="Q209" s="48">
        <f t="shared" si="54"/>
        <v>0</v>
      </c>
      <c r="R209" s="42" t="str">
        <f t="shared" si="51"/>
        <v>нд</v>
      </c>
      <c r="S209" s="43" t="str">
        <f t="shared" si="52"/>
        <v>нд</v>
      </c>
      <c r="T209" s="50" t="str">
        <f>'[1]Формат ИПР'!AL197</f>
        <v>нд</v>
      </c>
    </row>
    <row r="210" spans="1:20" x14ac:dyDescent="0.3">
      <c r="A210" s="39" t="str">
        <f>'[1]Формат ИПР'!A198</f>
        <v>1.1.6</v>
      </c>
      <c r="B210" s="40" t="str">
        <f>'[1]Формат ИПР'!B198</f>
        <v>Приобретение устройства дожига - 2 шт.</v>
      </c>
      <c r="C210" s="39" t="str">
        <f>'[1]Формат ИПР'!C198</f>
        <v>M_Che459_22</v>
      </c>
      <c r="D210" s="45">
        <f>'[1]Формат ИПР'!Q198</f>
        <v>0.52</v>
      </c>
      <c r="E210" s="45">
        <f>'[1]Формат ИПР'!V198</f>
        <v>0.52</v>
      </c>
      <c r="F210" s="47">
        <f>'[1]Формат ИПР'!W198</f>
        <v>0</v>
      </c>
      <c r="G210" s="48" t="str">
        <f>IF('[1]Формат ИПР'!X198="нд","нд",(I210+K210+M210+O210))</f>
        <v>нд</v>
      </c>
      <c r="H210" s="47">
        <f t="shared" si="53"/>
        <v>0</v>
      </c>
      <c r="I210" s="47" t="str">
        <f>'[1]Формат ИПР'!AA198</f>
        <v>нд</v>
      </c>
      <c r="J210" s="47">
        <f>'[1]Формат ИПР'!AB198</f>
        <v>0</v>
      </c>
      <c r="K210" s="47" t="str">
        <f>'[1]Формат ИПР'!AC198</f>
        <v>нд</v>
      </c>
      <c r="L210" s="47">
        <f>'[1]Формат ИПР'!AD198</f>
        <v>0</v>
      </c>
      <c r="M210" s="47" t="str">
        <f>'[1]Формат ИПР'!AE198</f>
        <v>нд</v>
      </c>
      <c r="N210" s="47">
        <f>'[1]Формат ИПР'!AF198</f>
        <v>0</v>
      </c>
      <c r="O210" s="47" t="str">
        <f>'[1]Формат ИПР'!AG198</f>
        <v>нд</v>
      </c>
      <c r="P210" s="47">
        <f>'[1]Формат ИПР'!AH198</f>
        <v>0</v>
      </c>
      <c r="Q210" s="48">
        <f t="shared" si="54"/>
        <v>0</v>
      </c>
      <c r="R210" s="42" t="str">
        <f t="shared" si="51"/>
        <v>нд</v>
      </c>
      <c r="S210" s="43" t="str">
        <f t="shared" si="52"/>
        <v>нд</v>
      </c>
      <c r="T210" s="50" t="str">
        <f>'[1]Формат ИПР'!AL198</f>
        <v>нд</v>
      </c>
    </row>
    <row r="211" spans="1:20" x14ac:dyDescent="0.3">
      <c r="A211" s="39" t="str">
        <f>'[1]Формат ИПР'!A199</f>
        <v>1.1.6</v>
      </c>
      <c r="B211" s="40" t="str">
        <f>'[1]Формат ИПР'!B199</f>
        <v>Приобретение оборудования в рамках Программы подготовки к ОЗП 2020/2021 гг.</v>
      </c>
      <c r="C211" s="39" t="str">
        <f>'[1]Формат ИПР'!C199</f>
        <v>L_Che442_21</v>
      </c>
      <c r="D211" s="45">
        <f>'[1]Формат ИПР'!Q199</f>
        <v>49.895000000000003</v>
      </c>
      <c r="E211" s="45">
        <f>'[1]Формат ИПР'!V199</f>
        <v>49.895000000000003</v>
      </c>
      <c r="F211" s="47">
        <f>'[1]Формат ИПР'!W199</f>
        <v>0</v>
      </c>
      <c r="G211" s="48" t="str">
        <f>IF('[1]Формат ИПР'!X199="нд","нд",(I211+K211+M211+O211))</f>
        <v>нд</v>
      </c>
      <c r="H211" s="47">
        <f t="shared" si="53"/>
        <v>0</v>
      </c>
      <c r="I211" s="47" t="str">
        <f>'[1]Формат ИПР'!AA199</f>
        <v>нд</v>
      </c>
      <c r="J211" s="47">
        <f>'[1]Формат ИПР'!AB199</f>
        <v>0</v>
      </c>
      <c r="K211" s="47" t="str">
        <f>'[1]Формат ИПР'!AC199</f>
        <v>нд</v>
      </c>
      <c r="L211" s="47">
        <f>'[1]Формат ИПР'!AD199</f>
        <v>0</v>
      </c>
      <c r="M211" s="47" t="str">
        <f>'[1]Формат ИПР'!AE199</f>
        <v>нд</v>
      </c>
      <c r="N211" s="47">
        <f>'[1]Формат ИПР'!AF199</f>
        <v>0</v>
      </c>
      <c r="O211" s="47" t="str">
        <f>'[1]Формат ИПР'!AG199</f>
        <v>нд</v>
      </c>
      <c r="P211" s="47">
        <f>'[1]Формат ИПР'!AH199</f>
        <v>0</v>
      </c>
      <c r="Q211" s="48">
        <f t="shared" si="54"/>
        <v>0</v>
      </c>
      <c r="R211" s="42" t="str">
        <f t="shared" si="51"/>
        <v>нд</v>
      </c>
      <c r="S211" s="43" t="str">
        <f t="shared" si="52"/>
        <v>нд</v>
      </c>
      <c r="T211" s="50" t="str">
        <f>'[1]Формат ИПР'!AL199</f>
        <v>нд</v>
      </c>
    </row>
    <row r="212" spans="1:20" ht="31.2" x14ac:dyDescent="0.3">
      <c r="A212" s="39" t="str">
        <f>'[1]Формат ИПР'!A200</f>
        <v>1.1.6</v>
      </c>
      <c r="B212" s="40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39" t="str">
        <f>'[1]Формат ИПР'!C200</f>
        <v>J_Che233</v>
      </c>
      <c r="D212" s="45">
        <f>'[1]Формат ИПР'!Q200</f>
        <v>5.9818106799999997</v>
      </c>
      <c r="E212" s="45">
        <f>'[1]Формат ИПР'!V200</f>
        <v>5.9395306799999998</v>
      </c>
      <c r="F212" s="47">
        <f>'[1]Формат ИПР'!W200</f>
        <v>4.2279999999999873E-2</v>
      </c>
      <c r="G212" s="48" t="str">
        <f>IF('[1]Формат ИПР'!X200="нд","нд",(I212+K212+M212+O212))</f>
        <v>нд</v>
      </c>
      <c r="H212" s="47">
        <f t="shared" si="53"/>
        <v>0</v>
      </c>
      <c r="I212" s="47" t="str">
        <f>'[1]Формат ИПР'!AA200</f>
        <v>нд</v>
      </c>
      <c r="J212" s="47">
        <f>'[1]Формат ИПР'!AB200</f>
        <v>0</v>
      </c>
      <c r="K212" s="47" t="str">
        <f>'[1]Формат ИПР'!AC200</f>
        <v>нд</v>
      </c>
      <c r="L212" s="47">
        <f>'[1]Формат ИПР'!AD200</f>
        <v>0</v>
      </c>
      <c r="M212" s="47" t="str">
        <f>'[1]Формат ИПР'!AE200</f>
        <v>нд</v>
      </c>
      <c r="N212" s="47">
        <f>'[1]Формат ИПР'!AF200</f>
        <v>0</v>
      </c>
      <c r="O212" s="47" t="str">
        <f>'[1]Формат ИПР'!AG200</f>
        <v>нд</v>
      </c>
      <c r="P212" s="47">
        <f>'[1]Формат ИПР'!AH200</f>
        <v>0</v>
      </c>
      <c r="Q212" s="48">
        <f t="shared" si="54"/>
        <v>4.2279999999999873E-2</v>
      </c>
      <c r="R212" s="42" t="str">
        <f t="shared" si="51"/>
        <v>нд</v>
      </c>
      <c r="S212" s="43" t="str">
        <f t="shared" si="52"/>
        <v>нд</v>
      </c>
      <c r="T212" s="50" t="str">
        <f>'[1]Формат ИПР'!AL200</f>
        <v>нд</v>
      </c>
    </row>
    <row r="213" spans="1:20" x14ac:dyDescent="0.3">
      <c r="A213" s="39" t="str">
        <f>'[1]Формат ИПР'!A201</f>
        <v>1.1.6</v>
      </c>
      <c r="B213" s="40" t="str">
        <f>'[1]Формат ИПР'!B201</f>
        <v>Приобретение системы видеонаблюдения</v>
      </c>
      <c r="C213" s="39" t="str">
        <f>'[1]Формат ИПР'!C201</f>
        <v>K_Che264</v>
      </c>
      <c r="D213" s="45">
        <f>'[1]Формат ИПР'!Q201</f>
        <v>13.060676999999998</v>
      </c>
      <c r="E213" s="45">
        <f>'[1]Формат ИПР'!V201</f>
        <v>13.060676999999998</v>
      </c>
      <c r="F213" s="47">
        <f>'[1]Формат ИПР'!W201</f>
        <v>0</v>
      </c>
      <c r="G213" s="48" t="str">
        <f>IF('[1]Формат ИПР'!X201="нд","нд",(I213+K213+M213+O213))</f>
        <v>нд</v>
      </c>
      <c r="H213" s="47">
        <f t="shared" si="53"/>
        <v>0</v>
      </c>
      <c r="I213" s="47" t="str">
        <f>'[1]Формат ИПР'!AA201</f>
        <v>нд</v>
      </c>
      <c r="J213" s="47">
        <f>'[1]Формат ИПР'!AB201</f>
        <v>0</v>
      </c>
      <c r="K213" s="47" t="str">
        <f>'[1]Формат ИПР'!AC201</f>
        <v>нд</v>
      </c>
      <c r="L213" s="47">
        <f>'[1]Формат ИПР'!AD201</f>
        <v>0</v>
      </c>
      <c r="M213" s="47" t="str">
        <f>'[1]Формат ИПР'!AE201</f>
        <v>нд</v>
      </c>
      <c r="N213" s="47">
        <f>'[1]Формат ИПР'!AF201</f>
        <v>0</v>
      </c>
      <c r="O213" s="47" t="str">
        <f>'[1]Формат ИПР'!AG201</f>
        <v>нд</v>
      </c>
      <c r="P213" s="47">
        <f>'[1]Формат ИПР'!AH201</f>
        <v>0</v>
      </c>
      <c r="Q213" s="48">
        <f t="shared" si="54"/>
        <v>0</v>
      </c>
      <c r="R213" s="42" t="str">
        <f t="shared" si="51"/>
        <v>нд</v>
      </c>
      <c r="S213" s="43" t="str">
        <f t="shared" si="52"/>
        <v>нд</v>
      </c>
      <c r="T213" s="50" t="str">
        <f>'[1]Формат ИПР'!AL201</f>
        <v>нд</v>
      </c>
    </row>
    <row r="214" spans="1:20" x14ac:dyDescent="0.3">
      <c r="A214" s="39" t="str">
        <f>'[1]Формат ИПР'!A202</f>
        <v>1.1.6</v>
      </c>
      <c r="B214" s="40" t="str">
        <f>'[1]Формат ИПР'!B202</f>
        <v>Приобретение МФУ Кyocera Ecosyes -1 шт.</v>
      </c>
      <c r="C214" s="39" t="str">
        <f>'[1]Формат ИПР'!C202</f>
        <v>N_Che464_23</v>
      </c>
      <c r="D214" s="45">
        <f>'[1]Формат ИПР'!Q202</f>
        <v>0.15709700399999998</v>
      </c>
      <c r="E214" s="45">
        <f>'[1]Формат ИПР'!V202</f>
        <v>0</v>
      </c>
      <c r="F214" s="47">
        <f>'[1]Формат ИПР'!W202</f>
        <v>0.15709700399999998</v>
      </c>
      <c r="G214" s="48" t="str">
        <f>IF('[1]Формат ИПР'!X202="нд","нд",(I214+K214+M214+O214))</f>
        <v>нд</v>
      </c>
      <c r="H214" s="47">
        <f t="shared" si="53"/>
        <v>0</v>
      </c>
      <c r="I214" s="47" t="str">
        <f>'[1]Формат ИПР'!AA202</f>
        <v>нд</v>
      </c>
      <c r="J214" s="47">
        <f>'[1]Формат ИПР'!AB202</f>
        <v>0</v>
      </c>
      <c r="K214" s="47" t="str">
        <f>'[1]Формат ИПР'!AC202</f>
        <v>нд</v>
      </c>
      <c r="L214" s="47">
        <f>'[1]Формат ИПР'!AD202</f>
        <v>0</v>
      </c>
      <c r="M214" s="47" t="str">
        <f>'[1]Формат ИПР'!AE202</f>
        <v>нд</v>
      </c>
      <c r="N214" s="47">
        <f>'[1]Формат ИПР'!AF202</f>
        <v>0</v>
      </c>
      <c r="O214" s="47" t="str">
        <f>'[1]Формат ИПР'!AG202</f>
        <v>нд</v>
      </c>
      <c r="P214" s="47">
        <f>'[1]Формат ИПР'!AH202</f>
        <v>0</v>
      </c>
      <c r="Q214" s="48">
        <f t="shared" si="54"/>
        <v>0.15709700399999998</v>
      </c>
      <c r="R214" s="42" t="str">
        <f t="shared" si="51"/>
        <v>нд</v>
      </c>
      <c r="S214" s="43" t="str">
        <f t="shared" si="52"/>
        <v>нд</v>
      </c>
      <c r="T214" s="50" t="str">
        <f>'[1]Формат ИПР'!AL202</f>
        <v>нд</v>
      </c>
    </row>
    <row r="215" spans="1:20" x14ac:dyDescent="0.3">
      <c r="A215" s="39" t="str">
        <f>'[1]Формат ИПР'!A203</f>
        <v>1.1.6</v>
      </c>
      <c r="B215" s="40" t="str">
        <f>'[1]Формат ИПР'!B203</f>
        <v>Приобретение Ноутбук  MS1 - 4 шт.</v>
      </c>
      <c r="C215" s="39" t="str">
        <f>'[1]Формат ИПР'!C203</f>
        <v>N_Che465_23</v>
      </c>
      <c r="D215" s="45">
        <f>'[1]Формат ИПР'!Q203</f>
        <v>0.67599998400000005</v>
      </c>
      <c r="E215" s="45">
        <f>'[1]Формат ИПР'!V203</f>
        <v>0</v>
      </c>
      <c r="F215" s="47">
        <f>'[1]Формат ИПР'!W203</f>
        <v>0.67599998400000005</v>
      </c>
      <c r="G215" s="48" t="str">
        <f>IF('[1]Формат ИПР'!X203="нд","нд",(I215+K215+M215+O215))</f>
        <v>нд</v>
      </c>
      <c r="H215" s="47">
        <f t="shared" si="53"/>
        <v>0</v>
      </c>
      <c r="I215" s="47" t="str">
        <f>'[1]Формат ИПР'!AA203</f>
        <v>нд</v>
      </c>
      <c r="J215" s="47">
        <f>'[1]Формат ИПР'!AB203</f>
        <v>0</v>
      </c>
      <c r="K215" s="47" t="str">
        <f>'[1]Формат ИПР'!AC203</f>
        <v>нд</v>
      </c>
      <c r="L215" s="47">
        <f>'[1]Формат ИПР'!AD203</f>
        <v>0</v>
      </c>
      <c r="M215" s="47" t="str">
        <f>'[1]Формат ИПР'!AE203</f>
        <v>нд</v>
      </c>
      <c r="N215" s="47">
        <f>'[1]Формат ИПР'!AF203</f>
        <v>0</v>
      </c>
      <c r="O215" s="47" t="str">
        <f>'[1]Формат ИПР'!AG203</f>
        <v>нд</v>
      </c>
      <c r="P215" s="47">
        <f>'[1]Формат ИПР'!AH203</f>
        <v>0</v>
      </c>
      <c r="Q215" s="48">
        <f t="shared" si="54"/>
        <v>0.67599998400000005</v>
      </c>
      <c r="R215" s="42" t="str">
        <f t="shared" si="51"/>
        <v>нд</v>
      </c>
      <c r="S215" s="43" t="str">
        <f t="shared" si="52"/>
        <v>нд</v>
      </c>
      <c r="T215" s="50" t="str">
        <f>'[1]Формат ИПР'!AL203</f>
        <v>нд</v>
      </c>
    </row>
    <row r="216" spans="1:20" x14ac:dyDescent="0.3">
      <c r="A216" s="39" t="str">
        <f>'[1]Формат ИПР'!A204</f>
        <v>1.1.6</v>
      </c>
      <c r="B216" s="40" t="str">
        <f>'[1]Формат ИПР'!B204</f>
        <v>Приобретение компьютера для специалистов - 7 шт.</v>
      </c>
      <c r="C216" s="39" t="str">
        <f>'[1]Формат ИПР'!C204</f>
        <v>N_Che466_23</v>
      </c>
      <c r="D216" s="45">
        <f>'[1]Формат ИПР'!Q204</f>
        <v>1.0850000280000001</v>
      </c>
      <c r="E216" s="45">
        <f>'[1]Формат ИПР'!V204</f>
        <v>0</v>
      </c>
      <c r="F216" s="47">
        <f>'[1]Формат ИПР'!W204</f>
        <v>1.0850000280000001</v>
      </c>
      <c r="G216" s="48" t="str">
        <f>IF('[1]Формат ИПР'!X204="нд","нд",(I216+K216+M216+O216))</f>
        <v>нд</v>
      </c>
      <c r="H216" s="47">
        <f t="shared" si="53"/>
        <v>0</v>
      </c>
      <c r="I216" s="47" t="str">
        <f>'[1]Формат ИПР'!AA204</f>
        <v>нд</v>
      </c>
      <c r="J216" s="47">
        <f>'[1]Формат ИПР'!AB204</f>
        <v>0</v>
      </c>
      <c r="K216" s="47" t="str">
        <f>'[1]Формат ИПР'!AC204</f>
        <v>нд</v>
      </c>
      <c r="L216" s="47">
        <f>'[1]Формат ИПР'!AD204</f>
        <v>0</v>
      </c>
      <c r="M216" s="47" t="str">
        <f>'[1]Формат ИПР'!AE204</f>
        <v>нд</v>
      </c>
      <c r="N216" s="47">
        <f>'[1]Формат ИПР'!AF204</f>
        <v>0</v>
      </c>
      <c r="O216" s="47" t="str">
        <f>'[1]Формат ИПР'!AG204</f>
        <v>нд</v>
      </c>
      <c r="P216" s="47">
        <f>'[1]Формат ИПР'!AH204</f>
        <v>0</v>
      </c>
      <c r="Q216" s="48">
        <f t="shared" si="54"/>
        <v>1.0850000280000001</v>
      </c>
      <c r="R216" s="42" t="str">
        <f t="shared" si="51"/>
        <v>нд</v>
      </c>
      <c r="S216" s="43" t="str">
        <f t="shared" si="52"/>
        <v>нд</v>
      </c>
      <c r="T216" s="50" t="str">
        <f>'[1]Формат ИПР'!AL204</f>
        <v>нд</v>
      </c>
    </row>
    <row r="217" spans="1:20" x14ac:dyDescent="0.3">
      <c r="A217" s="39" t="str">
        <f>'[1]Формат ИПР'!A205</f>
        <v>1.1.6</v>
      </c>
      <c r="B217" s="40" t="str">
        <f>'[1]Формат ИПР'!B205</f>
        <v>Приобретение компьютера DELL - 2 шт.</v>
      </c>
      <c r="C217" s="39" t="str">
        <f>'[1]Формат ИПР'!C205</f>
        <v>N_Che467_23</v>
      </c>
      <c r="D217" s="45">
        <f>'[1]Формат ИПР'!Q205</f>
        <v>0.57884140799999995</v>
      </c>
      <c r="E217" s="45">
        <f>'[1]Формат ИПР'!V205</f>
        <v>0</v>
      </c>
      <c r="F217" s="47">
        <f>'[1]Формат ИПР'!W205</f>
        <v>0.57884140799999995</v>
      </c>
      <c r="G217" s="48" t="str">
        <f>IF('[1]Формат ИПР'!X205="нд","нд",(I217+K217+M217+O217))</f>
        <v>нд</v>
      </c>
      <c r="H217" s="47">
        <f t="shared" si="53"/>
        <v>0</v>
      </c>
      <c r="I217" s="47" t="str">
        <f>'[1]Формат ИПР'!AA205</f>
        <v>нд</v>
      </c>
      <c r="J217" s="47">
        <f>'[1]Формат ИПР'!AB205</f>
        <v>0</v>
      </c>
      <c r="K217" s="47" t="str">
        <f>'[1]Формат ИПР'!AC205</f>
        <v>нд</v>
      </c>
      <c r="L217" s="47">
        <f>'[1]Формат ИПР'!AD205</f>
        <v>0</v>
      </c>
      <c r="M217" s="47" t="str">
        <f>'[1]Формат ИПР'!AE205</f>
        <v>нд</v>
      </c>
      <c r="N217" s="47">
        <f>'[1]Формат ИПР'!AF205</f>
        <v>0</v>
      </c>
      <c r="O217" s="47" t="str">
        <f>'[1]Формат ИПР'!AG205</f>
        <v>нд</v>
      </c>
      <c r="P217" s="47">
        <f>'[1]Формат ИПР'!AH205</f>
        <v>0</v>
      </c>
      <c r="Q217" s="48">
        <f t="shared" si="54"/>
        <v>0.57884140799999995</v>
      </c>
      <c r="R217" s="42" t="str">
        <f t="shared" ref="R217:R280" si="55">IF(G217="нд","нд",(J217+L217+N217)-(I217+K217+M217))</f>
        <v>нд</v>
      </c>
      <c r="S217" s="43" t="str">
        <f t="shared" ref="S217:S280" si="56">IF(G217="нд","нд",IF((I217+K217+M217)&gt;0,R217/(I217+K217+M217),"-"))</f>
        <v>нд</v>
      </c>
      <c r="T217" s="50" t="str">
        <f>'[1]Формат ИПР'!AL205</f>
        <v>нд</v>
      </c>
    </row>
    <row r="218" spans="1:20" x14ac:dyDescent="0.3">
      <c r="A218" s="39" t="str">
        <f>'[1]Формат ИПР'!A206</f>
        <v>1.1.6</v>
      </c>
      <c r="B218" s="40" t="str">
        <f>'[1]Формат ИПР'!B206</f>
        <v>Приобретение котла отопительного  - 2 шт.</v>
      </c>
      <c r="C218" s="39" t="str">
        <f>'[1]Формат ИПР'!C206</f>
        <v>N_Che468_23</v>
      </c>
      <c r="D218" s="45">
        <f>'[1]Формат ИПР'!Q206</f>
        <v>1.649333352</v>
      </c>
      <c r="E218" s="45">
        <f>'[1]Формат ИПР'!V206</f>
        <v>0</v>
      </c>
      <c r="F218" s="47">
        <f>'[1]Формат ИПР'!W206</f>
        <v>1.649333352</v>
      </c>
      <c r="G218" s="48" t="str">
        <f>IF('[1]Формат ИПР'!X206="нд","нд",(I218+K218+M218+O218))</f>
        <v>нд</v>
      </c>
      <c r="H218" s="47">
        <f t="shared" si="53"/>
        <v>0</v>
      </c>
      <c r="I218" s="47" t="str">
        <f>'[1]Формат ИПР'!AA206</f>
        <v>нд</v>
      </c>
      <c r="J218" s="47">
        <f>'[1]Формат ИПР'!AB206</f>
        <v>0</v>
      </c>
      <c r="K218" s="47" t="str">
        <f>'[1]Формат ИПР'!AC206</f>
        <v>нд</v>
      </c>
      <c r="L218" s="47">
        <f>'[1]Формат ИПР'!AD206</f>
        <v>0</v>
      </c>
      <c r="M218" s="47" t="str">
        <f>'[1]Формат ИПР'!AE206</f>
        <v>нд</v>
      </c>
      <c r="N218" s="47">
        <f>'[1]Формат ИПР'!AF206</f>
        <v>0</v>
      </c>
      <c r="O218" s="47" t="str">
        <f>'[1]Формат ИПР'!AG206</f>
        <v>нд</v>
      </c>
      <c r="P218" s="47">
        <f>'[1]Формат ИПР'!AH206</f>
        <v>0</v>
      </c>
      <c r="Q218" s="48">
        <f t="shared" si="54"/>
        <v>1.649333352</v>
      </c>
      <c r="R218" s="42" t="str">
        <f t="shared" si="55"/>
        <v>нд</v>
      </c>
      <c r="S218" s="43" t="str">
        <f t="shared" si="56"/>
        <v>нд</v>
      </c>
      <c r="T218" s="50" t="str">
        <f>'[1]Формат ИПР'!AL206</f>
        <v>нд</v>
      </c>
    </row>
    <row r="219" spans="1:20" x14ac:dyDescent="0.3">
      <c r="A219" s="39" t="str">
        <f>'[1]Формат ИПР'!A207</f>
        <v>1.1.6</v>
      </c>
      <c r="B219" s="40" t="str">
        <f>'[1]Формат ИПР'!B207</f>
        <v>Приобретение  устройства Сириус -3-ЛВ-05-00-АО-К404-41 - 3 шт.</v>
      </c>
      <c r="C219" s="39" t="str">
        <f>'[1]Формат ИПР'!C207</f>
        <v>N_Che469_23</v>
      </c>
      <c r="D219" s="45">
        <f>'[1]Формат ИПР'!Q207</f>
        <v>2.7467999999999999</v>
      </c>
      <c r="E219" s="45">
        <f>'[1]Формат ИПР'!V207</f>
        <v>0</v>
      </c>
      <c r="F219" s="47">
        <f>'[1]Формат ИПР'!W207</f>
        <v>2.7467999999999999</v>
      </c>
      <c r="G219" s="48" t="str">
        <f>IF('[1]Формат ИПР'!X207="нд","нд",(I219+K219+M219+O219))</f>
        <v>нд</v>
      </c>
      <c r="H219" s="47">
        <f t="shared" si="53"/>
        <v>2.7467999999999999</v>
      </c>
      <c r="I219" s="47" t="str">
        <f>'[1]Формат ИПР'!AA207</f>
        <v>нд</v>
      </c>
      <c r="J219" s="47">
        <f>'[1]Формат ИПР'!AB207</f>
        <v>0</v>
      </c>
      <c r="K219" s="47" t="str">
        <f>'[1]Формат ИПР'!AC207</f>
        <v>нд</v>
      </c>
      <c r="L219" s="47">
        <f>'[1]Формат ИПР'!AD207</f>
        <v>0</v>
      </c>
      <c r="M219" s="47" t="str">
        <f>'[1]Формат ИПР'!AE207</f>
        <v>нд</v>
      </c>
      <c r="N219" s="47">
        <f>'[1]Формат ИПР'!AF207</f>
        <v>2.7467999999999999</v>
      </c>
      <c r="O219" s="47" t="str">
        <f>'[1]Формат ИПР'!AG207</f>
        <v>нд</v>
      </c>
      <c r="P219" s="47">
        <f>'[1]Формат ИПР'!AH207</f>
        <v>0</v>
      </c>
      <c r="Q219" s="48">
        <f t="shared" si="54"/>
        <v>0</v>
      </c>
      <c r="R219" s="42" t="str">
        <f t="shared" si="55"/>
        <v>нд</v>
      </c>
      <c r="S219" s="43" t="str">
        <f t="shared" si="56"/>
        <v>нд</v>
      </c>
      <c r="T219" s="50" t="str">
        <f>'[1]Формат ИПР'!AL207</f>
        <v>Приобретение оборудования в связи с производственной необходимостью</v>
      </c>
    </row>
    <row r="220" spans="1:20" ht="62.4" x14ac:dyDescent="0.3">
      <c r="A220" s="39" t="str">
        <f>'[1]Формат ИПР'!A208</f>
        <v>1.1.6</v>
      </c>
      <c r="B220" s="40" t="str">
        <f>'[1]Формат ИПР'!B208</f>
        <v>Приобретение оборудования, требующего монтажа для обслуживания сетей, прочее оборудование</v>
      </c>
      <c r="C220" s="39" t="str">
        <f>'[1]Формат ИПР'!C208</f>
        <v>G_Che2_16</v>
      </c>
      <c r="D220" s="45">
        <f>'[1]Формат ИПР'!Q208</f>
        <v>221.19987852000003</v>
      </c>
      <c r="E220" s="45">
        <f>'[1]Формат ИПР'!V208</f>
        <v>133.40219379600003</v>
      </c>
      <c r="F220" s="47">
        <f>'[1]Формат ИПР'!W208</f>
        <v>87.797684723999993</v>
      </c>
      <c r="G220" s="48" t="str">
        <f>IF('[1]Формат ИПР'!X208="нд","нд",(I220+K220+M220+O220))</f>
        <v>нд</v>
      </c>
      <c r="H220" s="47">
        <f t="shared" si="53"/>
        <v>4.8959999999999999</v>
      </c>
      <c r="I220" s="47" t="str">
        <f>'[1]Формат ИПР'!AA208</f>
        <v>нд</v>
      </c>
      <c r="J220" s="47">
        <f>'[1]Формат ИПР'!AB208</f>
        <v>0</v>
      </c>
      <c r="K220" s="47" t="str">
        <f>'[1]Формат ИПР'!AC208</f>
        <v>нд</v>
      </c>
      <c r="L220" s="47">
        <f>'[1]Формат ИПР'!AD208</f>
        <v>0</v>
      </c>
      <c r="M220" s="47" t="str">
        <f>'[1]Формат ИПР'!AE208</f>
        <v>нд</v>
      </c>
      <c r="N220" s="47">
        <f>'[1]Формат ИПР'!AF208</f>
        <v>4.8959999999999999</v>
      </c>
      <c r="O220" s="47" t="str">
        <f>'[1]Формат ИПР'!AG208</f>
        <v>нд</v>
      </c>
      <c r="P220" s="47">
        <f>'[1]Формат ИПР'!AH208</f>
        <v>0</v>
      </c>
      <c r="Q220" s="48">
        <f t="shared" si="54"/>
        <v>82.901684723999992</v>
      </c>
      <c r="R220" s="42" t="str">
        <f t="shared" si="55"/>
        <v>нд</v>
      </c>
      <c r="S220" s="43" t="str">
        <f t="shared" si="56"/>
        <v>нд</v>
      </c>
      <c r="T220" s="50" t="str">
        <f>'[1]Формат ИПР'!AL208</f>
        <v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v>
      </c>
    </row>
    <row r="221" spans="1:20" ht="31.2" x14ac:dyDescent="0.3">
      <c r="A221" s="39" t="s">
        <v>135</v>
      </c>
      <c r="B221" s="40" t="s">
        <v>136</v>
      </c>
      <c r="C221" s="39" t="s">
        <v>30</v>
      </c>
      <c r="D221" s="47">
        <v>0</v>
      </c>
      <c r="E221" s="47">
        <v>0</v>
      </c>
      <c r="F221" s="47">
        <v>0</v>
      </c>
      <c r="G221" s="47">
        <v>0</v>
      </c>
      <c r="H221" s="47">
        <v>0</v>
      </c>
      <c r="I221" s="47">
        <v>0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2">
        <f t="shared" si="55"/>
        <v>0</v>
      </c>
      <c r="S221" s="43" t="str">
        <f t="shared" si="56"/>
        <v>-</v>
      </c>
      <c r="T221" s="52" t="s">
        <v>31</v>
      </c>
    </row>
    <row r="222" spans="1:20" x14ac:dyDescent="0.3">
      <c r="A222" s="39" t="s">
        <v>137</v>
      </c>
      <c r="B222" s="40" t="s">
        <v>138</v>
      </c>
      <c r="C222" s="39" t="s">
        <v>30</v>
      </c>
      <c r="D222" s="47">
        <v>0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47">
        <v>0</v>
      </c>
      <c r="K222" s="47">
        <v>0</v>
      </c>
      <c r="L222" s="47">
        <v>0</v>
      </c>
      <c r="M222" s="47">
        <v>0</v>
      </c>
      <c r="N222" s="47">
        <v>0</v>
      </c>
      <c r="O222" s="47">
        <v>0</v>
      </c>
      <c r="P222" s="47">
        <v>0</v>
      </c>
      <c r="Q222" s="47">
        <v>0</v>
      </c>
      <c r="R222" s="42">
        <f t="shared" si="55"/>
        <v>0</v>
      </c>
      <c r="S222" s="43" t="str">
        <f t="shared" si="56"/>
        <v>-</v>
      </c>
      <c r="T222" s="52" t="s">
        <v>31</v>
      </c>
    </row>
    <row r="223" spans="1:20" ht="46.8" x14ac:dyDescent="0.3">
      <c r="A223" s="39" t="s">
        <v>139</v>
      </c>
      <c r="B223" s="40" t="s">
        <v>140</v>
      </c>
      <c r="C223" s="39" t="s">
        <v>30</v>
      </c>
      <c r="D223" s="47">
        <v>0</v>
      </c>
      <c r="E223" s="47">
        <v>0</v>
      </c>
      <c r="F223" s="47">
        <v>0</v>
      </c>
      <c r="G223" s="47">
        <v>0</v>
      </c>
      <c r="H223" s="47">
        <v>0</v>
      </c>
      <c r="I223" s="47">
        <v>0</v>
      </c>
      <c r="J223" s="47">
        <v>0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7">
        <v>0</v>
      </c>
      <c r="Q223" s="47">
        <v>0</v>
      </c>
      <c r="R223" s="42">
        <f t="shared" si="55"/>
        <v>0</v>
      </c>
      <c r="S223" s="43" t="str">
        <f t="shared" si="56"/>
        <v>-</v>
      </c>
      <c r="T223" s="52" t="s">
        <v>31</v>
      </c>
    </row>
    <row r="224" spans="1:20" ht="31.2" x14ac:dyDescent="0.3">
      <c r="A224" s="39" t="s">
        <v>141</v>
      </c>
      <c r="B224" s="40" t="s">
        <v>142</v>
      </c>
      <c r="C224" s="39" t="s">
        <v>30</v>
      </c>
      <c r="D224" s="47">
        <v>0</v>
      </c>
      <c r="E224" s="47">
        <v>0</v>
      </c>
      <c r="F224" s="47">
        <v>0</v>
      </c>
      <c r="G224" s="47">
        <v>0</v>
      </c>
      <c r="H224" s="47">
        <v>0</v>
      </c>
      <c r="I224" s="47">
        <v>0</v>
      </c>
      <c r="J224" s="47">
        <v>0</v>
      </c>
      <c r="K224" s="47">
        <v>0</v>
      </c>
      <c r="L224" s="47">
        <v>0</v>
      </c>
      <c r="M224" s="47">
        <v>0</v>
      </c>
      <c r="N224" s="47">
        <v>0</v>
      </c>
      <c r="O224" s="47">
        <v>0</v>
      </c>
      <c r="P224" s="47">
        <v>0</v>
      </c>
      <c r="Q224" s="47">
        <v>0</v>
      </c>
      <c r="R224" s="42">
        <f t="shared" si="55"/>
        <v>0</v>
      </c>
      <c r="S224" s="43" t="str">
        <f t="shared" si="56"/>
        <v>-</v>
      </c>
      <c r="T224" s="52" t="s">
        <v>31</v>
      </c>
    </row>
    <row r="225" spans="1:20" ht="31.2" x14ac:dyDescent="0.3">
      <c r="A225" s="39" t="s">
        <v>143</v>
      </c>
      <c r="B225" s="40" t="s">
        <v>142</v>
      </c>
      <c r="C225" s="39" t="s">
        <v>30</v>
      </c>
      <c r="D225" s="47">
        <v>0</v>
      </c>
      <c r="E225" s="47">
        <v>0</v>
      </c>
      <c r="F225" s="47">
        <v>0</v>
      </c>
      <c r="G225" s="47">
        <v>0</v>
      </c>
      <c r="H225" s="47">
        <v>0</v>
      </c>
      <c r="I225" s="47">
        <v>0</v>
      </c>
      <c r="J225" s="47">
        <v>0</v>
      </c>
      <c r="K225" s="47">
        <v>0</v>
      </c>
      <c r="L225" s="47">
        <v>0</v>
      </c>
      <c r="M225" s="47">
        <v>0</v>
      </c>
      <c r="N225" s="47">
        <v>0</v>
      </c>
      <c r="O225" s="47">
        <v>0</v>
      </c>
      <c r="P225" s="47">
        <v>0</v>
      </c>
      <c r="Q225" s="47">
        <v>0</v>
      </c>
      <c r="R225" s="42">
        <f t="shared" si="55"/>
        <v>0</v>
      </c>
      <c r="S225" s="43" t="str">
        <f t="shared" si="56"/>
        <v>-</v>
      </c>
      <c r="T225" s="52" t="s">
        <v>31</v>
      </c>
    </row>
    <row r="226" spans="1:20" ht="31.2" x14ac:dyDescent="0.3">
      <c r="A226" s="39" t="s">
        <v>144</v>
      </c>
      <c r="B226" s="40" t="s">
        <v>145</v>
      </c>
      <c r="C226" s="39" t="s">
        <v>30</v>
      </c>
      <c r="D226" s="47">
        <v>0</v>
      </c>
      <c r="E226" s="47">
        <v>0</v>
      </c>
      <c r="F226" s="47">
        <v>0</v>
      </c>
      <c r="G226" s="47">
        <v>0</v>
      </c>
      <c r="H226" s="47">
        <v>0</v>
      </c>
      <c r="I226" s="47">
        <v>0</v>
      </c>
      <c r="J226" s="47">
        <v>0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7">
        <v>0</v>
      </c>
      <c r="Q226" s="47">
        <v>0</v>
      </c>
      <c r="R226" s="42">
        <f t="shared" si="55"/>
        <v>0</v>
      </c>
      <c r="S226" s="43" t="str">
        <f t="shared" si="56"/>
        <v>-</v>
      </c>
      <c r="T226" s="52" t="s">
        <v>31</v>
      </c>
    </row>
    <row r="227" spans="1:20" ht="31.2" x14ac:dyDescent="0.3">
      <c r="A227" s="39" t="s">
        <v>146</v>
      </c>
      <c r="B227" s="40" t="s">
        <v>147</v>
      </c>
      <c r="C227" s="39" t="s">
        <v>30</v>
      </c>
      <c r="D227" s="47">
        <v>0</v>
      </c>
      <c r="E227" s="47">
        <v>0</v>
      </c>
      <c r="F227" s="47">
        <v>0</v>
      </c>
      <c r="G227" s="47">
        <v>0</v>
      </c>
      <c r="H227" s="47">
        <v>0</v>
      </c>
      <c r="I227" s="47">
        <v>0</v>
      </c>
      <c r="J227" s="47">
        <v>0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7">
        <v>0</v>
      </c>
      <c r="Q227" s="47">
        <v>0</v>
      </c>
      <c r="R227" s="42">
        <f t="shared" si="55"/>
        <v>0</v>
      </c>
      <c r="S227" s="43" t="str">
        <f t="shared" si="56"/>
        <v>-</v>
      </c>
      <c r="T227" s="52" t="s">
        <v>31</v>
      </c>
    </row>
    <row r="228" spans="1:20" ht="31.2" x14ac:dyDescent="0.3">
      <c r="A228" s="39" t="s">
        <v>148</v>
      </c>
      <c r="B228" s="40" t="s">
        <v>142</v>
      </c>
      <c r="C228" s="39" t="s">
        <v>30</v>
      </c>
      <c r="D228" s="47">
        <v>0</v>
      </c>
      <c r="E228" s="47">
        <v>0</v>
      </c>
      <c r="F228" s="47">
        <v>0</v>
      </c>
      <c r="G228" s="47">
        <v>0</v>
      </c>
      <c r="H228" s="47">
        <v>0</v>
      </c>
      <c r="I228" s="47">
        <v>0</v>
      </c>
      <c r="J228" s="47">
        <v>0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7">
        <v>0</v>
      </c>
      <c r="Q228" s="47">
        <v>0</v>
      </c>
      <c r="R228" s="42">
        <f t="shared" si="55"/>
        <v>0</v>
      </c>
      <c r="S228" s="43" t="str">
        <f t="shared" si="56"/>
        <v>-</v>
      </c>
      <c r="T228" s="52" t="s">
        <v>31</v>
      </c>
    </row>
    <row r="229" spans="1:20" ht="31.2" x14ac:dyDescent="0.3">
      <c r="A229" s="39" t="s">
        <v>149</v>
      </c>
      <c r="B229" s="40" t="s">
        <v>150</v>
      </c>
      <c r="C229" s="39" t="s">
        <v>30</v>
      </c>
      <c r="D229" s="47">
        <v>0</v>
      </c>
      <c r="E229" s="47">
        <v>0</v>
      </c>
      <c r="F229" s="47">
        <v>0</v>
      </c>
      <c r="G229" s="47">
        <v>0</v>
      </c>
      <c r="H229" s="47">
        <v>0</v>
      </c>
      <c r="I229" s="47">
        <v>0</v>
      </c>
      <c r="J229" s="47">
        <v>0</v>
      </c>
      <c r="K229" s="47">
        <v>0</v>
      </c>
      <c r="L229" s="47">
        <v>0</v>
      </c>
      <c r="M229" s="47">
        <v>0</v>
      </c>
      <c r="N229" s="47">
        <v>0</v>
      </c>
      <c r="O229" s="47">
        <v>0</v>
      </c>
      <c r="P229" s="47">
        <v>0</v>
      </c>
      <c r="Q229" s="47">
        <v>0</v>
      </c>
      <c r="R229" s="42">
        <f t="shared" si="55"/>
        <v>0</v>
      </c>
      <c r="S229" s="43" t="str">
        <f t="shared" si="56"/>
        <v>-</v>
      </c>
      <c r="T229" s="52" t="s">
        <v>31</v>
      </c>
    </row>
    <row r="230" spans="1:20" ht="46.8" x14ac:dyDescent="0.3">
      <c r="A230" s="39" t="s">
        <v>151</v>
      </c>
      <c r="B230" s="40" t="s">
        <v>152</v>
      </c>
      <c r="C230" s="39" t="s">
        <v>30</v>
      </c>
      <c r="D230" s="47">
        <v>0</v>
      </c>
      <c r="E230" s="47">
        <v>0</v>
      </c>
      <c r="F230" s="47">
        <v>0</v>
      </c>
      <c r="G230" s="47">
        <v>0</v>
      </c>
      <c r="H230" s="47">
        <v>0</v>
      </c>
      <c r="I230" s="47">
        <v>0</v>
      </c>
      <c r="J230" s="47">
        <v>0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7">
        <v>0</v>
      </c>
      <c r="Q230" s="47">
        <v>0</v>
      </c>
      <c r="R230" s="42">
        <f t="shared" si="55"/>
        <v>0</v>
      </c>
      <c r="S230" s="43" t="str">
        <f t="shared" si="56"/>
        <v>-</v>
      </c>
      <c r="T230" s="52" t="s">
        <v>31</v>
      </c>
    </row>
    <row r="231" spans="1:20" ht="46.8" x14ac:dyDescent="0.3">
      <c r="A231" s="39" t="s">
        <v>153</v>
      </c>
      <c r="B231" s="40" t="s">
        <v>154</v>
      </c>
      <c r="C231" s="39" t="s">
        <v>30</v>
      </c>
      <c r="D231" s="47">
        <v>0</v>
      </c>
      <c r="E231" s="47">
        <v>0</v>
      </c>
      <c r="F231" s="47">
        <v>0</v>
      </c>
      <c r="G231" s="47">
        <v>0</v>
      </c>
      <c r="H231" s="47">
        <v>0</v>
      </c>
      <c r="I231" s="47">
        <v>0</v>
      </c>
      <c r="J231" s="47">
        <v>0</v>
      </c>
      <c r="K231" s="47">
        <v>0</v>
      </c>
      <c r="L231" s="47">
        <v>0</v>
      </c>
      <c r="M231" s="47">
        <v>0</v>
      </c>
      <c r="N231" s="47">
        <v>0</v>
      </c>
      <c r="O231" s="47">
        <v>0</v>
      </c>
      <c r="P231" s="47">
        <v>0</v>
      </c>
      <c r="Q231" s="47">
        <v>0</v>
      </c>
      <c r="R231" s="42">
        <f t="shared" si="55"/>
        <v>0</v>
      </c>
      <c r="S231" s="43" t="str">
        <f t="shared" si="56"/>
        <v>-</v>
      </c>
      <c r="T231" s="52" t="s">
        <v>31</v>
      </c>
    </row>
    <row r="232" spans="1:20" ht="46.8" x14ac:dyDescent="0.3">
      <c r="A232" s="39" t="s">
        <v>155</v>
      </c>
      <c r="B232" s="40" t="s">
        <v>156</v>
      </c>
      <c r="C232" s="39" t="s">
        <v>30</v>
      </c>
      <c r="D232" s="47">
        <v>0</v>
      </c>
      <c r="E232" s="47">
        <v>0</v>
      </c>
      <c r="F232" s="47">
        <v>0</v>
      </c>
      <c r="G232" s="47">
        <v>0</v>
      </c>
      <c r="H232" s="47">
        <v>0</v>
      </c>
      <c r="I232" s="47">
        <v>0</v>
      </c>
      <c r="J232" s="47">
        <v>0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7">
        <v>0</v>
      </c>
      <c r="Q232" s="47">
        <v>0</v>
      </c>
      <c r="R232" s="42">
        <f t="shared" si="55"/>
        <v>0</v>
      </c>
      <c r="S232" s="43" t="str">
        <f t="shared" si="56"/>
        <v>-</v>
      </c>
      <c r="T232" s="52" t="s">
        <v>31</v>
      </c>
    </row>
    <row r="233" spans="1:20" ht="62.4" x14ac:dyDescent="0.3">
      <c r="A233" s="39" t="s">
        <v>157</v>
      </c>
      <c r="B233" s="40" t="s">
        <v>158</v>
      </c>
      <c r="C233" s="39" t="s">
        <v>30</v>
      </c>
      <c r="D233" s="47">
        <v>0</v>
      </c>
      <c r="E233" s="47">
        <v>0</v>
      </c>
      <c r="F233" s="47">
        <v>0</v>
      </c>
      <c r="G233" s="47">
        <v>0</v>
      </c>
      <c r="H233" s="47">
        <v>0</v>
      </c>
      <c r="I233" s="47">
        <v>0</v>
      </c>
      <c r="J233" s="47">
        <v>0</v>
      </c>
      <c r="K233" s="47">
        <v>0</v>
      </c>
      <c r="L233" s="47">
        <v>0</v>
      </c>
      <c r="M233" s="47">
        <v>0</v>
      </c>
      <c r="N233" s="47">
        <v>0</v>
      </c>
      <c r="O233" s="47">
        <v>0</v>
      </c>
      <c r="P233" s="47">
        <v>0</v>
      </c>
      <c r="Q233" s="47">
        <v>0</v>
      </c>
      <c r="R233" s="42">
        <f t="shared" si="55"/>
        <v>0</v>
      </c>
      <c r="S233" s="43" t="str">
        <f t="shared" si="56"/>
        <v>-</v>
      </c>
      <c r="T233" s="52" t="s">
        <v>31</v>
      </c>
    </row>
    <row r="234" spans="1:20" ht="62.4" x14ac:dyDescent="0.3">
      <c r="A234" s="39" t="s">
        <v>159</v>
      </c>
      <c r="B234" s="40" t="s">
        <v>160</v>
      </c>
      <c r="C234" s="39" t="s">
        <v>30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47">
        <v>0</v>
      </c>
      <c r="J234" s="47">
        <v>0</v>
      </c>
      <c r="K234" s="47">
        <v>0</v>
      </c>
      <c r="L234" s="47">
        <v>0</v>
      </c>
      <c r="M234" s="47">
        <v>0</v>
      </c>
      <c r="N234" s="47">
        <v>0</v>
      </c>
      <c r="O234" s="47">
        <v>0</v>
      </c>
      <c r="P234" s="47">
        <v>0</v>
      </c>
      <c r="Q234" s="47">
        <v>0</v>
      </c>
      <c r="R234" s="42">
        <f t="shared" si="55"/>
        <v>0</v>
      </c>
      <c r="S234" s="43" t="str">
        <f t="shared" si="56"/>
        <v>-</v>
      </c>
      <c r="T234" s="52" t="s">
        <v>31</v>
      </c>
    </row>
    <row r="235" spans="1:20" ht="31.2" x14ac:dyDescent="0.3">
      <c r="A235" s="39" t="s">
        <v>161</v>
      </c>
      <c r="B235" s="40" t="s">
        <v>162</v>
      </c>
      <c r="C235" s="39" t="s">
        <v>30</v>
      </c>
      <c r="D235" s="47">
        <v>0</v>
      </c>
      <c r="E235" s="47">
        <v>0</v>
      </c>
      <c r="F235" s="47">
        <v>0</v>
      </c>
      <c r="G235" s="47">
        <v>0</v>
      </c>
      <c r="H235" s="47">
        <v>0</v>
      </c>
      <c r="I235" s="47">
        <v>0</v>
      </c>
      <c r="J235" s="47">
        <v>0</v>
      </c>
      <c r="K235" s="47">
        <v>0</v>
      </c>
      <c r="L235" s="47">
        <v>0</v>
      </c>
      <c r="M235" s="47">
        <v>0</v>
      </c>
      <c r="N235" s="47">
        <v>0</v>
      </c>
      <c r="O235" s="47">
        <v>0</v>
      </c>
      <c r="P235" s="47">
        <v>0</v>
      </c>
      <c r="Q235" s="47">
        <v>0</v>
      </c>
      <c r="R235" s="42">
        <f t="shared" si="55"/>
        <v>0</v>
      </c>
      <c r="S235" s="43" t="str">
        <f t="shared" si="56"/>
        <v>-</v>
      </c>
      <c r="T235" s="52" t="s">
        <v>31</v>
      </c>
    </row>
    <row r="236" spans="1:20" ht="31.2" x14ac:dyDescent="0.3">
      <c r="A236" s="39" t="s">
        <v>163</v>
      </c>
      <c r="B236" s="40" t="s">
        <v>164</v>
      </c>
      <c r="C236" s="39" t="s">
        <v>30</v>
      </c>
      <c r="D236" s="47">
        <v>0</v>
      </c>
      <c r="E236" s="47">
        <v>0</v>
      </c>
      <c r="F236" s="47">
        <v>0</v>
      </c>
      <c r="G236" s="47">
        <v>0</v>
      </c>
      <c r="H236" s="47">
        <v>0</v>
      </c>
      <c r="I236" s="47">
        <v>0</v>
      </c>
      <c r="J236" s="47">
        <v>0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7">
        <v>0</v>
      </c>
      <c r="Q236" s="47">
        <v>0</v>
      </c>
      <c r="R236" s="42">
        <f t="shared" si="55"/>
        <v>0</v>
      </c>
      <c r="S236" s="43" t="str">
        <f t="shared" si="56"/>
        <v>-</v>
      </c>
      <c r="T236" s="52" t="s">
        <v>31</v>
      </c>
    </row>
    <row r="237" spans="1:20" ht="31.2" x14ac:dyDescent="0.3">
      <c r="A237" s="39" t="s">
        <v>165</v>
      </c>
      <c r="B237" s="40" t="s">
        <v>166</v>
      </c>
      <c r="C237" s="39" t="s">
        <v>30</v>
      </c>
      <c r="D237" s="47">
        <v>0</v>
      </c>
      <c r="E237" s="47">
        <v>0</v>
      </c>
      <c r="F237" s="47">
        <v>0</v>
      </c>
      <c r="G237" s="47">
        <v>0</v>
      </c>
      <c r="H237" s="47">
        <v>0</v>
      </c>
      <c r="I237" s="47">
        <v>0</v>
      </c>
      <c r="J237" s="47">
        <v>0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7">
        <v>0</v>
      </c>
      <c r="Q237" s="47">
        <v>0</v>
      </c>
      <c r="R237" s="42">
        <f t="shared" si="55"/>
        <v>0</v>
      </c>
      <c r="S237" s="43" t="str">
        <f t="shared" si="56"/>
        <v>-</v>
      </c>
      <c r="T237" s="52" t="s">
        <v>31</v>
      </c>
    </row>
    <row r="238" spans="1:20" x14ac:dyDescent="0.3">
      <c r="A238" s="39" t="s">
        <v>167</v>
      </c>
      <c r="B238" s="40" t="s">
        <v>168</v>
      </c>
      <c r="C238" s="39" t="s">
        <v>30</v>
      </c>
      <c r="D238" s="47">
        <v>0</v>
      </c>
      <c r="E238" s="47">
        <v>0</v>
      </c>
      <c r="F238" s="47">
        <v>0</v>
      </c>
      <c r="G238" s="47">
        <v>0</v>
      </c>
      <c r="H238" s="47">
        <v>0</v>
      </c>
      <c r="I238" s="47">
        <v>0</v>
      </c>
      <c r="J238" s="47">
        <v>0</v>
      </c>
      <c r="K238" s="47">
        <v>0</v>
      </c>
      <c r="L238" s="47">
        <v>0</v>
      </c>
      <c r="M238" s="47">
        <v>0</v>
      </c>
      <c r="N238" s="47">
        <v>0</v>
      </c>
      <c r="O238" s="47">
        <v>0</v>
      </c>
      <c r="P238" s="47">
        <v>0</v>
      </c>
      <c r="Q238" s="47">
        <v>0</v>
      </c>
      <c r="R238" s="42">
        <f t="shared" si="55"/>
        <v>0</v>
      </c>
      <c r="S238" s="43" t="str">
        <f t="shared" si="56"/>
        <v>-</v>
      </c>
      <c r="T238" s="52" t="s">
        <v>31</v>
      </c>
    </row>
    <row r="239" spans="1:20" x14ac:dyDescent="0.3">
      <c r="A239" s="39" t="s">
        <v>169</v>
      </c>
      <c r="B239" s="40" t="s">
        <v>170</v>
      </c>
      <c r="C239" s="39" t="s">
        <v>30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47">
        <v>0</v>
      </c>
      <c r="K239" s="47">
        <v>0</v>
      </c>
      <c r="L239" s="47">
        <v>0</v>
      </c>
      <c r="M239" s="47">
        <v>0</v>
      </c>
      <c r="N239" s="47">
        <v>0</v>
      </c>
      <c r="O239" s="47">
        <v>0</v>
      </c>
      <c r="P239" s="47">
        <v>0</v>
      </c>
      <c r="Q239" s="47">
        <v>0</v>
      </c>
      <c r="R239" s="42">
        <f t="shared" si="55"/>
        <v>0</v>
      </c>
      <c r="S239" s="43" t="str">
        <f t="shared" si="56"/>
        <v>-</v>
      </c>
      <c r="T239" s="52" t="s">
        <v>31</v>
      </c>
    </row>
    <row r="240" spans="1:20" x14ac:dyDescent="0.3">
      <c r="A240" s="39" t="s">
        <v>171</v>
      </c>
      <c r="B240" s="40" t="s">
        <v>120</v>
      </c>
      <c r="C240" s="39" t="s">
        <v>30</v>
      </c>
      <c r="D240" s="47">
        <v>0</v>
      </c>
      <c r="E240" s="47">
        <v>0</v>
      </c>
      <c r="F240" s="47">
        <v>0</v>
      </c>
      <c r="G240" s="47">
        <v>0</v>
      </c>
      <c r="H240" s="47">
        <v>0</v>
      </c>
      <c r="I240" s="47">
        <v>0</v>
      </c>
      <c r="J240" s="47">
        <v>0</v>
      </c>
      <c r="K240" s="47">
        <v>0</v>
      </c>
      <c r="L240" s="47">
        <v>0</v>
      </c>
      <c r="M240" s="47">
        <v>0</v>
      </c>
      <c r="N240" s="47">
        <v>0</v>
      </c>
      <c r="O240" s="47">
        <v>0</v>
      </c>
      <c r="P240" s="47">
        <v>0</v>
      </c>
      <c r="Q240" s="47">
        <v>0</v>
      </c>
      <c r="R240" s="42">
        <f t="shared" si="55"/>
        <v>0</v>
      </c>
      <c r="S240" s="43" t="str">
        <f t="shared" si="56"/>
        <v>-</v>
      </c>
      <c r="T240" s="52" t="s">
        <v>31</v>
      </c>
    </row>
    <row r="241" spans="1:20" x14ac:dyDescent="0.3">
      <c r="A241" s="39" t="s">
        <v>172</v>
      </c>
      <c r="B241" s="40" t="s">
        <v>173</v>
      </c>
      <c r="C241" s="39" t="s">
        <v>30</v>
      </c>
      <c r="D241" s="47">
        <v>0</v>
      </c>
      <c r="E241" s="47">
        <v>0</v>
      </c>
      <c r="F241" s="47">
        <v>0</v>
      </c>
      <c r="G241" s="47">
        <v>0</v>
      </c>
      <c r="H241" s="47">
        <v>0</v>
      </c>
      <c r="I241" s="47">
        <v>0</v>
      </c>
      <c r="J241" s="47">
        <v>0</v>
      </c>
      <c r="K241" s="47">
        <v>0</v>
      </c>
      <c r="L241" s="47">
        <v>0</v>
      </c>
      <c r="M241" s="47">
        <v>0</v>
      </c>
      <c r="N241" s="47">
        <v>0</v>
      </c>
      <c r="O241" s="47">
        <v>0</v>
      </c>
      <c r="P241" s="47">
        <v>0</v>
      </c>
      <c r="Q241" s="47">
        <v>0</v>
      </c>
      <c r="R241" s="42">
        <f t="shared" si="55"/>
        <v>0</v>
      </c>
      <c r="S241" s="43" t="str">
        <f t="shared" si="56"/>
        <v>-</v>
      </c>
      <c r="T241" s="52" t="s">
        <v>31</v>
      </c>
    </row>
    <row r="242" spans="1:20" ht="31.2" x14ac:dyDescent="0.3">
      <c r="A242" s="39" t="s">
        <v>174</v>
      </c>
      <c r="B242" s="40" t="s">
        <v>175</v>
      </c>
      <c r="C242" s="39" t="s">
        <v>30</v>
      </c>
      <c r="D242" s="47">
        <v>0</v>
      </c>
      <c r="E242" s="47">
        <v>0</v>
      </c>
      <c r="F242" s="47">
        <v>0</v>
      </c>
      <c r="G242" s="47">
        <v>0</v>
      </c>
      <c r="H242" s="47">
        <v>0</v>
      </c>
      <c r="I242" s="47">
        <v>0</v>
      </c>
      <c r="J242" s="47">
        <v>0</v>
      </c>
      <c r="K242" s="47">
        <v>0</v>
      </c>
      <c r="L242" s="47">
        <v>0</v>
      </c>
      <c r="M242" s="47">
        <v>0</v>
      </c>
      <c r="N242" s="47">
        <v>0</v>
      </c>
      <c r="O242" s="47">
        <v>0</v>
      </c>
      <c r="P242" s="47">
        <v>0</v>
      </c>
      <c r="Q242" s="47">
        <v>0</v>
      </c>
      <c r="R242" s="42">
        <f t="shared" si="55"/>
        <v>0</v>
      </c>
      <c r="S242" s="43" t="str">
        <f t="shared" si="56"/>
        <v>-</v>
      </c>
      <c r="T242" s="52" t="s">
        <v>31</v>
      </c>
    </row>
    <row r="243" spans="1:20" x14ac:dyDescent="0.3">
      <c r="A243" s="39" t="s">
        <v>176</v>
      </c>
      <c r="B243" s="40" t="s">
        <v>177</v>
      </c>
      <c r="C243" s="39" t="s">
        <v>30</v>
      </c>
      <c r="D243" s="47">
        <v>0</v>
      </c>
      <c r="E243" s="47">
        <v>0</v>
      </c>
      <c r="F243" s="47">
        <v>0</v>
      </c>
      <c r="G243" s="47">
        <v>0</v>
      </c>
      <c r="H243" s="47">
        <v>0</v>
      </c>
      <c r="I243" s="47">
        <v>0</v>
      </c>
      <c r="J243" s="47">
        <v>0</v>
      </c>
      <c r="K243" s="47">
        <v>0</v>
      </c>
      <c r="L243" s="47">
        <v>0</v>
      </c>
      <c r="M243" s="47">
        <v>0</v>
      </c>
      <c r="N243" s="47">
        <v>0</v>
      </c>
      <c r="O243" s="47">
        <v>0</v>
      </c>
      <c r="P243" s="47">
        <v>0</v>
      </c>
      <c r="Q243" s="47">
        <v>0</v>
      </c>
      <c r="R243" s="42">
        <f t="shared" si="55"/>
        <v>0</v>
      </c>
      <c r="S243" s="43" t="str">
        <f t="shared" si="56"/>
        <v>-</v>
      </c>
      <c r="T243" s="52" t="s">
        <v>31</v>
      </c>
    </row>
    <row r="244" spans="1:20" x14ac:dyDescent="0.3">
      <c r="A244" s="39" t="s">
        <v>178</v>
      </c>
      <c r="B244" s="40" t="s">
        <v>179</v>
      </c>
      <c r="C244" s="39" t="s">
        <v>30</v>
      </c>
      <c r="D244" s="47">
        <v>0</v>
      </c>
      <c r="E244" s="47">
        <v>0</v>
      </c>
      <c r="F244" s="47">
        <v>0</v>
      </c>
      <c r="G244" s="47">
        <v>0</v>
      </c>
      <c r="H244" s="47">
        <v>0</v>
      </c>
      <c r="I244" s="47">
        <v>0</v>
      </c>
      <c r="J244" s="47">
        <v>0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7">
        <v>0</v>
      </c>
      <c r="Q244" s="47">
        <v>0</v>
      </c>
      <c r="R244" s="42">
        <f t="shared" si="55"/>
        <v>0</v>
      </c>
      <c r="S244" s="43" t="str">
        <f t="shared" si="56"/>
        <v>-</v>
      </c>
      <c r="T244" s="52" t="s">
        <v>31</v>
      </c>
    </row>
    <row r="245" spans="1:20" ht="31.2" x14ac:dyDescent="0.3">
      <c r="A245" s="39" t="s">
        <v>180</v>
      </c>
      <c r="B245" s="40" t="s">
        <v>122</v>
      </c>
      <c r="C245" s="39" t="s">
        <v>30</v>
      </c>
      <c r="D245" s="47">
        <v>0</v>
      </c>
      <c r="E245" s="47">
        <v>0</v>
      </c>
      <c r="F245" s="47">
        <v>0</v>
      </c>
      <c r="G245" s="47">
        <v>0</v>
      </c>
      <c r="H245" s="47">
        <v>0</v>
      </c>
      <c r="I245" s="47">
        <v>0</v>
      </c>
      <c r="J245" s="47">
        <v>0</v>
      </c>
      <c r="K245" s="47">
        <v>0</v>
      </c>
      <c r="L245" s="47">
        <v>0</v>
      </c>
      <c r="M245" s="47">
        <v>0</v>
      </c>
      <c r="N245" s="47">
        <v>0</v>
      </c>
      <c r="O245" s="47">
        <v>0</v>
      </c>
      <c r="P245" s="47">
        <v>0</v>
      </c>
      <c r="Q245" s="47">
        <v>0</v>
      </c>
      <c r="R245" s="42">
        <f t="shared" si="55"/>
        <v>0</v>
      </c>
      <c r="S245" s="43" t="str">
        <f t="shared" si="56"/>
        <v>-</v>
      </c>
      <c r="T245" s="52" t="s">
        <v>31</v>
      </c>
    </row>
    <row r="246" spans="1:20" ht="31.2" x14ac:dyDescent="0.3">
      <c r="A246" s="39" t="s">
        <v>181</v>
      </c>
      <c r="B246" s="40" t="s">
        <v>182</v>
      </c>
      <c r="C246" s="39" t="s">
        <v>30</v>
      </c>
      <c r="D246" s="47">
        <v>0</v>
      </c>
      <c r="E246" s="47">
        <v>0</v>
      </c>
      <c r="F246" s="47">
        <v>0</v>
      </c>
      <c r="G246" s="47">
        <v>0</v>
      </c>
      <c r="H246" s="47">
        <v>0</v>
      </c>
      <c r="I246" s="47">
        <v>0</v>
      </c>
      <c r="J246" s="47">
        <v>0</v>
      </c>
      <c r="K246" s="47">
        <v>0</v>
      </c>
      <c r="L246" s="47">
        <v>0</v>
      </c>
      <c r="M246" s="47">
        <v>0</v>
      </c>
      <c r="N246" s="47">
        <v>0</v>
      </c>
      <c r="O246" s="47">
        <v>0</v>
      </c>
      <c r="P246" s="47">
        <v>0</v>
      </c>
      <c r="Q246" s="47">
        <v>0</v>
      </c>
      <c r="R246" s="42">
        <f t="shared" si="55"/>
        <v>0</v>
      </c>
      <c r="S246" s="43" t="str">
        <f t="shared" si="56"/>
        <v>-</v>
      </c>
      <c r="T246" s="52" t="s">
        <v>31</v>
      </c>
    </row>
    <row r="247" spans="1:20" x14ac:dyDescent="0.3">
      <c r="A247" s="39" t="s">
        <v>183</v>
      </c>
      <c r="B247" s="40" t="s">
        <v>184</v>
      </c>
      <c r="C247" s="39" t="s">
        <v>30</v>
      </c>
      <c r="D247" s="47">
        <v>0</v>
      </c>
      <c r="E247" s="47">
        <v>0</v>
      </c>
      <c r="F247" s="47">
        <v>0</v>
      </c>
      <c r="G247" s="47">
        <v>0</v>
      </c>
      <c r="H247" s="47">
        <v>0</v>
      </c>
      <c r="I247" s="47">
        <v>0</v>
      </c>
      <c r="J247" s="47">
        <v>0</v>
      </c>
      <c r="K247" s="47">
        <v>0</v>
      </c>
      <c r="L247" s="47">
        <v>0</v>
      </c>
      <c r="M247" s="47">
        <v>0</v>
      </c>
      <c r="N247" s="47">
        <v>0</v>
      </c>
      <c r="O247" s="47">
        <v>0</v>
      </c>
      <c r="P247" s="47">
        <v>0</v>
      </c>
      <c r="Q247" s="47">
        <v>0</v>
      </c>
      <c r="R247" s="42">
        <f t="shared" si="55"/>
        <v>0</v>
      </c>
      <c r="S247" s="43" t="str">
        <f t="shared" si="56"/>
        <v>-</v>
      </c>
      <c r="T247" s="52" t="s">
        <v>31</v>
      </c>
    </row>
    <row r="248" spans="1:20" ht="31.2" x14ac:dyDescent="0.3">
      <c r="A248" s="39" t="s">
        <v>185</v>
      </c>
      <c r="B248" s="40" t="s">
        <v>186</v>
      </c>
      <c r="C248" s="39" t="s">
        <v>30</v>
      </c>
      <c r="D248" s="47">
        <v>0</v>
      </c>
      <c r="E248" s="47">
        <v>0</v>
      </c>
      <c r="F248" s="47">
        <v>0</v>
      </c>
      <c r="G248" s="47">
        <v>0</v>
      </c>
      <c r="H248" s="47">
        <v>0</v>
      </c>
      <c r="I248" s="47">
        <v>0</v>
      </c>
      <c r="J248" s="47">
        <v>0</v>
      </c>
      <c r="K248" s="47">
        <v>0</v>
      </c>
      <c r="L248" s="47">
        <v>0</v>
      </c>
      <c r="M248" s="47">
        <v>0</v>
      </c>
      <c r="N248" s="47">
        <v>0</v>
      </c>
      <c r="O248" s="47">
        <v>0</v>
      </c>
      <c r="P248" s="47">
        <v>0</v>
      </c>
      <c r="Q248" s="47">
        <v>0</v>
      </c>
      <c r="R248" s="42">
        <f t="shared" si="55"/>
        <v>0</v>
      </c>
      <c r="S248" s="43" t="str">
        <f t="shared" si="56"/>
        <v>-</v>
      </c>
      <c r="T248" s="52" t="s">
        <v>31</v>
      </c>
    </row>
    <row r="249" spans="1:20" ht="31.2" x14ac:dyDescent="0.3">
      <c r="A249" s="39" t="s">
        <v>187</v>
      </c>
      <c r="B249" s="40" t="s">
        <v>188</v>
      </c>
      <c r="C249" s="39" t="s">
        <v>30</v>
      </c>
      <c r="D249" s="47">
        <v>0</v>
      </c>
      <c r="E249" s="47">
        <v>0</v>
      </c>
      <c r="F249" s="47">
        <v>0</v>
      </c>
      <c r="G249" s="47">
        <v>0</v>
      </c>
      <c r="H249" s="47">
        <v>0</v>
      </c>
      <c r="I249" s="47">
        <v>0</v>
      </c>
      <c r="J249" s="47">
        <v>0</v>
      </c>
      <c r="K249" s="47">
        <v>0</v>
      </c>
      <c r="L249" s="47">
        <v>0</v>
      </c>
      <c r="M249" s="47">
        <v>0</v>
      </c>
      <c r="N249" s="47">
        <v>0</v>
      </c>
      <c r="O249" s="47">
        <v>0</v>
      </c>
      <c r="P249" s="47">
        <v>0</v>
      </c>
      <c r="Q249" s="47">
        <v>0</v>
      </c>
      <c r="R249" s="42">
        <f t="shared" si="55"/>
        <v>0</v>
      </c>
      <c r="S249" s="43" t="str">
        <f t="shared" si="56"/>
        <v>-</v>
      </c>
      <c r="T249" s="52" t="s">
        <v>31</v>
      </c>
    </row>
    <row r="250" spans="1:20" x14ac:dyDescent="0.3">
      <c r="A250" s="39" t="s">
        <v>189</v>
      </c>
      <c r="B250" s="40" t="s">
        <v>184</v>
      </c>
      <c r="C250" s="39" t="s">
        <v>30</v>
      </c>
      <c r="D250" s="47">
        <v>0</v>
      </c>
      <c r="E250" s="47">
        <v>0</v>
      </c>
      <c r="F250" s="47">
        <v>0</v>
      </c>
      <c r="G250" s="47">
        <v>0</v>
      </c>
      <c r="H250" s="47">
        <v>0</v>
      </c>
      <c r="I250" s="47">
        <v>0</v>
      </c>
      <c r="J250" s="47">
        <v>0</v>
      </c>
      <c r="K250" s="47">
        <v>0</v>
      </c>
      <c r="L250" s="47">
        <v>0</v>
      </c>
      <c r="M250" s="47">
        <v>0</v>
      </c>
      <c r="N250" s="47">
        <v>0</v>
      </c>
      <c r="O250" s="47">
        <v>0</v>
      </c>
      <c r="P250" s="47">
        <v>0</v>
      </c>
      <c r="Q250" s="47">
        <v>0</v>
      </c>
      <c r="R250" s="42">
        <f t="shared" si="55"/>
        <v>0</v>
      </c>
      <c r="S250" s="43" t="str">
        <f t="shared" si="56"/>
        <v>-</v>
      </c>
      <c r="T250" s="52" t="s">
        <v>31</v>
      </c>
    </row>
    <row r="251" spans="1:20" ht="31.2" x14ac:dyDescent="0.3">
      <c r="A251" s="39" t="s">
        <v>190</v>
      </c>
      <c r="B251" s="40" t="s">
        <v>186</v>
      </c>
      <c r="C251" s="39" t="s">
        <v>30</v>
      </c>
      <c r="D251" s="47">
        <v>0</v>
      </c>
      <c r="E251" s="47">
        <v>0</v>
      </c>
      <c r="F251" s="47">
        <v>0</v>
      </c>
      <c r="G251" s="47">
        <v>0</v>
      </c>
      <c r="H251" s="47">
        <v>0</v>
      </c>
      <c r="I251" s="47">
        <v>0</v>
      </c>
      <c r="J251" s="47">
        <v>0</v>
      </c>
      <c r="K251" s="47">
        <v>0</v>
      </c>
      <c r="L251" s="47">
        <v>0</v>
      </c>
      <c r="M251" s="47">
        <v>0</v>
      </c>
      <c r="N251" s="47">
        <v>0</v>
      </c>
      <c r="O251" s="47">
        <v>0</v>
      </c>
      <c r="P251" s="47">
        <v>0</v>
      </c>
      <c r="Q251" s="47">
        <v>0</v>
      </c>
      <c r="R251" s="42">
        <f t="shared" si="55"/>
        <v>0</v>
      </c>
      <c r="S251" s="43" t="str">
        <f t="shared" si="56"/>
        <v>-</v>
      </c>
      <c r="T251" s="52" t="s">
        <v>31</v>
      </c>
    </row>
    <row r="252" spans="1:20" ht="31.2" x14ac:dyDescent="0.3">
      <c r="A252" s="39" t="s">
        <v>191</v>
      </c>
      <c r="B252" s="40" t="s">
        <v>188</v>
      </c>
      <c r="C252" s="39" t="s">
        <v>30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  <c r="I252" s="47">
        <v>0</v>
      </c>
      <c r="J252" s="47">
        <v>0</v>
      </c>
      <c r="K252" s="47">
        <v>0</v>
      </c>
      <c r="L252" s="47">
        <v>0</v>
      </c>
      <c r="M252" s="47">
        <v>0</v>
      </c>
      <c r="N252" s="47">
        <v>0</v>
      </c>
      <c r="O252" s="47">
        <v>0</v>
      </c>
      <c r="P252" s="47">
        <v>0</v>
      </c>
      <c r="Q252" s="47">
        <v>0</v>
      </c>
      <c r="R252" s="42">
        <f t="shared" si="55"/>
        <v>0</v>
      </c>
      <c r="S252" s="43" t="str">
        <f t="shared" si="56"/>
        <v>-</v>
      </c>
      <c r="T252" s="52" t="s">
        <v>31</v>
      </c>
    </row>
    <row r="253" spans="1:20" x14ac:dyDescent="0.3">
      <c r="A253" s="39" t="s">
        <v>192</v>
      </c>
      <c r="B253" s="40" t="s">
        <v>193</v>
      </c>
      <c r="C253" s="39" t="s">
        <v>30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7">
        <v>0</v>
      </c>
      <c r="J253" s="47">
        <v>0</v>
      </c>
      <c r="K253" s="47">
        <v>0</v>
      </c>
      <c r="L253" s="47">
        <v>0</v>
      </c>
      <c r="M253" s="47">
        <v>0</v>
      </c>
      <c r="N253" s="47">
        <v>0</v>
      </c>
      <c r="O253" s="47">
        <v>0</v>
      </c>
      <c r="P253" s="47">
        <v>0</v>
      </c>
      <c r="Q253" s="47">
        <v>0</v>
      </c>
      <c r="R253" s="42">
        <f t="shared" si="55"/>
        <v>0</v>
      </c>
      <c r="S253" s="43" t="str">
        <f t="shared" si="56"/>
        <v>-</v>
      </c>
      <c r="T253" s="52" t="s">
        <v>31</v>
      </c>
    </row>
    <row r="254" spans="1:20" ht="31.2" x14ac:dyDescent="0.3">
      <c r="A254" s="39" t="s">
        <v>194</v>
      </c>
      <c r="B254" s="40" t="s">
        <v>195</v>
      </c>
      <c r="C254" s="39" t="s">
        <v>30</v>
      </c>
      <c r="D254" s="47">
        <v>0</v>
      </c>
      <c r="E254" s="47">
        <v>0</v>
      </c>
      <c r="F254" s="47">
        <v>0</v>
      </c>
      <c r="G254" s="47">
        <v>0</v>
      </c>
      <c r="H254" s="47">
        <v>0</v>
      </c>
      <c r="I254" s="47">
        <v>0</v>
      </c>
      <c r="J254" s="47">
        <v>0</v>
      </c>
      <c r="K254" s="47">
        <v>0</v>
      </c>
      <c r="L254" s="47">
        <v>0</v>
      </c>
      <c r="M254" s="47">
        <v>0</v>
      </c>
      <c r="N254" s="47">
        <v>0</v>
      </c>
      <c r="O254" s="47">
        <v>0</v>
      </c>
      <c r="P254" s="47">
        <v>0</v>
      </c>
      <c r="Q254" s="47">
        <v>0</v>
      </c>
      <c r="R254" s="42">
        <f t="shared" si="55"/>
        <v>0</v>
      </c>
      <c r="S254" s="43" t="str">
        <f t="shared" si="56"/>
        <v>-</v>
      </c>
      <c r="T254" s="52" t="s">
        <v>31</v>
      </c>
    </row>
    <row r="255" spans="1:20" x14ac:dyDescent="0.3">
      <c r="A255" s="39" t="s">
        <v>196</v>
      </c>
      <c r="B255" s="40" t="s">
        <v>197</v>
      </c>
      <c r="C255" s="39" t="s">
        <v>30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47">
        <v>0</v>
      </c>
      <c r="K255" s="47">
        <v>0</v>
      </c>
      <c r="L255" s="47">
        <v>0</v>
      </c>
      <c r="M255" s="47">
        <v>0</v>
      </c>
      <c r="N255" s="47">
        <v>0</v>
      </c>
      <c r="O255" s="47">
        <v>0</v>
      </c>
      <c r="P255" s="47">
        <v>0</v>
      </c>
      <c r="Q255" s="47">
        <v>0</v>
      </c>
      <c r="R255" s="42">
        <f t="shared" si="55"/>
        <v>0</v>
      </c>
      <c r="S255" s="43" t="str">
        <f t="shared" si="56"/>
        <v>-</v>
      </c>
      <c r="T255" s="52" t="s">
        <v>31</v>
      </c>
    </row>
    <row r="256" spans="1:20" x14ac:dyDescent="0.3">
      <c r="A256" s="39" t="s">
        <v>198</v>
      </c>
      <c r="B256" s="40" t="s">
        <v>199</v>
      </c>
      <c r="C256" s="39" t="s">
        <v>30</v>
      </c>
      <c r="D256" s="47">
        <v>0</v>
      </c>
      <c r="E256" s="47">
        <v>0</v>
      </c>
      <c r="F256" s="47">
        <v>0</v>
      </c>
      <c r="G256" s="47">
        <v>0</v>
      </c>
      <c r="H256" s="47">
        <v>0</v>
      </c>
      <c r="I256" s="47">
        <v>0</v>
      </c>
      <c r="J256" s="47">
        <v>0</v>
      </c>
      <c r="K256" s="47">
        <v>0</v>
      </c>
      <c r="L256" s="47">
        <v>0</v>
      </c>
      <c r="M256" s="47">
        <v>0</v>
      </c>
      <c r="N256" s="47">
        <v>0</v>
      </c>
      <c r="O256" s="47">
        <v>0</v>
      </c>
      <c r="P256" s="47">
        <v>0</v>
      </c>
      <c r="Q256" s="47">
        <v>0</v>
      </c>
      <c r="R256" s="42">
        <f t="shared" si="55"/>
        <v>0</v>
      </c>
      <c r="S256" s="43" t="str">
        <f t="shared" si="56"/>
        <v>-</v>
      </c>
      <c r="T256" s="52" t="s">
        <v>31</v>
      </c>
    </row>
    <row r="257" spans="1:20" x14ac:dyDescent="0.3">
      <c r="A257" s="39" t="s">
        <v>200</v>
      </c>
      <c r="B257" s="40" t="s">
        <v>201</v>
      </c>
      <c r="C257" s="39" t="s">
        <v>30</v>
      </c>
      <c r="D257" s="47">
        <v>0</v>
      </c>
      <c r="E257" s="47">
        <v>0</v>
      </c>
      <c r="F257" s="47">
        <v>0</v>
      </c>
      <c r="G257" s="47">
        <v>0</v>
      </c>
      <c r="H257" s="47">
        <v>0</v>
      </c>
      <c r="I257" s="47">
        <v>0</v>
      </c>
      <c r="J257" s="47">
        <v>0</v>
      </c>
      <c r="K257" s="47">
        <v>0</v>
      </c>
      <c r="L257" s="47">
        <v>0</v>
      </c>
      <c r="M257" s="47">
        <v>0</v>
      </c>
      <c r="N257" s="47">
        <v>0</v>
      </c>
      <c r="O257" s="47">
        <v>0</v>
      </c>
      <c r="P257" s="47">
        <v>0</v>
      </c>
      <c r="Q257" s="47">
        <v>0</v>
      </c>
      <c r="R257" s="42">
        <f t="shared" si="55"/>
        <v>0</v>
      </c>
      <c r="S257" s="43" t="str">
        <f t="shared" si="56"/>
        <v>-</v>
      </c>
      <c r="T257" s="52" t="s">
        <v>31</v>
      </c>
    </row>
    <row r="258" spans="1:20" ht="31.2" x14ac:dyDescent="0.3">
      <c r="A258" s="39" t="s">
        <v>202</v>
      </c>
      <c r="B258" s="40" t="s">
        <v>132</v>
      </c>
      <c r="C258" s="39" t="s">
        <v>30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</v>
      </c>
      <c r="J258" s="47">
        <v>0</v>
      </c>
      <c r="K258" s="47">
        <v>0</v>
      </c>
      <c r="L258" s="47">
        <v>0</v>
      </c>
      <c r="M258" s="47">
        <v>0</v>
      </c>
      <c r="N258" s="47">
        <v>0</v>
      </c>
      <c r="O258" s="47">
        <v>0</v>
      </c>
      <c r="P258" s="47">
        <v>0</v>
      </c>
      <c r="Q258" s="47">
        <v>0</v>
      </c>
      <c r="R258" s="42">
        <f t="shared" si="55"/>
        <v>0</v>
      </c>
      <c r="S258" s="43" t="str">
        <f t="shared" si="56"/>
        <v>-</v>
      </c>
      <c r="T258" s="52" t="s">
        <v>31</v>
      </c>
    </row>
    <row r="259" spans="1:20" x14ac:dyDescent="0.3">
      <c r="A259" s="39" t="s">
        <v>203</v>
      </c>
      <c r="B259" s="40" t="s">
        <v>204</v>
      </c>
      <c r="C259" s="39" t="s">
        <v>30</v>
      </c>
      <c r="D259" s="47">
        <v>0</v>
      </c>
      <c r="E259" s="47">
        <v>0</v>
      </c>
      <c r="F259" s="47">
        <v>0</v>
      </c>
      <c r="G259" s="47">
        <v>0</v>
      </c>
      <c r="H259" s="47">
        <v>0</v>
      </c>
      <c r="I259" s="47">
        <v>0</v>
      </c>
      <c r="J259" s="47">
        <v>0</v>
      </c>
      <c r="K259" s="47">
        <v>0</v>
      </c>
      <c r="L259" s="47">
        <v>0</v>
      </c>
      <c r="M259" s="47">
        <v>0</v>
      </c>
      <c r="N259" s="47">
        <v>0</v>
      </c>
      <c r="O259" s="47">
        <v>0</v>
      </c>
      <c r="P259" s="47">
        <v>0</v>
      </c>
      <c r="Q259" s="47">
        <v>0</v>
      </c>
      <c r="R259" s="42">
        <f t="shared" si="55"/>
        <v>0</v>
      </c>
      <c r="S259" s="43" t="str">
        <f t="shared" si="56"/>
        <v>-</v>
      </c>
      <c r="T259" s="52" t="s">
        <v>31</v>
      </c>
    </row>
    <row r="260" spans="1:20" ht="31.2" x14ac:dyDescent="0.3">
      <c r="A260" s="39" t="s">
        <v>205</v>
      </c>
      <c r="B260" s="40" t="s">
        <v>206</v>
      </c>
      <c r="C260" s="39" t="s">
        <v>30</v>
      </c>
      <c r="D260" s="45">
        <f t="shared" ref="D260:Q260" si="57">D261+D267+D274+D281+D282</f>
        <v>302.0840685028046</v>
      </c>
      <c r="E260" s="45">
        <f t="shared" si="57"/>
        <v>0</v>
      </c>
      <c r="F260" s="45">
        <f t="shared" si="57"/>
        <v>302.0840685028046</v>
      </c>
      <c r="G260" s="45">
        <f t="shared" si="57"/>
        <v>44.140589189956394</v>
      </c>
      <c r="H260" s="45">
        <f t="shared" si="57"/>
        <v>0</v>
      </c>
      <c r="I260" s="45">
        <f t="shared" si="57"/>
        <v>0</v>
      </c>
      <c r="J260" s="45">
        <f t="shared" si="57"/>
        <v>0</v>
      </c>
      <c r="K260" s="45">
        <f t="shared" si="57"/>
        <v>0</v>
      </c>
      <c r="L260" s="45">
        <f t="shared" si="57"/>
        <v>0</v>
      </c>
      <c r="M260" s="45">
        <f t="shared" si="57"/>
        <v>44.140589189956394</v>
      </c>
      <c r="N260" s="45">
        <f t="shared" si="57"/>
        <v>0</v>
      </c>
      <c r="O260" s="45">
        <f t="shared" si="57"/>
        <v>0</v>
      </c>
      <c r="P260" s="45">
        <f t="shared" si="57"/>
        <v>0</v>
      </c>
      <c r="Q260" s="53">
        <f t="shared" si="57"/>
        <v>302.0840685028046</v>
      </c>
      <c r="R260" s="42">
        <f t="shared" si="55"/>
        <v>-44.140589189956394</v>
      </c>
      <c r="S260" s="43">
        <f t="shared" si="56"/>
        <v>-1</v>
      </c>
      <c r="T260" s="52" t="s">
        <v>31</v>
      </c>
    </row>
    <row r="261" spans="1:20" x14ac:dyDescent="0.3">
      <c r="A261" s="39" t="s">
        <v>207</v>
      </c>
      <c r="B261" s="40" t="s">
        <v>208</v>
      </c>
      <c r="C261" s="39" t="s">
        <v>30</v>
      </c>
      <c r="D261" s="45">
        <v>0</v>
      </c>
      <c r="E261" s="45">
        <v>0</v>
      </c>
      <c r="F261" s="45">
        <v>0</v>
      </c>
      <c r="G261" s="45">
        <v>0</v>
      </c>
      <c r="H261" s="45">
        <v>0</v>
      </c>
      <c r="I261" s="45">
        <v>0</v>
      </c>
      <c r="J261" s="45">
        <v>0</v>
      </c>
      <c r="K261" s="45">
        <v>0</v>
      </c>
      <c r="L261" s="45">
        <v>0</v>
      </c>
      <c r="M261" s="45">
        <v>0</v>
      </c>
      <c r="N261" s="45">
        <v>0</v>
      </c>
      <c r="O261" s="45">
        <v>0</v>
      </c>
      <c r="P261" s="45">
        <v>0</v>
      </c>
      <c r="Q261" s="53">
        <v>0</v>
      </c>
      <c r="R261" s="42">
        <f t="shared" si="55"/>
        <v>0</v>
      </c>
      <c r="S261" s="43" t="str">
        <f t="shared" si="56"/>
        <v>-</v>
      </c>
      <c r="T261" s="52" t="s">
        <v>31</v>
      </c>
    </row>
    <row r="262" spans="1:20" x14ac:dyDescent="0.3">
      <c r="A262" s="39" t="s">
        <v>209</v>
      </c>
      <c r="B262" s="40" t="s">
        <v>210</v>
      </c>
      <c r="C262" s="39" t="s">
        <v>30</v>
      </c>
      <c r="D262" s="45">
        <v>0</v>
      </c>
      <c r="E262" s="45">
        <v>0</v>
      </c>
      <c r="F262" s="45">
        <v>0</v>
      </c>
      <c r="G262" s="45"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45">
        <v>0</v>
      </c>
      <c r="O262" s="45">
        <v>0</v>
      </c>
      <c r="P262" s="45">
        <v>0</v>
      </c>
      <c r="Q262" s="53">
        <v>0</v>
      </c>
      <c r="R262" s="42">
        <f t="shared" si="55"/>
        <v>0</v>
      </c>
      <c r="S262" s="43" t="str">
        <f t="shared" si="56"/>
        <v>-</v>
      </c>
      <c r="T262" s="52" t="s">
        <v>31</v>
      </c>
    </row>
    <row r="263" spans="1:20" ht="31.2" x14ac:dyDescent="0.3">
      <c r="A263" s="39" t="s">
        <v>211</v>
      </c>
      <c r="B263" s="40" t="s">
        <v>212</v>
      </c>
      <c r="C263" s="39" t="s">
        <v>30</v>
      </c>
      <c r="D263" s="45">
        <v>0</v>
      </c>
      <c r="E263" s="45">
        <v>0</v>
      </c>
      <c r="F263" s="45">
        <v>0</v>
      </c>
      <c r="G263" s="45">
        <v>0</v>
      </c>
      <c r="H263" s="45">
        <v>0</v>
      </c>
      <c r="I263" s="45">
        <v>0</v>
      </c>
      <c r="J263" s="45">
        <v>0</v>
      </c>
      <c r="K263" s="45">
        <v>0</v>
      </c>
      <c r="L263" s="45">
        <v>0</v>
      </c>
      <c r="M263" s="45">
        <v>0</v>
      </c>
      <c r="N263" s="45">
        <v>0</v>
      </c>
      <c r="O263" s="45">
        <v>0</v>
      </c>
      <c r="P263" s="45">
        <v>0</v>
      </c>
      <c r="Q263" s="53">
        <v>0</v>
      </c>
      <c r="R263" s="42">
        <f t="shared" si="55"/>
        <v>0</v>
      </c>
      <c r="S263" s="43" t="str">
        <f t="shared" si="56"/>
        <v>-</v>
      </c>
      <c r="T263" s="52" t="s">
        <v>31</v>
      </c>
    </row>
    <row r="264" spans="1:20" x14ac:dyDescent="0.3">
      <c r="A264" s="39" t="s">
        <v>213</v>
      </c>
      <c r="B264" s="40" t="s">
        <v>120</v>
      </c>
      <c r="C264" s="39" t="s">
        <v>30</v>
      </c>
      <c r="D264" s="45">
        <v>0</v>
      </c>
      <c r="E264" s="45">
        <v>0</v>
      </c>
      <c r="F264" s="45">
        <v>0</v>
      </c>
      <c r="G264" s="45">
        <v>0</v>
      </c>
      <c r="H264" s="45">
        <v>0</v>
      </c>
      <c r="I264" s="45">
        <v>0</v>
      </c>
      <c r="J264" s="45">
        <v>0</v>
      </c>
      <c r="K264" s="45">
        <v>0</v>
      </c>
      <c r="L264" s="45">
        <v>0</v>
      </c>
      <c r="M264" s="45">
        <v>0</v>
      </c>
      <c r="N264" s="45">
        <v>0</v>
      </c>
      <c r="O264" s="45">
        <v>0</v>
      </c>
      <c r="P264" s="45">
        <v>0</v>
      </c>
      <c r="Q264" s="53">
        <v>0</v>
      </c>
      <c r="R264" s="42">
        <f t="shared" si="55"/>
        <v>0</v>
      </c>
      <c r="S264" s="43" t="str">
        <f t="shared" si="56"/>
        <v>-</v>
      </c>
      <c r="T264" s="52" t="s">
        <v>31</v>
      </c>
    </row>
    <row r="265" spans="1:20" x14ac:dyDescent="0.3">
      <c r="A265" s="39" t="s">
        <v>214</v>
      </c>
      <c r="B265" s="40" t="s">
        <v>215</v>
      </c>
      <c r="C265" s="39" t="s">
        <v>30</v>
      </c>
      <c r="D265" s="45">
        <v>0</v>
      </c>
      <c r="E265" s="45">
        <v>0</v>
      </c>
      <c r="F265" s="45">
        <v>0</v>
      </c>
      <c r="G265" s="45">
        <v>0</v>
      </c>
      <c r="H265" s="45">
        <v>0</v>
      </c>
      <c r="I265" s="45">
        <v>0</v>
      </c>
      <c r="J265" s="45">
        <v>0</v>
      </c>
      <c r="K265" s="45">
        <v>0</v>
      </c>
      <c r="L265" s="45">
        <v>0</v>
      </c>
      <c r="M265" s="45">
        <v>0</v>
      </c>
      <c r="N265" s="45">
        <v>0</v>
      </c>
      <c r="O265" s="45">
        <v>0</v>
      </c>
      <c r="P265" s="45">
        <v>0</v>
      </c>
      <c r="Q265" s="53">
        <v>0</v>
      </c>
      <c r="R265" s="42">
        <f t="shared" si="55"/>
        <v>0</v>
      </c>
      <c r="S265" s="43" t="str">
        <f t="shared" si="56"/>
        <v>-</v>
      </c>
      <c r="T265" s="52" t="s">
        <v>31</v>
      </c>
    </row>
    <row r="266" spans="1:20" x14ac:dyDescent="0.3">
      <c r="A266" s="39" t="s">
        <v>216</v>
      </c>
      <c r="B266" s="40" t="s">
        <v>217</v>
      </c>
      <c r="C266" s="39" t="s">
        <v>30</v>
      </c>
      <c r="D266" s="45">
        <v>0</v>
      </c>
      <c r="E266" s="45">
        <v>0</v>
      </c>
      <c r="F266" s="45">
        <v>0</v>
      </c>
      <c r="G266" s="45">
        <v>0</v>
      </c>
      <c r="H266" s="45">
        <v>0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  <c r="N266" s="45">
        <v>0</v>
      </c>
      <c r="O266" s="45">
        <v>0</v>
      </c>
      <c r="P266" s="45">
        <v>0</v>
      </c>
      <c r="Q266" s="53">
        <v>0</v>
      </c>
      <c r="R266" s="42">
        <f t="shared" si="55"/>
        <v>0</v>
      </c>
      <c r="S266" s="43" t="str">
        <f t="shared" si="56"/>
        <v>-</v>
      </c>
      <c r="T266" s="52" t="s">
        <v>31</v>
      </c>
    </row>
    <row r="267" spans="1:20" x14ac:dyDescent="0.3">
      <c r="A267" s="39" t="s">
        <v>218</v>
      </c>
      <c r="B267" s="40" t="s">
        <v>219</v>
      </c>
      <c r="C267" s="39" t="s">
        <v>30</v>
      </c>
      <c r="D267" s="45">
        <v>0</v>
      </c>
      <c r="E267" s="45">
        <v>0</v>
      </c>
      <c r="F267" s="45">
        <v>0</v>
      </c>
      <c r="G267" s="45">
        <v>0</v>
      </c>
      <c r="H267" s="45">
        <v>0</v>
      </c>
      <c r="I267" s="45">
        <v>0</v>
      </c>
      <c r="J267" s="45">
        <v>0</v>
      </c>
      <c r="K267" s="45">
        <v>0</v>
      </c>
      <c r="L267" s="45">
        <v>0</v>
      </c>
      <c r="M267" s="45">
        <v>0</v>
      </c>
      <c r="N267" s="45">
        <v>0</v>
      </c>
      <c r="O267" s="45">
        <v>0</v>
      </c>
      <c r="P267" s="45">
        <v>0</v>
      </c>
      <c r="Q267" s="53">
        <v>0</v>
      </c>
      <c r="R267" s="42">
        <f t="shared" si="55"/>
        <v>0</v>
      </c>
      <c r="S267" s="43" t="str">
        <f t="shared" si="56"/>
        <v>-</v>
      </c>
      <c r="T267" s="52" t="s">
        <v>31</v>
      </c>
    </row>
    <row r="268" spans="1:20" ht="31.2" x14ac:dyDescent="0.3">
      <c r="A268" s="39" t="s">
        <v>220</v>
      </c>
      <c r="B268" s="40" t="s">
        <v>221</v>
      </c>
      <c r="C268" s="39" t="s">
        <v>30</v>
      </c>
      <c r="D268" s="45">
        <v>0</v>
      </c>
      <c r="E268" s="45">
        <v>0</v>
      </c>
      <c r="F268" s="45">
        <v>0</v>
      </c>
      <c r="G268" s="45">
        <v>0</v>
      </c>
      <c r="H268" s="45">
        <v>0</v>
      </c>
      <c r="I268" s="45"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45">
        <v>0</v>
      </c>
      <c r="P268" s="45">
        <v>0</v>
      </c>
      <c r="Q268" s="53">
        <v>0</v>
      </c>
      <c r="R268" s="42">
        <f t="shared" si="55"/>
        <v>0</v>
      </c>
      <c r="S268" s="43" t="str">
        <f t="shared" si="56"/>
        <v>-</v>
      </c>
      <c r="T268" s="52" t="s">
        <v>31</v>
      </c>
    </row>
    <row r="269" spans="1:20" ht="31.2" x14ac:dyDescent="0.3">
      <c r="A269" s="39" t="s">
        <v>222</v>
      </c>
      <c r="B269" s="40" t="s">
        <v>223</v>
      </c>
      <c r="C269" s="39" t="s">
        <v>30</v>
      </c>
      <c r="D269" s="45">
        <v>0</v>
      </c>
      <c r="E269" s="45">
        <v>0</v>
      </c>
      <c r="F269" s="45">
        <v>0</v>
      </c>
      <c r="G269" s="45"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45">
        <v>0</v>
      </c>
      <c r="P269" s="45">
        <v>0</v>
      </c>
      <c r="Q269" s="53">
        <v>0</v>
      </c>
      <c r="R269" s="42">
        <f t="shared" si="55"/>
        <v>0</v>
      </c>
      <c r="S269" s="43" t="str">
        <f t="shared" si="56"/>
        <v>-</v>
      </c>
      <c r="T269" s="52" t="s">
        <v>31</v>
      </c>
    </row>
    <row r="270" spans="1:20" ht="31.2" x14ac:dyDescent="0.3">
      <c r="A270" s="39" t="s">
        <v>224</v>
      </c>
      <c r="B270" s="40" t="s">
        <v>122</v>
      </c>
      <c r="C270" s="39" t="s">
        <v>30</v>
      </c>
      <c r="D270" s="45">
        <v>0</v>
      </c>
      <c r="E270" s="45">
        <v>0</v>
      </c>
      <c r="F270" s="45">
        <v>0</v>
      </c>
      <c r="G270" s="45">
        <v>0</v>
      </c>
      <c r="H270" s="45">
        <v>0</v>
      </c>
      <c r="I270" s="45">
        <v>0</v>
      </c>
      <c r="J270" s="45">
        <v>0</v>
      </c>
      <c r="K270" s="45">
        <v>0</v>
      </c>
      <c r="L270" s="45">
        <v>0</v>
      </c>
      <c r="M270" s="45">
        <v>0</v>
      </c>
      <c r="N270" s="45">
        <v>0</v>
      </c>
      <c r="O270" s="45">
        <v>0</v>
      </c>
      <c r="P270" s="45">
        <v>0</v>
      </c>
      <c r="Q270" s="53">
        <v>0</v>
      </c>
      <c r="R270" s="42">
        <f t="shared" si="55"/>
        <v>0</v>
      </c>
      <c r="S270" s="43" t="str">
        <f t="shared" si="56"/>
        <v>-</v>
      </c>
      <c r="T270" s="52" t="s">
        <v>31</v>
      </c>
    </row>
    <row r="271" spans="1:20" ht="31.2" x14ac:dyDescent="0.3">
      <c r="A271" s="39" t="s">
        <v>225</v>
      </c>
      <c r="B271" s="40" t="s">
        <v>226</v>
      </c>
      <c r="C271" s="39" t="s">
        <v>30</v>
      </c>
      <c r="D271" s="45">
        <v>0</v>
      </c>
      <c r="E271" s="45">
        <v>0</v>
      </c>
      <c r="F271" s="45">
        <v>0</v>
      </c>
      <c r="G271" s="45">
        <v>0</v>
      </c>
      <c r="H271" s="45">
        <v>0</v>
      </c>
      <c r="I271" s="45">
        <v>0</v>
      </c>
      <c r="J271" s="45">
        <v>0</v>
      </c>
      <c r="K271" s="45">
        <v>0</v>
      </c>
      <c r="L271" s="45">
        <v>0</v>
      </c>
      <c r="M271" s="45">
        <v>0</v>
      </c>
      <c r="N271" s="45">
        <v>0</v>
      </c>
      <c r="O271" s="45">
        <v>0</v>
      </c>
      <c r="P271" s="45">
        <v>0</v>
      </c>
      <c r="Q271" s="53">
        <v>0</v>
      </c>
      <c r="R271" s="42">
        <f t="shared" si="55"/>
        <v>0</v>
      </c>
      <c r="S271" s="43" t="str">
        <f t="shared" si="56"/>
        <v>-</v>
      </c>
      <c r="T271" s="52" t="s">
        <v>31</v>
      </c>
    </row>
    <row r="272" spans="1:20" ht="31.2" x14ac:dyDescent="0.3">
      <c r="A272" s="39" t="s">
        <v>227</v>
      </c>
      <c r="B272" s="40" t="s">
        <v>228</v>
      </c>
      <c r="C272" s="39" t="s">
        <v>30</v>
      </c>
      <c r="D272" s="45">
        <v>0</v>
      </c>
      <c r="E272" s="45">
        <v>0</v>
      </c>
      <c r="F272" s="45">
        <v>0</v>
      </c>
      <c r="G272" s="45">
        <v>0</v>
      </c>
      <c r="H272" s="45">
        <v>0</v>
      </c>
      <c r="I272" s="45">
        <v>0</v>
      </c>
      <c r="J272" s="45">
        <v>0</v>
      </c>
      <c r="K272" s="45">
        <v>0</v>
      </c>
      <c r="L272" s="45">
        <v>0</v>
      </c>
      <c r="M272" s="45">
        <v>0</v>
      </c>
      <c r="N272" s="45">
        <v>0</v>
      </c>
      <c r="O272" s="45">
        <v>0</v>
      </c>
      <c r="P272" s="45">
        <v>0</v>
      </c>
      <c r="Q272" s="53">
        <v>0</v>
      </c>
      <c r="R272" s="42">
        <f t="shared" si="55"/>
        <v>0</v>
      </c>
      <c r="S272" s="43" t="str">
        <f t="shared" si="56"/>
        <v>-</v>
      </c>
      <c r="T272" s="52" t="s">
        <v>31</v>
      </c>
    </row>
    <row r="273" spans="1:20" x14ac:dyDescent="0.3">
      <c r="A273" s="39" t="s">
        <v>229</v>
      </c>
      <c r="B273" s="40" t="s">
        <v>230</v>
      </c>
      <c r="C273" s="39" t="s">
        <v>30</v>
      </c>
      <c r="D273" s="45">
        <v>0</v>
      </c>
      <c r="E273" s="45">
        <v>0</v>
      </c>
      <c r="F273" s="45">
        <v>0</v>
      </c>
      <c r="G273" s="45">
        <v>0</v>
      </c>
      <c r="H273" s="45">
        <v>0</v>
      </c>
      <c r="I273" s="45">
        <v>0</v>
      </c>
      <c r="J273" s="45">
        <v>0</v>
      </c>
      <c r="K273" s="45">
        <v>0</v>
      </c>
      <c r="L273" s="45">
        <v>0</v>
      </c>
      <c r="M273" s="45">
        <v>0</v>
      </c>
      <c r="N273" s="45">
        <v>0</v>
      </c>
      <c r="O273" s="45">
        <v>0</v>
      </c>
      <c r="P273" s="45">
        <v>0</v>
      </c>
      <c r="Q273" s="53">
        <v>0</v>
      </c>
      <c r="R273" s="42">
        <f t="shared" si="55"/>
        <v>0</v>
      </c>
      <c r="S273" s="43" t="str">
        <f t="shared" si="56"/>
        <v>-</v>
      </c>
      <c r="T273" s="52" t="s">
        <v>31</v>
      </c>
    </row>
    <row r="274" spans="1:20" x14ac:dyDescent="0.3">
      <c r="A274" s="39" t="s">
        <v>231</v>
      </c>
      <c r="B274" s="40" t="s">
        <v>232</v>
      </c>
      <c r="C274" s="39" t="s">
        <v>30</v>
      </c>
      <c r="D274" s="45">
        <v>0</v>
      </c>
      <c r="E274" s="45">
        <v>0</v>
      </c>
      <c r="F274" s="45">
        <v>0</v>
      </c>
      <c r="G274" s="45">
        <v>0</v>
      </c>
      <c r="H274" s="45">
        <v>0</v>
      </c>
      <c r="I274" s="45">
        <v>0</v>
      </c>
      <c r="J274" s="45">
        <v>0</v>
      </c>
      <c r="K274" s="45">
        <v>0</v>
      </c>
      <c r="L274" s="45">
        <v>0</v>
      </c>
      <c r="M274" s="45">
        <v>0</v>
      </c>
      <c r="N274" s="45">
        <v>0</v>
      </c>
      <c r="O274" s="45">
        <v>0</v>
      </c>
      <c r="P274" s="45">
        <v>0</v>
      </c>
      <c r="Q274" s="53">
        <v>0</v>
      </c>
      <c r="R274" s="42">
        <f t="shared" si="55"/>
        <v>0</v>
      </c>
      <c r="S274" s="43" t="str">
        <f t="shared" si="56"/>
        <v>-</v>
      </c>
      <c r="T274" s="52" t="s">
        <v>31</v>
      </c>
    </row>
    <row r="275" spans="1:20" x14ac:dyDescent="0.3">
      <c r="A275" s="39" t="s">
        <v>233</v>
      </c>
      <c r="B275" s="40" t="s">
        <v>234</v>
      </c>
      <c r="C275" s="39" t="s">
        <v>30</v>
      </c>
      <c r="D275" s="45">
        <v>0</v>
      </c>
      <c r="E275" s="45">
        <v>0</v>
      </c>
      <c r="F275" s="45">
        <v>0</v>
      </c>
      <c r="G275" s="45">
        <v>0</v>
      </c>
      <c r="H275" s="45">
        <v>0</v>
      </c>
      <c r="I275" s="45">
        <v>0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45">
        <v>0</v>
      </c>
      <c r="P275" s="45">
        <v>0</v>
      </c>
      <c r="Q275" s="53">
        <v>0</v>
      </c>
      <c r="R275" s="42">
        <f t="shared" si="55"/>
        <v>0</v>
      </c>
      <c r="S275" s="43" t="str">
        <f t="shared" si="56"/>
        <v>-</v>
      </c>
      <c r="T275" s="52" t="s">
        <v>31</v>
      </c>
    </row>
    <row r="276" spans="1:20" ht="31.2" x14ac:dyDescent="0.3">
      <c r="A276" s="39" t="s">
        <v>235</v>
      </c>
      <c r="B276" s="40" t="s">
        <v>236</v>
      </c>
      <c r="C276" s="39" t="s">
        <v>30</v>
      </c>
      <c r="D276" s="45">
        <v>0</v>
      </c>
      <c r="E276" s="45">
        <v>0</v>
      </c>
      <c r="F276" s="45">
        <v>0</v>
      </c>
      <c r="G276" s="45">
        <v>0</v>
      </c>
      <c r="H276" s="45">
        <v>0</v>
      </c>
      <c r="I276" s="45">
        <v>0</v>
      </c>
      <c r="J276" s="45">
        <v>0</v>
      </c>
      <c r="K276" s="45">
        <v>0</v>
      </c>
      <c r="L276" s="45">
        <v>0</v>
      </c>
      <c r="M276" s="45">
        <v>0</v>
      </c>
      <c r="N276" s="45">
        <v>0</v>
      </c>
      <c r="O276" s="45">
        <v>0</v>
      </c>
      <c r="P276" s="45">
        <v>0</v>
      </c>
      <c r="Q276" s="53">
        <v>0</v>
      </c>
      <c r="R276" s="42">
        <f t="shared" si="55"/>
        <v>0</v>
      </c>
      <c r="S276" s="43" t="str">
        <f t="shared" si="56"/>
        <v>-</v>
      </c>
      <c r="T276" s="52" t="s">
        <v>31</v>
      </c>
    </row>
    <row r="277" spans="1:20" ht="31.2" x14ac:dyDescent="0.3">
      <c r="A277" s="39" t="s">
        <v>237</v>
      </c>
      <c r="B277" s="40" t="s">
        <v>238</v>
      </c>
      <c r="C277" s="39" t="s">
        <v>30</v>
      </c>
      <c r="D277" s="45">
        <v>0</v>
      </c>
      <c r="E277" s="45">
        <v>0</v>
      </c>
      <c r="F277" s="45">
        <v>0</v>
      </c>
      <c r="G277" s="45">
        <v>0</v>
      </c>
      <c r="H277" s="45">
        <v>0</v>
      </c>
      <c r="I277" s="45">
        <v>0</v>
      </c>
      <c r="J277" s="45">
        <v>0</v>
      </c>
      <c r="K277" s="45">
        <v>0</v>
      </c>
      <c r="L277" s="45">
        <v>0</v>
      </c>
      <c r="M277" s="45">
        <v>0</v>
      </c>
      <c r="N277" s="45">
        <v>0</v>
      </c>
      <c r="O277" s="45">
        <v>0</v>
      </c>
      <c r="P277" s="45">
        <v>0</v>
      </c>
      <c r="Q277" s="53">
        <v>0</v>
      </c>
      <c r="R277" s="42">
        <f t="shared" si="55"/>
        <v>0</v>
      </c>
      <c r="S277" s="43" t="str">
        <f t="shared" si="56"/>
        <v>-</v>
      </c>
      <c r="T277" s="52" t="s">
        <v>31</v>
      </c>
    </row>
    <row r="278" spans="1:20" x14ac:dyDescent="0.3">
      <c r="A278" s="39" t="s">
        <v>239</v>
      </c>
      <c r="B278" s="40" t="s">
        <v>240</v>
      </c>
      <c r="C278" s="39" t="s">
        <v>30</v>
      </c>
      <c r="D278" s="45">
        <v>0</v>
      </c>
      <c r="E278" s="45">
        <v>0</v>
      </c>
      <c r="F278" s="45">
        <v>0</v>
      </c>
      <c r="G278" s="45">
        <v>0</v>
      </c>
      <c r="H278" s="45">
        <v>0</v>
      </c>
      <c r="I278" s="45">
        <v>0</v>
      </c>
      <c r="J278" s="45">
        <v>0</v>
      </c>
      <c r="K278" s="45">
        <v>0</v>
      </c>
      <c r="L278" s="45">
        <v>0</v>
      </c>
      <c r="M278" s="45">
        <v>0</v>
      </c>
      <c r="N278" s="45">
        <v>0</v>
      </c>
      <c r="O278" s="45">
        <v>0</v>
      </c>
      <c r="P278" s="45">
        <v>0</v>
      </c>
      <c r="Q278" s="53">
        <v>0</v>
      </c>
      <c r="R278" s="42">
        <f t="shared" si="55"/>
        <v>0</v>
      </c>
      <c r="S278" s="43" t="str">
        <f t="shared" si="56"/>
        <v>-</v>
      </c>
      <c r="T278" s="52" t="s">
        <v>31</v>
      </c>
    </row>
    <row r="279" spans="1:20" ht="31.2" x14ac:dyDescent="0.3">
      <c r="A279" s="39" t="s">
        <v>241</v>
      </c>
      <c r="B279" s="40" t="s">
        <v>242</v>
      </c>
      <c r="C279" s="39" t="s">
        <v>30</v>
      </c>
      <c r="D279" s="45">
        <v>0</v>
      </c>
      <c r="E279" s="45">
        <v>0</v>
      </c>
      <c r="F279" s="45">
        <v>0</v>
      </c>
      <c r="G279" s="45">
        <v>0</v>
      </c>
      <c r="H279" s="45">
        <v>0</v>
      </c>
      <c r="I279" s="45">
        <v>0</v>
      </c>
      <c r="J279" s="45">
        <v>0</v>
      </c>
      <c r="K279" s="45">
        <v>0</v>
      </c>
      <c r="L279" s="45">
        <v>0</v>
      </c>
      <c r="M279" s="45">
        <v>0</v>
      </c>
      <c r="N279" s="45">
        <v>0</v>
      </c>
      <c r="O279" s="45">
        <v>0</v>
      </c>
      <c r="P279" s="45">
        <v>0</v>
      </c>
      <c r="Q279" s="53">
        <v>0</v>
      </c>
      <c r="R279" s="42">
        <f t="shared" si="55"/>
        <v>0</v>
      </c>
      <c r="S279" s="43" t="str">
        <f t="shared" si="56"/>
        <v>-</v>
      </c>
      <c r="T279" s="52" t="s">
        <v>31</v>
      </c>
    </row>
    <row r="280" spans="1:20" ht="31.2" x14ac:dyDescent="0.3">
      <c r="A280" s="39" t="s">
        <v>243</v>
      </c>
      <c r="B280" s="40" t="s">
        <v>244</v>
      </c>
      <c r="C280" s="39" t="s">
        <v>30</v>
      </c>
      <c r="D280" s="45">
        <v>0</v>
      </c>
      <c r="E280" s="45">
        <v>0</v>
      </c>
      <c r="F280" s="45">
        <v>0</v>
      </c>
      <c r="G280" s="45">
        <v>0</v>
      </c>
      <c r="H280" s="45">
        <v>0</v>
      </c>
      <c r="I280" s="45">
        <v>0</v>
      </c>
      <c r="J280" s="45">
        <v>0</v>
      </c>
      <c r="K280" s="45">
        <v>0</v>
      </c>
      <c r="L280" s="45">
        <v>0</v>
      </c>
      <c r="M280" s="45">
        <v>0</v>
      </c>
      <c r="N280" s="45">
        <v>0</v>
      </c>
      <c r="O280" s="45">
        <v>0</v>
      </c>
      <c r="P280" s="45">
        <v>0</v>
      </c>
      <c r="Q280" s="53">
        <v>0</v>
      </c>
      <c r="R280" s="42">
        <f t="shared" si="55"/>
        <v>0</v>
      </c>
      <c r="S280" s="43" t="str">
        <f t="shared" si="56"/>
        <v>-</v>
      </c>
      <c r="T280" s="52" t="s">
        <v>31</v>
      </c>
    </row>
    <row r="281" spans="1:20" ht="31.2" x14ac:dyDescent="0.3">
      <c r="A281" s="39" t="s">
        <v>245</v>
      </c>
      <c r="B281" s="40" t="s">
        <v>132</v>
      </c>
      <c r="C281" s="39" t="s">
        <v>30</v>
      </c>
      <c r="D281" s="45">
        <v>0</v>
      </c>
      <c r="E281" s="45">
        <v>0</v>
      </c>
      <c r="F281" s="45">
        <v>0</v>
      </c>
      <c r="G281" s="45">
        <v>0</v>
      </c>
      <c r="H281" s="45">
        <v>0</v>
      </c>
      <c r="I281" s="45">
        <v>0</v>
      </c>
      <c r="J281" s="45">
        <v>0</v>
      </c>
      <c r="K281" s="45">
        <v>0</v>
      </c>
      <c r="L281" s="45">
        <v>0</v>
      </c>
      <c r="M281" s="45">
        <v>0</v>
      </c>
      <c r="N281" s="45">
        <v>0</v>
      </c>
      <c r="O281" s="45">
        <v>0</v>
      </c>
      <c r="P281" s="45">
        <v>0</v>
      </c>
      <c r="Q281" s="53">
        <v>0</v>
      </c>
      <c r="R281" s="42">
        <f t="shared" ref="R281:R286" si="58">IF(G281="нд","нд",(J281+L281+N281)-(I281+K281+M281))</f>
        <v>0</v>
      </c>
      <c r="S281" s="43" t="str">
        <f t="shared" ref="S281:S286" si="59">IF(G281="нд","нд",IF((I281+K281+M281)&gt;0,R281/(I281+K281+M281),"-"))</f>
        <v>-</v>
      </c>
      <c r="T281" s="52" t="s">
        <v>31</v>
      </c>
    </row>
    <row r="282" spans="1:20" x14ac:dyDescent="0.3">
      <c r="A282" s="39" t="s">
        <v>246</v>
      </c>
      <c r="B282" s="40" t="s">
        <v>134</v>
      </c>
      <c r="C282" s="39" t="s">
        <v>30</v>
      </c>
      <c r="D282" s="45">
        <f t="shared" ref="D282:Q282" si="60">SUM(D283:D285)</f>
        <v>302.0840685028046</v>
      </c>
      <c r="E282" s="45">
        <f t="shared" si="60"/>
        <v>0</v>
      </c>
      <c r="F282" s="45">
        <f t="shared" si="60"/>
        <v>302.0840685028046</v>
      </c>
      <c r="G282" s="45">
        <f t="shared" si="60"/>
        <v>44.140589189956394</v>
      </c>
      <c r="H282" s="45">
        <f t="shared" si="60"/>
        <v>0</v>
      </c>
      <c r="I282" s="45">
        <f t="shared" si="60"/>
        <v>0</v>
      </c>
      <c r="J282" s="45">
        <f t="shared" si="60"/>
        <v>0</v>
      </c>
      <c r="K282" s="45">
        <f t="shared" si="60"/>
        <v>0</v>
      </c>
      <c r="L282" s="45">
        <f t="shared" si="60"/>
        <v>0</v>
      </c>
      <c r="M282" s="45">
        <f t="shared" si="60"/>
        <v>44.140589189956394</v>
      </c>
      <c r="N282" s="45">
        <f t="shared" si="60"/>
        <v>0</v>
      </c>
      <c r="O282" s="45">
        <f t="shared" si="60"/>
        <v>0</v>
      </c>
      <c r="P282" s="45">
        <f t="shared" si="60"/>
        <v>0</v>
      </c>
      <c r="Q282" s="53">
        <f t="shared" si="60"/>
        <v>302.0840685028046</v>
      </c>
      <c r="R282" s="42">
        <f t="shared" si="58"/>
        <v>-44.140589189956394</v>
      </c>
      <c r="S282" s="43">
        <f t="shared" si="59"/>
        <v>-1</v>
      </c>
      <c r="T282" s="52" t="s">
        <v>31</v>
      </c>
    </row>
    <row r="283" spans="1:20" ht="62.4" x14ac:dyDescent="0.3">
      <c r="A283" s="39" t="str">
        <f>'[1]Формат ИПР'!A271</f>
        <v>1.3.5</v>
      </c>
      <c r="B283" s="40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39" t="str">
        <f>'[1]Формат ИПР'!C271</f>
        <v>K_Che355</v>
      </c>
      <c r="D283" s="45">
        <f>'[1]Формат ИПР'!Q271</f>
        <v>263.27748491957408</v>
      </c>
      <c r="E283" s="45">
        <f>'[1]Формат ИПР'!V271</f>
        <v>0</v>
      </c>
      <c r="F283" s="47">
        <f>'[1]Формат ИПР'!W271</f>
        <v>263.27748491957408</v>
      </c>
      <c r="G283" s="48">
        <f>IF('[1]Формат ИПР'!X271="нд","нд",(I283+K283+M283+O283))</f>
        <v>38.273082772533478</v>
      </c>
      <c r="H283" s="47">
        <f t="shared" ref="H283:H285" si="61">J283+L283+N283+P283</f>
        <v>0</v>
      </c>
      <c r="I283" s="47">
        <f>'[1]Формат ИПР'!AA271</f>
        <v>0</v>
      </c>
      <c r="J283" s="47">
        <f>'[1]Формат ИПР'!AB271</f>
        <v>0</v>
      </c>
      <c r="K283" s="47">
        <f>'[1]Формат ИПР'!AC271</f>
        <v>0</v>
      </c>
      <c r="L283" s="47">
        <f>'[1]Формат ИПР'!AD271</f>
        <v>0</v>
      </c>
      <c r="M283" s="47">
        <f>'[1]Формат ИПР'!AE271</f>
        <v>38.273082772533478</v>
      </c>
      <c r="N283" s="47">
        <f>'[1]Формат ИПР'!AF271</f>
        <v>0</v>
      </c>
      <c r="O283" s="47">
        <f>'[1]Формат ИПР'!AG271</f>
        <v>0</v>
      </c>
      <c r="P283" s="47">
        <f>'[1]Формат ИПР'!AH271</f>
        <v>0</v>
      </c>
      <c r="Q283" s="48">
        <f>F283-H283</f>
        <v>263.27748491957408</v>
      </c>
      <c r="R283" s="42">
        <f t="shared" si="58"/>
        <v>-38.273082772533478</v>
      </c>
      <c r="S283" s="43">
        <f t="shared" si="59"/>
        <v>-1</v>
      </c>
      <c r="T283" s="50" t="str">
        <f>'[1]Формат ИПР'!AL271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4" spans="1:20" ht="46.8" x14ac:dyDescent="0.3">
      <c r="A284" s="39" t="str">
        <f>'[1]Формат ИПР'!A272</f>
        <v>1.3.5</v>
      </c>
      <c r="B284" s="40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39" t="str">
        <f>'[1]Формат ИПР'!C272</f>
        <v>K_Che356</v>
      </c>
      <c r="D284" s="45">
        <f>'[1]Формат ИПР'!Q272</f>
        <v>13.88694268850028</v>
      </c>
      <c r="E284" s="45">
        <f>'[1]Формат ИПР'!V272</f>
        <v>0</v>
      </c>
      <c r="F284" s="47">
        <f>'[1]Формат ИПР'!W272</f>
        <v>13.88694268850028</v>
      </c>
      <c r="G284" s="48">
        <f>IF('[1]Формат ИПР'!X272="нд","нд",(I284+K284+M284+O284))</f>
        <v>2.026455348765984</v>
      </c>
      <c r="H284" s="47">
        <f t="shared" si="61"/>
        <v>0</v>
      </c>
      <c r="I284" s="47">
        <f>'[1]Формат ИПР'!AA272</f>
        <v>0</v>
      </c>
      <c r="J284" s="47">
        <f>'[1]Формат ИПР'!AB272</f>
        <v>0</v>
      </c>
      <c r="K284" s="47">
        <f>'[1]Формат ИПР'!AC272</f>
        <v>0</v>
      </c>
      <c r="L284" s="47">
        <f>'[1]Формат ИПР'!AD272</f>
        <v>0</v>
      </c>
      <c r="M284" s="47">
        <f>'[1]Формат ИПР'!AE272</f>
        <v>2.026455348765984</v>
      </c>
      <c r="N284" s="47">
        <f>'[1]Формат ИПР'!AF272</f>
        <v>0</v>
      </c>
      <c r="O284" s="47">
        <f>'[1]Формат ИПР'!AG272</f>
        <v>0</v>
      </c>
      <c r="P284" s="47">
        <f>'[1]Формат ИПР'!AH272</f>
        <v>0</v>
      </c>
      <c r="Q284" s="48">
        <f t="shared" ref="Q284:Q285" si="62">F284-H284</f>
        <v>13.88694268850028</v>
      </c>
      <c r="R284" s="42">
        <f t="shared" si="58"/>
        <v>-2.026455348765984</v>
      </c>
      <c r="S284" s="43">
        <f t="shared" si="59"/>
        <v>-1</v>
      </c>
      <c r="T284" s="50" t="str">
        <f>'[1]Формат ИПР'!AL272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5" spans="1:20" ht="62.4" x14ac:dyDescent="0.3">
      <c r="A285" s="39" t="str">
        <f>'[1]Формат ИПР'!A273</f>
        <v>1.3.5</v>
      </c>
      <c r="B285" s="40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39" t="str">
        <f>'[1]Формат ИПР'!C273</f>
        <v>K_Che357</v>
      </c>
      <c r="D285" s="45">
        <f>'[1]Формат ИПР'!Q273</f>
        <v>24.919640894730282</v>
      </c>
      <c r="E285" s="45">
        <f>'[1]Формат ИПР'!V273</f>
        <v>0</v>
      </c>
      <c r="F285" s="47">
        <f>'[1]Формат ИПР'!W273</f>
        <v>24.919640894730282</v>
      </c>
      <c r="G285" s="48">
        <f>IF('[1]Формат ИПР'!X273="нд","нд",(I285+K285+M285+O285))</f>
        <v>3.8410510686569279</v>
      </c>
      <c r="H285" s="47">
        <f t="shared" si="61"/>
        <v>0</v>
      </c>
      <c r="I285" s="47">
        <f>'[1]Формат ИПР'!AA273</f>
        <v>0</v>
      </c>
      <c r="J285" s="47">
        <f>'[1]Формат ИПР'!AB273</f>
        <v>0</v>
      </c>
      <c r="K285" s="47">
        <f>'[1]Формат ИПР'!AC273</f>
        <v>0</v>
      </c>
      <c r="L285" s="47">
        <f>'[1]Формат ИПР'!AD273</f>
        <v>0</v>
      </c>
      <c r="M285" s="47">
        <f>'[1]Формат ИПР'!AE273</f>
        <v>3.8410510686569279</v>
      </c>
      <c r="N285" s="47">
        <f>'[1]Формат ИПР'!AF273</f>
        <v>0</v>
      </c>
      <c r="O285" s="47">
        <f>'[1]Формат ИПР'!AG273</f>
        <v>0</v>
      </c>
      <c r="P285" s="47">
        <f>'[1]Формат ИПР'!AH273</f>
        <v>0</v>
      </c>
      <c r="Q285" s="48">
        <f t="shared" si="62"/>
        <v>24.919640894730282</v>
      </c>
      <c r="R285" s="42">
        <f t="shared" si="58"/>
        <v>-3.8410510686569279</v>
      </c>
      <c r="S285" s="43">
        <f t="shared" si="59"/>
        <v>-1</v>
      </c>
      <c r="T285" s="50" t="str">
        <f>'[1]Формат ИПР'!AL273</f>
        <v>Отставание обусловлено затянувшейся торгово-закупочной процедурой. Планируемый срок устранения отставаний от плановых – 4 квартал 2023.</v>
      </c>
    </row>
    <row r="286" spans="1:20" x14ac:dyDescent="0.3">
      <c r="A286" s="39" t="s">
        <v>247</v>
      </c>
      <c r="B286" s="40" t="s">
        <v>248</v>
      </c>
      <c r="C286" s="39" t="s">
        <v>30</v>
      </c>
      <c r="D286" s="47">
        <v>0</v>
      </c>
      <c r="E286" s="47">
        <v>0</v>
      </c>
      <c r="F286" s="47">
        <v>0</v>
      </c>
      <c r="G286" s="47">
        <v>0</v>
      </c>
      <c r="H286" s="47">
        <v>0</v>
      </c>
      <c r="I286" s="47">
        <v>0</v>
      </c>
      <c r="J286" s="47">
        <v>0</v>
      </c>
      <c r="K286" s="47">
        <v>0</v>
      </c>
      <c r="L286" s="47">
        <v>0</v>
      </c>
      <c r="M286" s="47">
        <v>0</v>
      </c>
      <c r="N286" s="47">
        <v>0</v>
      </c>
      <c r="O286" s="47">
        <v>0</v>
      </c>
      <c r="P286" s="47">
        <v>0</v>
      </c>
      <c r="Q286" s="47">
        <v>0</v>
      </c>
      <c r="R286" s="42">
        <f t="shared" si="58"/>
        <v>0</v>
      </c>
      <c r="S286" s="43" t="str">
        <f t="shared" si="59"/>
        <v>-</v>
      </c>
      <c r="T286" s="52" t="s">
        <v>31</v>
      </c>
    </row>
    <row r="287" spans="1:20" x14ac:dyDescent="0.3">
      <c r="A287" s="54" t="s">
        <v>249</v>
      </c>
      <c r="B287" s="54"/>
      <c r="C287" s="55"/>
      <c r="D287" s="56"/>
      <c r="E287" s="56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8"/>
      <c r="T287" s="59"/>
    </row>
    <row r="288" spans="1:20" x14ac:dyDescent="0.3">
      <c r="A288" s="60"/>
      <c r="B288" s="61" t="s">
        <v>250</v>
      </c>
      <c r="C288" s="36"/>
      <c r="D288" s="36"/>
      <c r="E288" s="36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59"/>
    </row>
    <row r="289" spans="1:20" x14ac:dyDescent="0.3">
      <c r="A289" s="60">
        <v>1</v>
      </c>
      <c r="B289" s="61" t="s">
        <v>251</v>
      </c>
      <c r="C289" s="36"/>
      <c r="D289" s="61"/>
      <c r="E289" s="61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59"/>
    </row>
    <row r="290" spans="1:20" x14ac:dyDescent="0.3">
      <c r="A290" s="60">
        <v>2</v>
      </c>
      <c r="B290" s="61" t="s">
        <v>252</v>
      </c>
      <c r="C290" s="36"/>
      <c r="D290" s="61"/>
      <c r="E290" s="61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59"/>
    </row>
    <row r="291" spans="1:20" x14ac:dyDescent="0.3">
      <c r="A291" s="60" t="s">
        <v>253</v>
      </c>
      <c r="B291" s="36"/>
      <c r="C291" s="36"/>
      <c r="D291" s="36"/>
      <c r="E291" s="36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3"/>
      <c r="S291" s="57"/>
      <c r="T291" s="59"/>
    </row>
    <row r="292" spans="1:20" x14ac:dyDescent="0.3">
      <c r="A292" s="64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6"/>
      <c r="S292" s="65"/>
      <c r="T292" s="65"/>
    </row>
    <row r="293" spans="1:20" x14ac:dyDescent="0.3">
      <c r="A293" s="64"/>
      <c r="B293" s="67" t="s">
        <v>254</v>
      </c>
      <c r="C293" s="65"/>
      <c r="D293" s="67"/>
      <c r="E293" s="67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6"/>
      <c r="S293" s="65"/>
      <c r="T293" s="65"/>
    </row>
    <row r="294" spans="1:20" x14ac:dyDescent="0.3">
      <c r="A294" s="64"/>
      <c r="B294" s="68" t="s">
        <v>255</v>
      </c>
      <c r="C294" s="68"/>
      <c r="D294" s="68"/>
      <c r="E294" s="68"/>
      <c r="F294" s="68"/>
      <c r="G294" s="68"/>
      <c r="H294" s="68"/>
      <c r="I294" s="68"/>
      <c r="J294" s="65"/>
      <c r="K294" s="65"/>
      <c r="L294" s="65"/>
      <c r="M294" s="65"/>
      <c r="N294" s="65"/>
      <c r="O294" s="65"/>
      <c r="P294" s="65"/>
      <c r="Q294" s="65"/>
      <c r="R294" s="66"/>
      <c r="S294" s="65"/>
      <c r="T294" s="65"/>
    </row>
    <row r="295" spans="1:20" x14ac:dyDescent="0.3">
      <c r="A295" s="64"/>
      <c r="B295" s="2" t="s">
        <v>256</v>
      </c>
      <c r="L295" s="65"/>
      <c r="M295" s="65"/>
      <c r="N295" s="65"/>
      <c r="O295" s="65"/>
      <c r="P295" s="65"/>
      <c r="Q295" s="65"/>
      <c r="R295" s="66"/>
      <c r="S295" s="65"/>
      <c r="T295" s="65"/>
    </row>
    <row r="296" spans="1:20" x14ac:dyDescent="0.3">
      <c r="A296" s="64"/>
      <c r="L296" s="65"/>
      <c r="M296" s="65"/>
      <c r="N296" s="65"/>
      <c r="O296" s="65"/>
      <c r="P296" s="65"/>
      <c r="Q296" s="65"/>
      <c r="R296" s="66"/>
      <c r="S296" s="65"/>
      <c r="T296" s="65"/>
    </row>
    <row r="297" spans="1:20" x14ac:dyDescent="0.3">
      <c r="A297" s="64"/>
      <c r="B297" s="69" t="s">
        <v>257</v>
      </c>
      <c r="C297" s="69"/>
      <c r="D297" s="69"/>
      <c r="E297" s="69"/>
      <c r="F297" s="69"/>
      <c r="G297" s="69"/>
      <c r="H297" s="69"/>
      <c r="I297" s="69"/>
      <c r="J297" s="69"/>
      <c r="K297" s="69"/>
      <c r="L297" s="65"/>
      <c r="M297" s="65"/>
      <c r="N297" s="65"/>
      <c r="O297" s="65"/>
      <c r="P297" s="65"/>
      <c r="Q297" s="65"/>
      <c r="R297" s="66"/>
      <c r="S297" s="65"/>
      <c r="T297" s="65"/>
    </row>
    <row r="298" spans="1:20" x14ac:dyDescent="0.3">
      <c r="A298" s="64"/>
      <c r="B298" s="7"/>
      <c r="C298" s="70"/>
      <c r="D298" s="7"/>
      <c r="E298" s="7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6"/>
      <c r="S298" s="65"/>
      <c r="T298" s="65"/>
    </row>
    <row r="299" spans="1:20" x14ac:dyDescent="0.3">
      <c r="A299" s="64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6"/>
      <c r="S299" s="65"/>
      <c r="T299" s="65"/>
    </row>
    <row r="300" spans="1:20" x14ac:dyDescent="0.3">
      <c r="A300" s="71"/>
    </row>
    <row r="301" spans="1:20" x14ac:dyDescent="0.3">
      <c r="A301" s="73"/>
      <c r="F301" s="74"/>
      <c r="J301" s="18"/>
      <c r="K301" s="18"/>
      <c r="L301" s="18"/>
    </row>
    <row r="302" spans="1:20" ht="21" customHeight="1" x14ac:dyDescent="0.4">
      <c r="B302" s="75"/>
      <c r="C302" s="76"/>
      <c r="D302" s="75"/>
      <c r="E302" s="75"/>
      <c r="G302" s="77"/>
      <c r="J302" s="78"/>
      <c r="L302" s="78"/>
      <c r="M302" s="78"/>
      <c r="N302" s="78"/>
      <c r="P302" s="18"/>
      <c r="Q302" s="18"/>
      <c r="S302" s="18"/>
      <c r="T302" s="18"/>
    </row>
  </sheetData>
  <mergeCells count="28">
    <mergeCell ref="A287:B287"/>
    <mergeCell ref="B294:I294"/>
    <mergeCell ref="B297:K297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4:T4"/>
    <mergeCell ref="A5:T5"/>
    <mergeCell ref="A7:T7"/>
    <mergeCell ref="A8:T8"/>
    <mergeCell ref="A10:T10"/>
    <mergeCell ref="A12:T12"/>
  </mergeCells>
  <pageMargins left="0.70866141732283472" right="0.70866141732283472" top="0.74803149606299213" bottom="0.74803149606299213" header="0.31496062992125984" footer="0.31496062992125984"/>
  <pageSetup paperSize="9" scale="2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2023-11-13T13:41:39Z</dcterms:created>
  <dcterms:modified xsi:type="dcterms:W3CDTF">2023-11-13T13:41:54Z</dcterms:modified>
</cp:coreProperties>
</file>