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5\Отчет 2 квартал 2025 года\Направлено в Минэнерго 14.08.2025\Чеченэнерго\Форматы отчета\"/>
    </mc:Choice>
  </mc:AlternateContent>
  <bookViews>
    <workbookView xWindow="0" yWindow="0" windowWidth="28800" windowHeight="12300"/>
  </bookViews>
  <sheets>
    <sheet name="10квФ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'10квФ'!$A$24:$T$191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'10квФ'!$A$48:$T$191</definedName>
    <definedName name="Z_02F617A7_AC90_4FC1_8EBD_0119B58FDA4E_.wvu.FilterData" localSheetId="0" hidden="1">'10квФ'!$A$24:$Y$191</definedName>
    <definedName name="Z_03EB9DF4_AC98_4BC6_9F99_BC4E566A59EB_.wvu.FilterData" localSheetId="0" hidden="1">'10квФ'!$A$48:$T$191</definedName>
    <definedName name="Z_072137E3_9A31_40C6_B2F8_9E0682CF001C_.wvu.FilterData" localSheetId="0" hidden="1">'10квФ'!$A$48:$T$191</definedName>
    <definedName name="Z_087625E1_6442_4CFE_9ADB_7A5E7D20F421_.wvu.FilterData" localSheetId="0" hidden="1">'10квФ'!$A$21:$T$201</definedName>
    <definedName name="Z_099F8D69_7585_4416_A0D9_3B92F624255C_.wvu.FilterData" localSheetId="0" hidden="1">'10квФ'!$A$48:$T$191</definedName>
    <definedName name="Z_14D794F6_4F7F_4AF1_9EE2_74A5805884BE_.wvu.FilterData" localSheetId="0" hidden="1">'10квФ'!$A$24:$T$191</definedName>
    <definedName name="Z_1AC8BE7E_0DED_439F_B13B_11567D3511F1_.wvu.FilterData" localSheetId="0" hidden="1">'10квФ'!$A$24:$T$191</definedName>
    <definedName name="Z_1D4769C9_22D3_41D7_BB10_557E5B558A42_.wvu.FilterData" localSheetId="0" hidden="1">'10квФ'!$A$48:$T$197</definedName>
    <definedName name="Z_1E9E47DB_E471_43B9_861B_FD185A540B58_.wvu.FilterData" localSheetId="0" hidden="1">'10квФ'!$A$24:$T$191</definedName>
    <definedName name="Z_2411F0DF_B06E_4B96_B6E2_07231CDB021F_.wvu.FilterData" localSheetId="0" hidden="1">'10квФ'!$A$24:$T$191</definedName>
    <definedName name="Z_247B49AF_46A0_4107_B849_879CB7CACC3B_.wvu.FilterData" localSheetId="0" hidden="1">'10квФ'!$A$24:$T$191</definedName>
    <definedName name="Z_26DAEAC3_92A5_4121_942A_41E1C66C8C7F_.wvu.FilterData" localSheetId="0" hidden="1">'10квФ'!$A$48:$T$197</definedName>
    <definedName name="Z_28C854DD_575D_436D_BB89_4EBFD66A31F2_.wvu.FilterData" localSheetId="0" hidden="1">'10квФ'!$A$24:$T$191</definedName>
    <definedName name="Z_28DD50A5_FF68_433B_8BB2_B3B3CEA0C4F3_.wvu.FilterData" localSheetId="0" hidden="1">'10квФ'!$A$48:$T$197</definedName>
    <definedName name="Z_2AD7D8A5_D91B_4BFF_A9D2_3942C99EEDAD_.wvu.FilterData" localSheetId="0" hidden="1">'10квФ'!$A$48:$T$197</definedName>
    <definedName name="Z_2B705702_B67B_491C_8E54_4D0D6F3E9453_.wvu.FilterData" localSheetId="0" hidden="1">'10квФ'!$A$48:$T$195</definedName>
    <definedName name="Z_2B944529_4431_4AE3_A585_21D645644E2B_.wvu.FilterData" localSheetId="0" hidden="1">'10квФ'!$A$24:$T$191</definedName>
    <definedName name="Z_2B944529_4431_4AE3_A585_21D645644E2B_.wvu.PrintArea" localSheetId="0" hidden="1">'10квФ'!$A$1:$T$199</definedName>
    <definedName name="Z_2BF31BFA_465C_4F9A_9D42_0A095C5E416C_.wvu.FilterData" localSheetId="0" hidden="1">'10квФ'!$A$48:$T$191</definedName>
    <definedName name="Z_2CFCE4CA_55B5_4637_B259_AE94B627BC55_.wvu.FilterData" localSheetId="0" hidden="1">'10квФ'!$A$48:$T$197</definedName>
    <definedName name="Z_2D0AFCAA_9364_47AA_B985_49881280DD67_.wvu.FilterData" localSheetId="0" hidden="1">'10квФ'!$A$48:$T$197</definedName>
    <definedName name="Z_2DB1AFA1_9EED_47A4_81DD_AA83ACAA5BC0_.wvu.FilterData" localSheetId="0" hidden="1">'10квФ'!$A$24:$T$191</definedName>
    <definedName name="Z_2DB1AFA1_9EED_47A4_81DD_AA83ACAA5BC0_.wvu.PrintArea" localSheetId="0" hidden="1">'10квФ'!$A$1:$T$199</definedName>
    <definedName name="Z_335B1A39_E67B_4103_AB1A_6E342BFD7E7E_.wvu.FilterData" localSheetId="0" hidden="1">'10квФ'!$A$24:$T$191</definedName>
    <definedName name="Z_35E5254D_33D2_4F9E_A1A3_D8A4A840691E_.wvu.FilterData" localSheetId="0" hidden="1">'10квФ'!$A$48:$T$195</definedName>
    <definedName name="Z_37FDCE4A_6CA4_4AB4_B747_B6F8179F01AF_.wvu.FilterData" localSheetId="0" hidden="1">'10квФ'!$A$48:$T$197</definedName>
    <definedName name="Z_3B21D198_1A45_49A7_A89A_F5CB90E4F1F5_.wvu.FilterData" localSheetId="0" hidden="1">'10квФ'!$A$24:$T$191</definedName>
    <definedName name="Z_3DA5BA36_6938_471F_B773_58C819FFA9C8_.wvu.FilterData" localSheetId="0" hidden="1">'10квФ'!$A$48:$T$191</definedName>
    <definedName name="Z_3E704B2B_2057_4AAE_87C3_E767D1ECBD4F_.wvu.FilterData" localSheetId="0" hidden="1">'10квФ'!$A$24:$T$191</definedName>
    <definedName name="Z_40AF2882_EE60_4760_BBBA_B54B2DAF72F9_.wvu.FilterData" localSheetId="0" hidden="1">'10квФ'!$A$48:$T$195</definedName>
    <definedName name="Z_41B76FCA_8ADA_4407_878E_56A7264D83C4_.wvu.FilterData" localSheetId="0" hidden="1">'10квФ'!$A$48:$T$197</definedName>
    <definedName name="Z_41C0B97A_7C2A_448D_8128_336FADFB8128_.wvu.FilterData" localSheetId="0" hidden="1">'10квФ'!$A$48:$T$197</definedName>
    <definedName name="Z_434B79F9_CE67_44DF_BBA0_0AA985688936_.wvu.FilterData" localSheetId="0" hidden="1">'10квФ'!$A$24:$T$191</definedName>
    <definedName name="Z_434B79F9_CE67_44DF_BBA0_0AA985688936_.wvu.PrintArea" localSheetId="0" hidden="1">'10квФ'!$A$1:$T$199</definedName>
    <definedName name="Z_4540E8E9_6871_4C85_9E6A_95C4A28A8744_.wvu.FilterData" localSheetId="0" hidden="1">'10квФ'!$A$21:$T$191</definedName>
    <definedName name="Z_456B260A_4433_4764_B08B_5A07673D1E6C_.wvu.FilterData" localSheetId="0" hidden="1">'10квФ'!$A$48:$T$191</definedName>
    <definedName name="Z_47DD029F_F51C_4CE5_86C3_DA74699192FA_.wvu.FilterData" localSheetId="0" hidden="1">'10квФ'!$A$24:$T$191</definedName>
    <definedName name="Z_48A60FB0_9A73_41A3_99DB_17520660C91A_.wvu.FilterData" localSheetId="0" hidden="1">'10квФ'!$A$24:$T$191</definedName>
    <definedName name="Z_48A60FB0_9A73_41A3_99DB_17520660C91A_.wvu.PrintArea" localSheetId="0" hidden="1">'10квФ'!$A$1:$T$48</definedName>
    <definedName name="Z_48A60FB0_9A73_41A3_99DB_17520660C91A_.wvu.PrintTitles" localSheetId="0" hidden="1">'10квФ'!$21:$24</definedName>
    <definedName name="Z_4B55D313_9919_45E0_885D_E27F9BA79174_.wvu.FilterData" localSheetId="0" hidden="1">'10квФ'!$A$48:$T$197</definedName>
    <definedName name="Z_55AAC02E_354B_458A_B57A_9A758D9C24F6_.wvu.FilterData" localSheetId="0" hidden="1">'10квФ'!$A$48:$T$191</definedName>
    <definedName name="Z_58612208_4A7E_4665_80FF_BCE33818B79B_.wvu.FilterData" localSheetId="0" hidden="1">'10квФ'!$A$48:$T$197</definedName>
    <definedName name="Z_5939E2BE_D513_447E_886D_794B8773EF22_.wvu.FilterData" localSheetId="0" hidden="1">'10квФ'!$A$48:$T$191</definedName>
    <definedName name="Z_5B2849A4_10D6_4C56_82E3_213F2F39DEE0_.wvu.FilterData" localSheetId="0" hidden="1">'10квФ'!$A$48:$T$197</definedName>
    <definedName name="Z_5D48D966_D569_49BE_B8D5_CFFF304C931B_.wvu.FilterData" localSheetId="0" hidden="1">'10квФ'!$A$48:$T$197</definedName>
    <definedName name="Z_5D68B30A_F5AE_47A2_98B4_A896BFA1BCD4_.wvu.FilterData" localSheetId="0" hidden="1">'10квФ'!$A$48:$T$197</definedName>
    <definedName name="Z_5EADC1CF_ED63_4C90_B528_B134FE0A2319_.wvu.FilterData" localSheetId="0" hidden="1">'10квФ'!$A$48:$T$197</definedName>
    <definedName name="Z_5F2A370E_836A_4992_942B_22CE95057883_.wvu.FilterData" localSheetId="0" hidden="1">'10квФ'!$A$48:$T$191</definedName>
    <definedName name="Z_5F39CD15_C553_4CF0_940C_0295EF87970E_.wvu.FilterData" localSheetId="0" hidden="1">'10квФ'!$A$48:$T$197</definedName>
    <definedName name="Z_61510D42_B063_4ADF_A949_818D1528B5E0_.wvu.FilterData" localSheetId="0" hidden="1">'10квФ'!$A$48:$T$197</definedName>
    <definedName name="Z_638697C3_FF78_4B65_B9E8_EA2C7C52D3B4_.wvu.FilterData" localSheetId="0" hidden="1">'10квФ'!$A$24:$T$191</definedName>
    <definedName name="Z_638697C3_FF78_4B65_B9E8_EA2C7C52D3B4_.wvu.PrintArea" localSheetId="0" hidden="1">'10квФ'!$A$1:$T$48</definedName>
    <definedName name="Z_638697C3_FF78_4B65_B9E8_EA2C7C52D3B4_.wvu.PrintTitles" localSheetId="0" hidden="1">'10квФ'!$21:$24</definedName>
    <definedName name="Z_64B0B66B_451D_42B4_98F5_90F4F6D43185_.wvu.FilterData" localSheetId="0" hidden="1">'10квФ'!$A$48:$T$197</definedName>
    <definedName name="Z_68608AB4_99AC_4E4C_A27D_0DD29BE6EC94_.wvu.FilterData" localSheetId="0" hidden="1">'10квФ'!$A$48:$T$197</definedName>
    <definedName name="Z_68608AB4_99AC_4E4C_A27D_0DD29BE6EC94_.wvu.PrintArea" localSheetId="0" hidden="1">'10квФ'!$A$1:$T$197</definedName>
    <definedName name="Z_68608AB4_99AC_4E4C_A27D_0DD29BE6EC94_.wvu.PrintTitles" localSheetId="0" hidden="1">'10квФ'!$A:$B,'10квФ'!$21:$24</definedName>
    <definedName name="Z_69F84AEB_D434_4826_9031_E2FE77609955_.wvu.FilterData" localSheetId="0" hidden="1">'10квФ'!$A$24:$Y$191</definedName>
    <definedName name="Z_6C2EF594_2AAE_49CD_B2EE_04868D58222D_.wvu.FilterData" localSheetId="0" hidden="1">'10квФ'!$A$24:$T$191</definedName>
    <definedName name="Z_702FE522_82F0_49A6_943F_84353B6A3E15_.wvu.FilterData" localSheetId="0" hidden="1">'10квФ'!$A$48:$T$191</definedName>
    <definedName name="Z_74CDDA0B_6EA5_45C3_8536_928670DB09CC_.wvu.FilterData" localSheetId="0" hidden="1">'10квФ'!$A$48:$T$197</definedName>
    <definedName name="Z_74CE0FEA_305F_4C35_BF60_A17DA60785C5_.wvu.FilterData" localSheetId="0" hidden="1">'10квФ'!$A$24:$T$191</definedName>
    <definedName name="Z_74CE0FEA_305F_4C35_BF60_A17DA60785C5_.wvu.PrintArea" localSheetId="0" hidden="1">'10квФ'!$A$1:$T$199</definedName>
    <definedName name="Z_766CD927_FE78_456E_A583_90276AFECC53_.wvu.FilterData" localSheetId="0" hidden="1">'10квФ'!$A$24:$T$191</definedName>
    <definedName name="Z_780ADA64_387F_4F1E_ACF3_1D1791DBD82F_.wvu.FilterData" localSheetId="0" hidden="1">'10квФ'!$A$24:$T$191</definedName>
    <definedName name="Z_7A5C0ADA_811C_434A_9B3E_CBAB5F597987_.wvu.FilterData" localSheetId="0" hidden="1">'10квФ'!$A$21:$T$201</definedName>
    <definedName name="Z_7A600714_71D6_47BA_A813_775E7C7D2FBC_.wvu.FilterData" localSheetId="0" hidden="1">'10квФ'!$A$48:$T$191</definedName>
    <definedName name="Z_7AF98FE0_D761_4DCC_843E_01D5FF3D89E1_.wvu.FilterData" localSheetId="0" hidden="1">'10квФ'!$A$48:$T$191</definedName>
    <definedName name="Z_7B6172AB_6785_4B57_AFC7_0975F3FF31AB_.wvu.FilterData" localSheetId="0" hidden="1">'10квФ'!$A$24:$T$24</definedName>
    <definedName name="Z_7DEB5728_2FB9_407E_AD51_935C096482A6_.wvu.FilterData" localSheetId="0" hidden="1">'10квФ'!$A$24:$T$191</definedName>
    <definedName name="Z_7DEB5728_2FB9_407E_AD51_935C096482A6_.wvu.PrintArea" localSheetId="0" hidden="1">'10квФ'!$A$1:$T$48</definedName>
    <definedName name="Z_7DEB5728_2FB9_407E_AD51_935C096482A6_.wvu.PrintTitles" localSheetId="0" hidden="1">'10квФ'!$21:$24</definedName>
    <definedName name="Z_7E305599_5569_4C72_8EEF_755C87DD4A78_.wvu.FilterData" localSheetId="0" hidden="1">'10квФ'!$A$48:$T$197</definedName>
    <definedName name="Z_802102DC_FBE0_4A84_A4E5_B623C4572B73_.wvu.Cols" localSheetId="0" hidden="1">'10квФ'!$I:$P</definedName>
    <definedName name="Z_802102DC_FBE0_4A84_A4E5_B623C4572B73_.wvu.FilterData" localSheetId="0" hidden="1">'10квФ'!$A$24:$T$191</definedName>
    <definedName name="Z_802102DC_FBE0_4A84_A4E5_B623C4572B73_.wvu.PrintArea" localSheetId="0" hidden="1">'10квФ'!$A$1:$T$48</definedName>
    <definedName name="Z_802102DC_FBE0_4A84_A4E5_B623C4572B73_.wvu.PrintTitles" localSheetId="0" hidden="1">'10квФ'!$21:$24</definedName>
    <definedName name="Z_8057ED42_2C94_46D3_B926_5EFD6F7A79E4_.wvu.FilterData" localSheetId="0" hidden="1">'10квФ'!$A$48:$T$202</definedName>
    <definedName name="Z_82FE6FC8_CA67_4A4B_AF05_E7C978721CCD_.wvu.FilterData" localSheetId="0" hidden="1">'10квФ'!$A$48:$T$191</definedName>
    <definedName name="Z_84321A1D_5D30_4E68_AC39_2B3966EB8B19_.wvu.FilterData" localSheetId="0" hidden="1">'10квФ'!$A$48:$T$197</definedName>
    <definedName name="Z_8562E1EA_A7A6_4ECB_965F_7FEF3C69B7FB_.wvu.FilterData" localSheetId="0" hidden="1">'10квФ'!$A$48:$T$197</definedName>
    <definedName name="Z_8609CDA3_AB64_4E40_9F81_97675513AB4D_.wvu.FilterData" localSheetId="0" hidden="1">'10квФ'!$A$48:$T$197</definedName>
    <definedName name="Z_86ABB103_B007_4CE7_BE9F_F4EED57FA42A_.wvu.FilterData" localSheetId="0" hidden="1">'10квФ'!$A$24:$T$191</definedName>
    <definedName name="Z_86ABB103_B007_4CE7_BE9F_F4EED57FA42A_.wvu.PrintArea" localSheetId="0" hidden="1">'10квФ'!$A$1:$T$199</definedName>
    <definedName name="Z_880704C7_F409_41C4_8E00_6A41EAC6D809_.wvu.FilterData" localSheetId="0" hidden="1">'10квФ'!$A$48:$T$191</definedName>
    <definedName name="Z_89AA2589_40EB_4397_AF22_58DDA26E25C4_.wvu.FilterData" localSheetId="0" hidden="1">'10квФ'!$A$24:$T$191</definedName>
    <definedName name="Z_8C96D9DD_5E01_4B30_95B0_086CFC2C6C55_.wvu.FilterData" localSheetId="0" hidden="1">'10квФ'!$A$48:$T$197</definedName>
    <definedName name="Z_8CF66D4F_C382_40A9_9E2A_969FC78174FB_.wvu.FilterData" localSheetId="0" hidden="1">'10квФ'!$A$48:$T$197</definedName>
    <definedName name="Z_8F1D26EC_2A17_448C_B03E_3E3FACB015C6_.wvu.FilterData" localSheetId="0" hidden="1">'10квФ'!$A$24:$T$191</definedName>
    <definedName name="Z_8F1D26EC_2A17_448C_B03E_3E3FACB015C6_.wvu.PrintArea" localSheetId="0" hidden="1">'10квФ'!$A$1:$T$199</definedName>
    <definedName name="Z_8F60B858_F6CB_493A_8F80_44A2D25571BD_.wvu.FilterData" localSheetId="0" hidden="1">'10квФ'!$A$21:$T$201</definedName>
    <definedName name="Z_90F446D3_8F17_4085_80BE_278C9FB5921D_.wvu.FilterData" localSheetId="0" hidden="1">'10квФ'!$A$48:$T$197</definedName>
    <definedName name="Z_91286600_34AB_40CD_9DFB_63954696C4F7_.wvu.FilterData" localSheetId="0" hidden="1">'10квФ'!$A$24:$T$191</definedName>
    <definedName name="Z_91494F75_FA16_4211_B67C_8409302B5530_.wvu.FilterData" localSheetId="0" hidden="1">'10квФ'!$A$24:$T$191</definedName>
    <definedName name="Z_91515713_F106_4382_8189_86D702C61567_.wvu.Cols" localSheetId="0" hidden="1">'10квФ'!#REF!</definedName>
    <definedName name="Z_91515713_F106_4382_8189_86D702C61567_.wvu.FilterData" localSheetId="0" hidden="1">'10квФ'!$A$48:$T$197</definedName>
    <definedName name="Z_91515713_F106_4382_8189_86D702C61567_.wvu.PrintArea" localSheetId="0" hidden="1">'10квФ'!$A$1:$T$48</definedName>
    <definedName name="Z_91515713_F106_4382_8189_86D702C61567_.wvu.PrintTitles" localSheetId="0" hidden="1">'10квФ'!$21:$24</definedName>
    <definedName name="Z_9196E627_69A3_4CCA_B921_EB1B8553BF72_.wvu.FilterData" localSheetId="0" hidden="1">'10квФ'!$A$48:$T$195</definedName>
    <definedName name="Z_91B3C248_D769_4FF3_ADD2_66FB1E146DB1_.wvu.FilterData" localSheetId="0" hidden="1">'10квФ'!$A$48:$T$197</definedName>
    <definedName name="Z_91C6F324_F361_4A8F_B9C3_6FF2051955FB_.wvu.FilterData" localSheetId="0" hidden="1">'10квФ'!$A$48:$T$197</definedName>
    <definedName name="Z_92A9B708_7856_444B_B4D2_F25F43E6C0C3_.wvu.FilterData" localSheetId="0" hidden="1">'10квФ'!$A$48:$T$191</definedName>
    <definedName name="Z_96D66BBF_87D4_466D_B500_423361C5C709_.wvu.FilterData" localSheetId="0" hidden="1">'10квФ'!$A$48:$T$191</definedName>
    <definedName name="Z_97A96CCC_FE99_437D_B8D6_12A96FD7E5E0_.wvu.FilterData" localSheetId="0" hidden="1">'10квФ'!$A$24:$T$191</definedName>
    <definedName name="Z_992A4BBD_9184_4F17_9E7C_14886515C900_.wvu.FilterData" localSheetId="0" hidden="1">'10квФ'!$A$48:$T$197</definedName>
    <definedName name="Z_9EB4C06B_C4E3_4FC8_B82B_63B953E6624A_.wvu.FilterData" localSheetId="0" hidden="1">'10квФ'!$A$48:$T$191</definedName>
    <definedName name="Z_9F5406DC_89AB_4D73_8A15_7589A4B6E17E_.wvu.FilterData" localSheetId="0" hidden="1">'10квФ'!$A$48:$T$197</definedName>
    <definedName name="Z_A0CC8554_66A6_49FF_911C_B8E862557F96_.wvu.FilterData" localSheetId="0" hidden="1">'10квФ'!$A$24:$T$191</definedName>
    <definedName name="Z_A132F0A7_D9B6_4BF3_83AB_B244BEA6BB51_.wvu.FilterData" localSheetId="0" hidden="1">'10квФ'!$A$48:$T$197</definedName>
    <definedName name="Z_A15C0F21_5131_41E0_AFE4_42812F6B0841_.wvu.FilterData" localSheetId="0" hidden="1">'10квФ'!$A$48:$T$191</definedName>
    <definedName name="Z_A15C0F21_5131_41E0_AFE4_42812F6B0841_.wvu.PrintArea" localSheetId="0" hidden="1">'10квФ'!$A$1:$T$48</definedName>
    <definedName name="Z_A15C0F21_5131_41E0_AFE4_42812F6B0841_.wvu.PrintTitles" localSheetId="0" hidden="1">'10квФ'!$21:$24</definedName>
    <definedName name="Z_A26238BE_7791_46AE_8DC7_FDB913DC2957_.wvu.FilterData" localSheetId="0" hidden="1">'10квФ'!$A$24:$T$191</definedName>
    <definedName name="Z_A26238BE_7791_46AE_8DC7_FDB913DC2957_.wvu.PrintArea" localSheetId="0" hidden="1">'10квФ'!$A$1:$T$199</definedName>
    <definedName name="Z_A36DA4C0_9581_4E59_95FC_3E8FC0901F8C_.wvu.FilterData" localSheetId="0" hidden="1">'10квФ'!$A$48:$T$191</definedName>
    <definedName name="Z_A6016254_B165_4134_8764_5CABD680509E_.wvu.FilterData" localSheetId="0" hidden="1">'10квФ'!$A$24:$T$191</definedName>
    <definedName name="Z_A774B78E_3A44_4F81_9555_CC8B5259AC48_.wvu.FilterData" localSheetId="0" hidden="1">'10квФ'!#REF!</definedName>
    <definedName name="Z_A7B62BF9_ABB7_4338_A6D7_571B5A7A9746_.wvu.FilterData" localSheetId="0" hidden="1">'10квФ'!$A$48:$T$197</definedName>
    <definedName name="Z_A9216DE1_6650_4651_9830_13DDA1C2CD91_.wvu.FilterData" localSheetId="0" hidden="1">'10квФ'!$A$48:$T$191</definedName>
    <definedName name="Z_AB8D6E5A_B563_4E6A_A417_E8622BA78E0B_.wvu.FilterData" localSheetId="0" hidden="1">'10квФ'!$A$48:$T$195</definedName>
    <definedName name="Z_AFBDF438_B40A_4684_94F8_56FA1356ADC3_.wvu.FilterData" localSheetId="0" hidden="1">'10квФ'!$A$48:$T$191</definedName>
    <definedName name="Z_B055BBF1_1392_4F34_8C3F_70B08B3A67E7_.wvu.FilterData" localSheetId="0" hidden="1">'10квФ'!$A$24:$T$191</definedName>
    <definedName name="Z_B5BE75AE_9D7A_4463_90B4_A4B1B19172CB_.wvu.FilterData" localSheetId="0" hidden="1">'10квФ'!$A$48:$T$197</definedName>
    <definedName name="Z_B7343056_A75A_4C54_8731_E17F57DE7967_.wvu.FilterData" localSheetId="0" hidden="1">'10квФ'!$A$48:$T$191</definedName>
    <definedName name="Z_B74C834F_88DE_4FBD_9E60_56D6F61CCB0C_.wvu.FilterData" localSheetId="0" hidden="1">'10квФ'!$A$48:$T$197</definedName>
    <definedName name="Z_B81CE5DD_59C7_4219_9F64_9F23059D6732_.wvu.FilterData" localSheetId="0" hidden="1">'10квФ'!$A$24:$T$191</definedName>
    <definedName name="Z_B81CE5DD_59C7_4219_9F64_9F23059D6732_.wvu.PrintArea" localSheetId="0" hidden="1">'10квФ'!$A$1:$T$199</definedName>
    <definedName name="Z_B84EC98E_84AB_4AF0_98C3_5A65C514C6C5_.wvu.FilterData" localSheetId="0" hidden="1">'10квФ'!$A$48:$T$197</definedName>
    <definedName name="Z_B8C11432_7879_4F6B_96D4_6AB50672E558_.wvu.FilterData" localSheetId="0" hidden="1">'10квФ'!$A$48:$T$195</definedName>
    <definedName name="Z_BBF0EF1B_DBD8_4492_9CF8_F958D341F225_.wvu.FilterData" localSheetId="0" hidden="1">'10квФ'!$A$48:$T$197</definedName>
    <definedName name="Z_BE151334_7720_47A8_B744_1F1F36FD5527_.wvu.FilterData" localSheetId="0" hidden="1">'10квФ'!$A$48:$T$197</definedName>
    <definedName name="Z_BFFE2A37_2C1B_436E_B89F_7510F15CEFB6_.wvu.FilterData" localSheetId="0" hidden="1">'10квФ'!$A$48:$T$191</definedName>
    <definedName name="Z_C4035866_E753_4E74_BD98_B610EDCCE194_.wvu.FilterData" localSheetId="0" hidden="1">'10квФ'!$A$24:$T$191</definedName>
    <definedName name="Z_C4035866_E753_4E74_BD98_B610EDCCE194_.wvu.PrintArea" localSheetId="0" hidden="1">'10квФ'!$A$1:$T$199</definedName>
    <definedName name="Z_C4127FE5_12E8_464C_B290_602AD096A853_.wvu.FilterData" localSheetId="0" hidden="1">'10квФ'!$A$48:$T$191</definedName>
    <definedName name="Z_C5EFF124_8741_4FB2_8DFD_FFFD2E175AA6_.wvu.Cols" localSheetId="0" hidden="1">'10квФ'!$F:$F</definedName>
    <definedName name="Z_C5EFF124_8741_4FB2_8DFD_FFFD2E175AA6_.wvu.FilterData" localSheetId="0" hidden="1">'10квФ'!$A$48:$T$191</definedName>
    <definedName name="Z_C676504B_35FD_4DBE_B657_AE4202CDC300_.wvu.Cols" localSheetId="0" hidden="1">'10квФ'!$M:$P</definedName>
    <definedName name="Z_C676504B_35FD_4DBE_B657_AE4202CDC300_.wvu.FilterData" localSheetId="0" hidden="1">'10квФ'!$A$48:$T$191</definedName>
    <definedName name="Z_C676504B_35FD_4DBE_B657_AE4202CDC300_.wvu.PrintArea" localSheetId="0" hidden="1">'10квФ'!$A$1:$T$48</definedName>
    <definedName name="Z_C676504B_35FD_4DBE_B657_AE4202CDC300_.wvu.PrintTitles" localSheetId="0" hidden="1">'10квФ'!$21:$24</definedName>
    <definedName name="Z_C68088A4_3EB4_46BC_B21F_0EB9395BC3B8_.wvu.FilterData" localSheetId="0" hidden="1">'10квФ'!$A$48:$T$197</definedName>
    <definedName name="Z_C784D978_84A4_4849_AEF3_4B731E7B807D_.wvu.FilterData" localSheetId="0" hidden="1">'10квФ'!$A$48:$T$197</definedName>
    <definedName name="Z_C8008826_10AC_4917_AE8D_1FAF506D7F03_.wvu.FilterData" localSheetId="0" hidden="1">'10квФ'!$A$48:$T$197</definedName>
    <definedName name="Z_C8FA6197_CC21_417A_B799_F08136F5C70B_.wvu.FilterData" localSheetId="0" hidden="1">'10квФ'!$A$24:$T$191</definedName>
    <definedName name="Z_CA769590_FE17_45EE_B2BE_AFEDEEB57907_.wvu.FilterData" localSheetId="0" hidden="1">'10квФ'!$A$48:$T$191</definedName>
    <definedName name="Z_CB37D951_96F5_4AE8_99D2_D7A8085BE3F7_.wvu.FilterData" localSheetId="0" hidden="1">'10квФ'!$A$48:$T$197</definedName>
    <definedName name="Z_CBCE1805_078A_40E0_B01A_2A86DFDA611F_.wvu.FilterData" localSheetId="0" hidden="1">'10квФ'!$A$48:$T$195</definedName>
    <definedName name="Z_CC123666_CB75_43B7_BE8D_6AA4F2C525E2_.wvu.FilterData" localSheetId="0" hidden="1">'10квФ'!$A$48:$T$191</definedName>
    <definedName name="Z_CD2BBFCB_F678_40DB_8294_B16D7E70A3F2_.wvu.FilterData" localSheetId="0" hidden="1">'10квФ'!$A$48:$T$191</definedName>
    <definedName name="Z_D2510616_5538_4496_B8B3_EFACE99A621B_.wvu.FilterData" localSheetId="0" hidden="1">'10квФ'!$A$48:$T$197</definedName>
    <definedName name="Z_D35C68D5_4AB4_4876_B7AC_DB5808787904_.wvu.FilterData" localSheetId="0" hidden="1">'10квФ'!$A$48:$T$197</definedName>
    <definedName name="Z_D3DBB31F_2638_4B8E_8CBC_AE53EAEE53E8_.wvu.FilterData" localSheetId="0" hidden="1">'10квФ'!$A$48:$T$197</definedName>
    <definedName name="Z_D75BC309_B09E_4B7B_BA44_54BA8EF52625_.wvu.FilterData" localSheetId="0" hidden="1">'10квФ'!$A$24:$T$191</definedName>
    <definedName name="Z_DA122019_8AEE_403B_8CA9_CE2DE64BEB84_.wvu.FilterData" localSheetId="0" hidden="1">'10квФ'!$A$48:$T$191</definedName>
    <definedName name="Z_DDBF35F0_7C68_4913_9639_7E016F52C9C6_.wvu.FilterData" localSheetId="0" hidden="1">'10квФ'!$A$24:$T$191</definedName>
    <definedName name="Z_DDBFD93F_B53F_49B8_9E4F_E6E743173263_.wvu.FilterData" localSheetId="0" hidden="1">'10квФ'!$A$24:$T$191</definedName>
    <definedName name="Z_DE9A4A19_2B5F_40D3_AC7B_9CBC28641CAC_.wvu.FilterData" localSheetId="0" hidden="1">'10квФ'!$A$48:$T$197</definedName>
    <definedName name="Z_E044C467_E737_4DD1_A683_090AEE546589_.wvu.FilterData" localSheetId="0" hidden="1">'10квФ'!$A$48:$T$197</definedName>
    <definedName name="Z_E0F715AC_EC95_4989_9B43_95240978CE30_.wvu.FilterData" localSheetId="0" hidden="1">'10квФ'!$A$48:$T$191</definedName>
    <definedName name="Z_E222F804_7F63_4CAB_BA7F_EB015BC276B9_.wvu.FilterData" localSheetId="0" hidden="1">'10квФ'!$A$48:$T$202</definedName>
    <definedName name="Z_E26A94BD_FBAC_41ED_8339_7D59AFA7B3CD_.wvu.FilterData" localSheetId="0" hidden="1">'10квФ'!$A$48:$T$191</definedName>
    <definedName name="Z_E2760D9D_711F_48FF_88BA_568697ED1953_.wvu.FilterData" localSheetId="0" hidden="1">'10квФ'!$A$48:$T$195</definedName>
    <definedName name="Z_E325E2CA_7281_4949_B750_13CA2C2C7D18_.wvu.FilterData" localSheetId="0" hidden="1">'10квФ'!$A$24:$T$191</definedName>
    <definedName name="Z_E35C38A5_5727_4360_B062_90A9188B0F56_.wvu.FilterData" localSheetId="0" hidden="1">'10квФ'!$A$48:$T$197</definedName>
    <definedName name="Z_E6561C9A_632C_41BB_8A75_C9A4FA81ADE6_.wvu.FilterData" localSheetId="0" hidden="1">'10квФ'!$A$24:$T$191</definedName>
    <definedName name="Z_E67E8D2C_C698_4923_AE59_CA6766696DF8_.wvu.FilterData" localSheetId="0" hidden="1">'10квФ'!$A$48:$T$191</definedName>
    <definedName name="Z_E8AB7D24_B488_4D37_9F3E_5A93A8365930_.wvu.FilterData" localSheetId="0" hidden="1">'10квФ'!$A$24:$T$191</definedName>
    <definedName name="Z_E8F36E3D_6729_4114_942B_5226BE6574BA_.wvu.FilterData" localSheetId="0" hidden="1">'10квФ'!$A$48:$T$191</definedName>
    <definedName name="Z_E9C71993_3DA8_42BC_B3BF_66DEC161149F_.wvu.FilterData" localSheetId="0" hidden="1">'10квФ'!$A$48:$T$191</definedName>
    <definedName name="Z_EDE0ED8E_E34E_4BB0_ABEA_40847C828F8F_.wvu.FilterData" localSheetId="0" hidden="1">'10квФ'!$A$48:$T$197</definedName>
    <definedName name="Z_F1AA8E75_AC05_4FC1_B5E1_D271B0A93A4F_.wvu.FilterData" localSheetId="0" hidden="1">'10квФ'!$A$24:$T$191</definedName>
    <definedName name="Z_F29DD04C_48E6_48FE_90D7_16D4A05BCFB2_.wvu.FilterData" localSheetId="0" hidden="1">'10квФ'!$A$24:$T$191</definedName>
    <definedName name="Z_F29DD04C_48E6_48FE_90D7_16D4A05BCFB2_.wvu.PrintArea" localSheetId="0" hidden="1">'10квФ'!$A$1:$T$48</definedName>
    <definedName name="Z_F29DD04C_48E6_48FE_90D7_16D4A05BCFB2_.wvu.PrintTitles" localSheetId="0" hidden="1">'10квФ'!$21:$24</definedName>
    <definedName name="Z_F2ABD8EA_6DB7_43F4_9C2F_C38CCCDBB3FD_.wvu.FilterData" localSheetId="0" hidden="1">'10квФ'!$A$48:$T$197</definedName>
    <definedName name="Z_F76F23A2_F414_4A2E_84E8_865337660174_.wvu.FilterData" localSheetId="0" hidden="1">'10квФ'!$A$48:$T$197</definedName>
    <definedName name="Z_F979D6CF_076C_43BF_8A89_212D37CD2E24_.wvu.FilterData" localSheetId="0" hidden="1">'10квФ'!$A$48:$T$197</definedName>
    <definedName name="Z_F98F2E63_0546_4C4F_8D46_045300C4EEF7_.wvu.FilterData" localSheetId="0" hidden="1">'10квФ'!$A$48:$T$197</definedName>
    <definedName name="Z_FB08CD6B_30AF_4D5D_BBA2_72A2A4786C23_.wvu.FilterData" localSheetId="0" hidden="1">'10квФ'!$A$48:$T$197</definedName>
    <definedName name="Z_FF0BECDC_6018_439F_BA8A_653BFFBC84E9_.wvu.FilterData" localSheetId="0" hidden="1">'10квФ'!$A$48:$T$191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'10квФ'!$A$1:$T$199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86" i="1" l="1"/>
  <c r="R186" i="1"/>
  <c r="O184" i="1"/>
  <c r="O162" i="1" s="1"/>
  <c r="M184" i="1"/>
  <c r="M162" i="1" s="1"/>
  <c r="M41" i="1" s="1"/>
  <c r="K184" i="1"/>
  <c r="K162" i="1" s="1"/>
  <c r="H185" i="1"/>
  <c r="H184" i="1" s="1"/>
  <c r="E184" i="1"/>
  <c r="P184" i="1"/>
  <c r="P46" i="1" s="1"/>
  <c r="N184" i="1"/>
  <c r="N162" i="1" s="1"/>
  <c r="L184" i="1"/>
  <c r="L162" i="1" s="1"/>
  <c r="L41" i="1" s="1"/>
  <c r="J184" i="1"/>
  <c r="J162" i="1" s="1"/>
  <c r="F184" i="1"/>
  <c r="F162" i="1" s="1"/>
  <c r="F41" i="1" s="1"/>
  <c r="D184" i="1"/>
  <c r="S183" i="1"/>
  <c r="R183" i="1"/>
  <c r="S182" i="1"/>
  <c r="R182" i="1"/>
  <c r="S181" i="1"/>
  <c r="R181" i="1"/>
  <c r="S180" i="1"/>
  <c r="R180" i="1"/>
  <c r="S179" i="1"/>
  <c r="R179" i="1"/>
  <c r="S178" i="1"/>
  <c r="R178" i="1"/>
  <c r="S177" i="1"/>
  <c r="R177" i="1"/>
  <c r="S176" i="1"/>
  <c r="R176" i="1"/>
  <c r="S175" i="1"/>
  <c r="R175" i="1"/>
  <c r="S174" i="1"/>
  <c r="R174" i="1"/>
  <c r="S173" i="1"/>
  <c r="R173" i="1"/>
  <c r="S172" i="1"/>
  <c r="R172" i="1"/>
  <c r="S171" i="1"/>
  <c r="R171" i="1"/>
  <c r="S170" i="1"/>
  <c r="R170" i="1"/>
  <c r="S169" i="1"/>
  <c r="R169" i="1"/>
  <c r="S168" i="1"/>
  <c r="R168" i="1"/>
  <c r="S167" i="1"/>
  <c r="R167" i="1"/>
  <c r="S166" i="1"/>
  <c r="R166" i="1"/>
  <c r="S165" i="1"/>
  <c r="R165" i="1"/>
  <c r="S164" i="1"/>
  <c r="R164" i="1"/>
  <c r="S163" i="1"/>
  <c r="R163" i="1"/>
  <c r="P162" i="1"/>
  <c r="P41" i="1" s="1"/>
  <c r="D162" i="1"/>
  <c r="S161" i="1"/>
  <c r="R161" i="1"/>
  <c r="S160" i="1"/>
  <c r="R160" i="1"/>
  <c r="S159" i="1"/>
  <c r="R159" i="1"/>
  <c r="S158" i="1"/>
  <c r="R158" i="1"/>
  <c r="S157" i="1"/>
  <c r="R157" i="1"/>
  <c r="S156" i="1"/>
  <c r="R156" i="1"/>
  <c r="S155" i="1"/>
  <c r="R155" i="1"/>
  <c r="S154" i="1"/>
  <c r="R154" i="1"/>
  <c r="S153" i="1"/>
  <c r="R153" i="1"/>
  <c r="S152" i="1"/>
  <c r="R152" i="1"/>
  <c r="S151" i="1"/>
  <c r="R151" i="1"/>
  <c r="S150" i="1"/>
  <c r="R150" i="1"/>
  <c r="S149" i="1"/>
  <c r="R149" i="1"/>
  <c r="S148" i="1"/>
  <c r="R148" i="1"/>
  <c r="S147" i="1"/>
  <c r="R147" i="1"/>
  <c r="S146" i="1"/>
  <c r="R146" i="1"/>
  <c r="S145" i="1"/>
  <c r="R145" i="1"/>
  <c r="S144" i="1"/>
  <c r="R144" i="1"/>
  <c r="S143" i="1"/>
  <c r="R143" i="1"/>
  <c r="S142" i="1"/>
  <c r="R142" i="1"/>
  <c r="S141" i="1"/>
  <c r="R141" i="1"/>
  <c r="S140" i="1"/>
  <c r="R140" i="1"/>
  <c r="S139" i="1"/>
  <c r="R139" i="1"/>
  <c r="S138" i="1"/>
  <c r="R138" i="1"/>
  <c r="S137" i="1"/>
  <c r="R137" i="1"/>
  <c r="S136" i="1"/>
  <c r="R136" i="1"/>
  <c r="S135" i="1"/>
  <c r="R135" i="1"/>
  <c r="S134" i="1"/>
  <c r="R134" i="1"/>
  <c r="S133" i="1"/>
  <c r="R133" i="1"/>
  <c r="S132" i="1"/>
  <c r="R132" i="1"/>
  <c r="S131" i="1"/>
  <c r="R131" i="1"/>
  <c r="S130" i="1"/>
  <c r="R130" i="1"/>
  <c r="S129" i="1"/>
  <c r="R129" i="1"/>
  <c r="S128" i="1"/>
  <c r="R128" i="1"/>
  <c r="S127" i="1"/>
  <c r="R127" i="1"/>
  <c r="S126" i="1"/>
  <c r="R126" i="1"/>
  <c r="S125" i="1"/>
  <c r="R125" i="1"/>
  <c r="S124" i="1"/>
  <c r="R124" i="1"/>
  <c r="S123" i="1"/>
  <c r="R123" i="1"/>
  <c r="H122" i="1"/>
  <c r="Q122" i="1" s="1"/>
  <c r="R122" i="1"/>
  <c r="H121" i="1"/>
  <c r="Q121" i="1" s="1"/>
  <c r="S121" i="1"/>
  <c r="S120" i="1"/>
  <c r="H120" i="1"/>
  <c r="Q120" i="1" s="1"/>
  <c r="R120" i="1"/>
  <c r="H119" i="1"/>
  <c r="Q119" i="1" s="1"/>
  <c r="S119" i="1"/>
  <c r="H118" i="1"/>
  <c r="Q118" i="1" s="1"/>
  <c r="H117" i="1"/>
  <c r="Q117" i="1" s="1"/>
  <c r="S117" i="1"/>
  <c r="S116" i="1"/>
  <c r="H116" i="1"/>
  <c r="R116" i="1"/>
  <c r="H115" i="1"/>
  <c r="Q115" i="1" s="1"/>
  <c r="S115" i="1"/>
  <c r="P114" i="1"/>
  <c r="P32" i="1" s="1"/>
  <c r="N114" i="1"/>
  <c r="N32" i="1" s="1"/>
  <c r="L114" i="1"/>
  <c r="J114" i="1"/>
  <c r="F114" i="1"/>
  <c r="F32" i="1" s="1"/>
  <c r="D114" i="1"/>
  <c r="D32" i="1" s="1"/>
  <c r="S113" i="1"/>
  <c r="R113" i="1"/>
  <c r="O111" i="1"/>
  <c r="M111" i="1"/>
  <c r="K111" i="1"/>
  <c r="H112" i="1"/>
  <c r="Q112" i="1" s="1"/>
  <c r="Q111" i="1" s="1"/>
  <c r="Q30" i="1" s="1"/>
  <c r="E111" i="1"/>
  <c r="E30" i="1" s="1"/>
  <c r="P111" i="1"/>
  <c r="P30" i="1" s="1"/>
  <c r="N111" i="1"/>
  <c r="L111" i="1"/>
  <c r="L30" i="1" s="1"/>
  <c r="J111" i="1"/>
  <c r="F111" i="1"/>
  <c r="D111" i="1"/>
  <c r="S110" i="1"/>
  <c r="R110" i="1"/>
  <c r="S109" i="1"/>
  <c r="R109" i="1"/>
  <c r="Q108" i="1"/>
  <c r="P108" i="1"/>
  <c r="P29" i="1" s="1"/>
  <c r="O108" i="1"/>
  <c r="N108" i="1"/>
  <c r="M108" i="1"/>
  <c r="L108" i="1"/>
  <c r="L29" i="1" s="1"/>
  <c r="K108" i="1"/>
  <c r="J108" i="1"/>
  <c r="I108" i="1"/>
  <c r="H108" i="1"/>
  <c r="H29" i="1" s="1"/>
  <c r="G108" i="1"/>
  <c r="F108" i="1"/>
  <c r="E108" i="1"/>
  <c r="D108" i="1"/>
  <c r="D29" i="1" s="1"/>
  <c r="S107" i="1"/>
  <c r="R107" i="1"/>
  <c r="S106" i="1"/>
  <c r="R106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H104" i="1"/>
  <c r="Q104" i="1" s="1"/>
  <c r="H103" i="1"/>
  <c r="Q103" i="1" s="1"/>
  <c r="R103" i="1"/>
  <c r="H102" i="1"/>
  <c r="Q102" i="1" s="1"/>
  <c r="H101" i="1"/>
  <c r="Q101" i="1" s="1"/>
  <c r="P100" i="1"/>
  <c r="N100" i="1"/>
  <c r="L100" i="1"/>
  <c r="J100" i="1"/>
  <c r="F100" i="1"/>
  <c r="D100" i="1"/>
  <c r="S99" i="1"/>
  <c r="R99" i="1"/>
  <c r="H98" i="1"/>
  <c r="Q98" i="1" s="1"/>
  <c r="R97" i="1"/>
  <c r="S97" i="1" s="1"/>
  <c r="H97" i="1"/>
  <c r="Q97" i="1" s="1"/>
  <c r="H96" i="1"/>
  <c r="H95" i="1"/>
  <c r="S95" i="1"/>
  <c r="H94" i="1"/>
  <c r="Q94" i="1" s="1"/>
  <c r="H93" i="1"/>
  <c r="S92" i="1"/>
  <c r="O91" i="1"/>
  <c r="O90" i="1" s="1"/>
  <c r="M91" i="1"/>
  <c r="K91" i="1"/>
  <c r="K90" i="1" s="1"/>
  <c r="I91" i="1"/>
  <c r="I90" i="1" s="1"/>
  <c r="E91" i="1"/>
  <c r="E90" i="1" s="1"/>
  <c r="M90" i="1"/>
  <c r="S89" i="1"/>
  <c r="R89" i="1"/>
  <c r="H88" i="1"/>
  <c r="S88" i="1"/>
  <c r="H87" i="1"/>
  <c r="Q87" i="1" s="1"/>
  <c r="S87" i="1"/>
  <c r="R86" i="1"/>
  <c r="H86" i="1"/>
  <c r="Q86" i="1" s="1"/>
  <c r="S86" i="1"/>
  <c r="R85" i="1"/>
  <c r="H85" i="1"/>
  <c r="S85" i="1"/>
  <c r="H84" i="1"/>
  <c r="S84" i="1"/>
  <c r="S83" i="1"/>
  <c r="O82" i="1"/>
  <c r="O81" i="1" s="1"/>
  <c r="M82" i="1"/>
  <c r="M81" i="1" s="1"/>
  <c r="K82" i="1"/>
  <c r="K81" i="1" s="1"/>
  <c r="I82" i="1"/>
  <c r="I81" i="1" s="1"/>
  <c r="G82" i="1"/>
  <c r="E82" i="1"/>
  <c r="E81" i="1" s="1"/>
  <c r="H79" i="1"/>
  <c r="S79" i="1"/>
  <c r="R78" i="1"/>
  <c r="H78" i="1"/>
  <c r="S78" i="1"/>
  <c r="H77" i="1"/>
  <c r="R76" i="1"/>
  <c r="H76" i="1"/>
  <c r="S76" i="1"/>
  <c r="P74" i="1"/>
  <c r="P72" i="1" s="1"/>
  <c r="L74" i="1"/>
  <c r="L72" i="1" s="1"/>
  <c r="H75" i="1"/>
  <c r="O74" i="1"/>
  <c r="O72" i="1" s="1"/>
  <c r="M74" i="1"/>
  <c r="M72" i="1" s="1"/>
  <c r="K74" i="1"/>
  <c r="K72" i="1" s="1"/>
  <c r="I74" i="1"/>
  <c r="I72" i="1" s="1"/>
  <c r="E74" i="1"/>
  <c r="E72" i="1" s="1"/>
  <c r="S73" i="1"/>
  <c r="R73" i="1"/>
  <c r="R71" i="1"/>
  <c r="N70" i="1"/>
  <c r="J70" i="1"/>
  <c r="H71" i="1"/>
  <c r="H70" i="1" s="1"/>
  <c r="S71" i="1"/>
  <c r="P70" i="1"/>
  <c r="O70" i="1"/>
  <c r="M70" i="1"/>
  <c r="L70" i="1"/>
  <c r="K70" i="1"/>
  <c r="I70" i="1"/>
  <c r="G70" i="1"/>
  <c r="E70" i="1"/>
  <c r="D70" i="1"/>
  <c r="S69" i="1"/>
  <c r="R69" i="1"/>
  <c r="S68" i="1"/>
  <c r="N67" i="1"/>
  <c r="L67" i="1"/>
  <c r="K67" i="1"/>
  <c r="R68" i="1"/>
  <c r="P67" i="1"/>
  <c r="P66" i="1" s="1"/>
  <c r="O67" i="1"/>
  <c r="M67" i="1"/>
  <c r="M66" i="1" s="1"/>
  <c r="M65" i="1" s="1"/>
  <c r="I67" i="1"/>
  <c r="E67" i="1"/>
  <c r="D67" i="1"/>
  <c r="P65" i="1"/>
  <c r="S64" i="1"/>
  <c r="R64" i="1"/>
  <c r="S63" i="1"/>
  <c r="R63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S61" i="1"/>
  <c r="H61" i="1"/>
  <c r="Q61" i="1"/>
  <c r="O54" i="1"/>
  <c r="O51" i="1" s="1"/>
  <c r="K54" i="1"/>
  <c r="K51" i="1" s="1"/>
  <c r="H60" i="1"/>
  <c r="H59" i="1"/>
  <c r="Q59" i="1" s="1"/>
  <c r="R58" i="1"/>
  <c r="H58" i="1"/>
  <c r="S58" i="1"/>
  <c r="H57" i="1"/>
  <c r="Q57" i="1" s="1"/>
  <c r="R56" i="1"/>
  <c r="N54" i="1"/>
  <c r="N51" i="1" s="1"/>
  <c r="P54" i="1"/>
  <c r="L54" i="1"/>
  <c r="L51" i="1" s="1"/>
  <c r="H55" i="1"/>
  <c r="Q55" i="1"/>
  <c r="M54" i="1"/>
  <c r="M51" i="1" s="1"/>
  <c r="I54" i="1"/>
  <c r="I51" i="1" s="1"/>
  <c r="E54" i="1"/>
  <c r="E51" i="1" s="1"/>
  <c r="H53" i="1"/>
  <c r="Q53" i="1" s="1"/>
  <c r="P51" i="1"/>
  <c r="S47" i="1"/>
  <c r="R47" i="1"/>
  <c r="Q47" i="1"/>
  <c r="O46" i="1"/>
  <c r="L46" i="1"/>
  <c r="K46" i="1"/>
  <c r="J46" i="1"/>
  <c r="D46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Q44" i="1"/>
  <c r="P44" i="1"/>
  <c r="O44" i="1"/>
  <c r="N44" i="1"/>
  <c r="M44" i="1"/>
  <c r="L44" i="1"/>
  <c r="K44" i="1"/>
  <c r="J44" i="1"/>
  <c r="I44" i="1"/>
  <c r="H44" i="1"/>
  <c r="G44" i="1"/>
  <c r="S44" i="1" s="1"/>
  <c r="F44" i="1"/>
  <c r="E44" i="1"/>
  <c r="D44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Q42" i="1"/>
  <c r="P42" i="1"/>
  <c r="O42" i="1"/>
  <c r="N42" i="1"/>
  <c r="M42" i="1"/>
  <c r="L42" i="1"/>
  <c r="K42" i="1"/>
  <c r="J42" i="1"/>
  <c r="I42" i="1"/>
  <c r="H42" i="1"/>
  <c r="G42" i="1"/>
  <c r="S42" i="1" s="1"/>
  <c r="F42" i="1"/>
  <c r="E42" i="1"/>
  <c r="D42" i="1"/>
  <c r="O41" i="1"/>
  <c r="N41" i="1"/>
  <c r="K41" i="1"/>
  <c r="J41" i="1"/>
  <c r="D41" i="1"/>
  <c r="S40" i="1"/>
  <c r="R40" i="1"/>
  <c r="S39" i="1"/>
  <c r="R39" i="1"/>
  <c r="S38" i="1"/>
  <c r="R38" i="1"/>
  <c r="S37" i="1"/>
  <c r="R37" i="1"/>
  <c r="S36" i="1"/>
  <c r="R36" i="1"/>
  <c r="S35" i="1"/>
  <c r="R35" i="1"/>
  <c r="S34" i="1"/>
  <c r="R34" i="1"/>
  <c r="S33" i="1"/>
  <c r="R33" i="1"/>
  <c r="L32" i="1"/>
  <c r="J32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O30" i="1"/>
  <c r="N30" i="1"/>
  <c r="M30" i="1"/>
  <c r="K30" i="1"/>
  <c r="J30" i="1"/>
  <c r="F30" i="1"/>
  <c r="D30" i="1"/>
  <c r="Q29" i="1"/>
  <c r="O29" i="1"/>
  <c r="N29" i="1"/>
  <c r="M29" i="1"/>
  <c r="K29" i="1"/>
  <c r="J29" i="1"/>
  <c r="I29" i="1"/>
  <c r="G29" i="1"/>
  <c r="F29" i="1"/>
  <c r="E29" i="1"/>
  <c r="C24" i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B24" i="1"/>
  <c r="M46" i="1" l="1"/>
  <c r="S105" i="1"/>
  <c r="S29" i="1"/>
  <c r="S45" i="1"/>
  <c r="S62" i="1"/>
  <c r="K66" i="1"/>
  <c r="K65" i="1" s="1"/>
  <c r="K50" i="1" s="1"/>
  <c r="S108" i="1"/>
  <c r="R42" i="1"/>
  <c r="R44" i="1"/>
  <c r="E66" i="1"/>
  <c r="E65" i="1" s="1"/>
  <c r="E50" i="1" s="1"/>
  <c r="E27" i="1" s="1"/>
  <c r="H111" i="1"/>
  <c r="H30" i="1" s="1"/>
  <c r="N66" i="1"/>
  <c r="N65" i="1" s="1"/>
  <c r="H46" i="1"/>
  <c r="H162" i="1"/>
  <c r="H41" i="1" s="1"/>
  <c r="M50" i="1"/>
  <c r="M27" i="1" s="1"/>
  <c r="Q185" i="1"/>
  <c r="Q184" i="1" s="1"/>
  <c r="R31" i="1"/>
  <c r="N46" i="1"/>
  <c r="L66" i="1"/>
  <c r="L65" i="1" s="1"/>
  <c r="L50" i="1" s="1"/>
  <c r="R105" i="1"/>
  <c r="S31" i="1"/>
  <c r="S43" i="1"/>
  <c r="F46" i="1"/>
  <c r="H74" i="1"/>
  <c r="H72" i="1" s="1"/>
  <c r="H100" i="1"/>
  <c r="E162" i="1"/>
  <c r="E41" i="1" s="1"/>
  <c r="E46" i="1"/>
  <c r="H56" i="1"/>
  <c r="H54" i="1" s="1"/>
  <c r="J54" i="1"/>
  <c r="J51" i="1" s="1"/>
  <c r="I66" i="1"/>
  <c r="I65" i="1" s="1"/>
  <c r="I50" i="1" s="1"/>
  <c r="S77" i="1"/>
  <c r="G74" i="1"/>
  <c r="R77" i="1"/>
  <c r="H52" i="1"/>
  <c r="Q52" i="1" s="1"/>
  <c r="F67" i="1"/>
  <c r="R29" i="1"/>
  <c r="R43" i="1"/>
  <c r="R45" i="1"/>
  <c r="P50" i="1"/>
  <c r="S53" i="1"/>
  <c r="R53" i="1"/>
  <c r="D54" i="1"/>
  <c r="D51" i="1" s="1"/>
  <c r="R55" i="1"/>
  <c r="S55" i="1" s="1"/>
  <c r="G54" i="1"/>
  <c r="F54" i="1"/>
  <c r="F51" i="1" s="1"/>
  <c r="Q58" i="1"/>
  <c r="R62" i="1"/>
  <c r="F91" i="1"/>
  <c r="F90" i="1" s="1"/>
  <c r="L91" i="1"/>
  <c r="L90" i="1" s="1"/>
  <c r="P91" i="1"/>
  <c r="P90" i="1" s="1"/>
  <c r="R52" i="1"/>
  <c r="S52" i="1" s="1"/>
  <c r="S56" i="1"/>
  <c r="S57" i="1"/>
  <c r="R57" i="1"/>
  <c r="S59" i="1"/>
  <c r="R59" i="1"/>
  <c r="S60" i="1"/>
  <c r="R60" i="1"/>
  <c r="O66" i="1"/>
  <c r="O65" i="1" s="1"/>
  <c r="O50" i="1" s="1"/>
  <c r="J67" i="1"/>
  <c r="J66" i="1" s="1"/>
  <c r="J65" i="1" s="1"/>
  <c r="H68" i="1"/>
  <c r="H67" i="1" s="1"/>
  <c r="H66" i="1" s="1"/>
  <c r="H65" i="1" s="1"/>
  <c r="G81" i="1"/>
  <c r="S82" i="1"/>
  <c r="R98" i="1"/>
  <c r="S98" i="1"/>
  <c r="D66" i="1"/>
  <c r="D65" i="1" s="1"/>
  <c r="D74" i="1"/>
  <c r="D72" i="1" s="1"/>
  <c r="R75" i="1"/>
  <c r="S75" i="1" s="1"/>
  <c r="Q78" i="1"/>
  <c r="Q79" i="1"/>
  <c r="F82" i="1"/>
  <c r="F81" i="1" s="1"/>
  <c r="L82" i="1"/>
  <c r="L81" i="1" s="1"/>
  <c r="P82" i="1"/>
  <c r="P81" i="1" s="1"/>
  <c r="R87" i="1"/>
  <c r="R92" i="1"/>
  <c r="R70" i="1"/>
  <c r="J74" i="1"/>
  <c r="J72" i="1" s="1"/>
  <c r="N74" i="1"/>
  <c r="N72" i="1" s="1"/>
  <c r="Q76" i="1"/>
  <c r="Q77" i="1"/>
  <c r="R83" i="1"/>
  <c r="Q85" i="1"/>
  <c r="Q88" i="1"/>
  <c r="R88" i="1"/>
  <c r="D91" i="1"/>
  <c r="D90" i="1" s="1"/>
  <c r="J91" i="1"/>
  <c r="J90" i="1" s="1"/>
  <c r="H92" i="1"/>
  <c r="H91" i="1" s="1"/>
  <c r="H90" i="1" s="1"/>
  <c r="N91" i="1"/>
  <c r="N90" i="1" s="1"/>
  <c r="Q93" i="1"/>
  <c r="R93" i="1"/>
  <c r="S93" i="1" s="1"/>
  <c r="R94" i="1"/>
  <c r="S94" i="1" s="1"/>
  <c r="Q96" i="1"/>
  <c r="R101" i="1"/>
  <c r="G100" i="1"/>
  <c r="Q60" i="1"/>
  <c r="R61" i="1"/>
  <c r="G67" i="1"/>
  <c r="S70" i="1"/>
  <c r="Q71" i="1"/>
  <c r="Q70" i="1" s="1"/>
  <c r="F70" i="1"/>
  <c r="Q75" i="1"/>
  <c r="F74" i="1"/>
  <c r="F72" i="1" s="1"/>
  <c r="R79" i="1"/>
  <c r="D82" i="1"/>
  <c r="D81" i="1" s="1"/>
  <c r="J82" i="1"/>
  <c r="J81" i="1" s="1"/>
  <c r="H83" i="1"/>
  <c r="H82" i="1" s="1"/>
  <c r="H81" i="1" s="1"/>
  <c r="N82" i="1"/>
  <c r="N81" i="1" s="1"/>
  <c r="Q84" i="1"/>
  <c r="R84" i="1"/>
  <c r="G91" i="1"/>
  <c r="Q95" i="1"/>
  <c r="R95" i="1"/>
  <c r="R96" i="1"/>
  <c r="S96" i="1" s="1"/>
  <c r="S101" i="1"/>
  <c r="I111" i="1"/>
  <c r="I30" i="1" s="1"/>
  <c r="K114" i="1"/>
  <c r="K32" i="1" s="1"/>
  <c r="O114" i="1"/>
  <c r="O32" i="1" s="1"/>
  <c r="R118" i="1"/>
  <c r="S118" i="1"/>
  <c r="K100" i="1"/>
  <c r="K80" i="1" s="1"/>
  <c r="K28" i="1" s="1"/>
  <c r="O100" i="1"/>
  <c r="O80" i="1" s="1"/>
  <c r="O28" i="1" s="1"/>
  <c r="S102" i="1"/>
  <c r="R102" i="1"/>
  <c r="S103" i="1"/>
  <c r="R108" i="1"/>
  <c r="Q116" i="1"/>
  <c r="Q114" i="1" s="1"/>
  <c r="Q32" i="1" s="1"/>
  <c r="H114" i="1"/>
  <c r="H32" i="1" s="1"/>
  <c r="S104" i="1"/>
  <c r="R104" i="1"/>
  <c r="E114" i="1"/>
  <c r="E32" i="1" s="1"/>
  <c r="I114" i="1"/>
  <c r="I32" i="1" s="1"/>
  <c r="M114" i="1"/>
  <c r="M32" i="1" s="1"/>
  <c r="E100" i="1"/>
  <c r="E80" i="1" s="1"/>
  <c r="I100" i="1"/>
  <c r="I80" i="1" s="1"/>
  <c r="I28" i="1" s="1"/>
  <c r="M100" i="1"/>
  <c r="M80" i="1" s="1"/>
  <c r="M28" i="1" s="1"/>
  <c r="Q100" i="1"/>
  <c r="S122" i="1"/>
  <c r="I184" i="1"/>
  <c r="G114" i="1"/>
  <c r="R115" i="1"/>
  <c r="R117" i="1"/>
  <c r="R119" i="1"/>
  <c r="R121" i="1"/>
  <c r="J80" i="1" l="1"/>
  <c r="J28" i="1" s="1"/>
  <c r="L80" i="1"/>
  <c r="L28" i="1" s="1"/>
  <c r="N80" i="1"/>
  <c r="N28" i="1" s="1"/>
  <c r="R82" i="1"/>
  <c r="H80" i="1"/>
  <c r="H28" i="1" s="1"/>
  <c r="N50" i="1"/>
  <c r="N49" i="1" s="1"/>
  <c r="N48" i="1" s="1"/>
  <c r="Q162" i="1"/>
  <c r="Q41" i="1" s="1"/>
  <c r="Q46" i="1"/>
  <c r="Q83" i="1"/>
  <c r="Q82" i="1" s="1"/>
  <c r="Q81" i="1" s="1"/>
  <c r="P80" i="1"/>
  <c r="P28" i="1" s="1"/>
  <c r="Q92" i="1"/>
  <c r="D50" i="1"/>
  <c r="D27" i="1" s="1"/>
  <c r="O27" i="1"/>
  <c r="O26" i="1" s="1"/>
  <c r="O25" i="1" s="1"/>
  <c r="O49" i="1"/>
  <c r="O48" i="1" s="1"/>
  <c r="E28" i="1"/>
  <c r="E26" i="1" s="1"/>
  <c r="E25" i="1" s="1"/>
  <c r="E49" i="1"/>
  <c r="E48" i="1" s="1"/>
  <c r="S185" i="1"/>
  <c r="R185" i="1"/>
  <c r="G184" i="1"/>
  <c r="R112" i="1"/>
  <c r="S112" i="1" s="1"/>
  <c r="G111" i="1"/>
  <c r="R91" i="1"/>
  <c r="S91" i="1" s="1"/>
  <c r="G90" i="1"/>
  <c r="I162" i="1"/>
  <c r="I41" i="1" s="1"/>
  <c r="I46" i="1"/>
  <c r="S100" i="1"/>
  <c r="R100" i="1"/>
  <c r="K27" i="1"/>
  <c r="K26" i="1" s="1"/>
  <c r="K25" i="1" s="1"/>
  <c r="K49" i="1"/>
  <c r="K48" i="1" s="1"/>
  <c r="R54" i="1"/>
  <c r="S54" i="1" s="1"/>
  <c r="G51" i="1"/>
  <c r="L27" i="1"/>
  <c r="L26" i="1" s="1"/>
  <c r="L25" i="1" s="1"/>
  <c r="Q68" i="1"/>
  <c r="Q67" i="1" s="1"/>
  <c r="Q66" i="1" s="1"/>
  <c r="Q65" i="1" s="1"/>
  <c r="I27" i="1"/>
  <c r="I26" i="1" s="1"/>
  <c r="I49" i="1"/>
  <c r="I48" i="1" s="1"/>
  <c r="D80" i="1"/>
  <c r="D28" i="1" s="1"/>
  <c r="Q74" i="1"/>
  <c r="Q72" i="1" s="1"/>
  <c r="R67" i="1"/>
  <c r="G66" i="1"/>
  <c r="S67" i="1"/>
  <c r="F80" i="1"/>
  <c r="F28" i="1" s="1"/>
  <c r="J50" i="1"/>
  <c r="H51" i="1"/>
  <c r="H50" i="1" s="1"/>
  <c r="R74" i="1"/>
  <c r="S74" i="1" s="1"/>
  <c r="G72" i="1"/>
  <c r="M49" i="1"/>
  <c r="M48" i="1" s="1"/>
  <c r="S114" i="1"/>
  <c r="R114" i="1"/>
  <c r="G32" i="1"/>
  <c r="S81" i="1"/>
  <c r="R81" i="1"/>
  <c r="Q91" i="1"/>
  <c r="Q90" i="1" s="1"/>
  <c r="Q56" i="1"/>
  <c r="Q54" i="1" s="1"/>
  <c r="Q51" i="1" s="1"/>
  <c r="Q50" i="1" s="1"/>
  <c r="P27" i="1"/>
  <c r="F66" i="1"/>
  <c r="F65" i="1" s="1"/>
  <c r="F50" i="1" s="1"/>
  <c r="M26" i="1"/>
  <c r="M25" i="1" s="1"/>
  <c r="I25" i="1" l="1"/>
  <c r="L49" i="1"/>
  <c r="L48" i="1" s="1"/>
  <c r="N27" i="1"/>
  <c r="N26" i="1" s="1"/>
  <c r="N25" i="1" s="1"/>
  <c r="P49" i="1"/>
  <c r="P48" i="1" s="1"/>
  <c r="Q80" i="1"/>
  <c r="Q28" i="1" s="1"/>
  <c r="P26" i="1"/>
  <c r="P25" i="1" s="1"/>
  <c r="F27" i="1"/>
  <c r="F26" i="1" s="1"/>
  <c r="F25" i="1" s="1"/>
  <c r="F49" i="1"/>
  <c r="F48" i="1" s="1"/>
  <c r="H49" i="1"/>
  <c r="H48" i="1" s="1"/>
  <c r="H27" i="1"/>
  <c r="H26" i="1" s="1"/>
  <c r="H25" i="1" s="1"/>
  <c r="R90" i="1"/>
  <c r="S90" i="1" s="1"/>
  <c r="D26" i="1"/>
  <c r="D25" i="1" s="1"/>
  <c r="G80" i="1"/>
  <c r="S32" i="1"/>
  <c r="R32" i="1"/>
  <c r="R72" i="1"/>
  <c r="S72" i="1" s="1"/>
  <c r="J27" i="1"/>
  <c r="J26" i="1" s="1"/>
  <c r="J25" i="1" s="1"/>
  <c r="J49" i="1"/>
  <c r="J48" i="1" s="1"/>
  <c r="G65" i="1"/>
  <c r="G50" i="1" s="1"/>
  <c r="S66" i="1"/>
  <c r="R66" i="1"/>
  <c r="G162" i="1"/>
  <c r="S184" i="1"/>
  <c r="R184" i="1"/>
  <c r="G46" i="1"/>
  <c r="D49" i="1"/>
  <c r="D48" i="1" s="1"/>
  <c r="Q27" i="1"/>
  <c r="Q26" i="1" s="1"/>
  <c r="Q25" i="1" s="1"/>
  <c r="Q49" i="1"/>
  <c r="Q48" i="1" s="1"/>
  <c r="R51" i="1"/>
  <c r="S51" i="1" s="1"/>
  <c r="R111" i="1"/>
  <c r="S111" i="1" s="1"/>
  <c r="G30" i="1"/>
  <c r="R30" i="1" l="1"/>
  <c r="S30" i="1" s="1"/>
  <c r="G27" i="1"/>
  <c r="G49" i="1"/>
  <c r="R50" i="1"/>
  <c r="S50" i="1" s="1"/>
  <c r="S162" i="1"/>
  <c r="R162" i="1"/>
  <c r="G41" i="1"/>
  <c r="S46" i="1"/>
  <c r="R46" i="1"/>
  <c r="R80" i="1"/>
  <c r="S80" i="1" s="1"/>
  <c r="G28" i="1"/>
  <c r="R65" i="1"/>
  <c r="S65" i="1"/>
  <c r="R28" i="1" l="1"/>
  <c r="S28" i="1" s="1"/>
  <c r="S41" i="1"/>
  <c r="R41" i="1"/>
  <c r="G48" i="1"/>
  <c r="R49" i="1"/>
  <c r="S49" i="1" s="1"/>
  <c r="G26" i="1"/>
  <c r="R27" i="1"/>
  <c r="S27" i="1" s="1"/>
  <c r="R48" i="1" l="1"/>
  <c r="G25" i="1"/>
  <c r="R26" i="1"/>
  <c r="S26" i="1" s="1"/>
  <c r="R25" i="1" l="1"/>
  <c r="S25" i="1" s="1"/>
  <c r="S48" i="1"/>
</calcChain>
</file>

<file path=xl/sharedStrings.xml><?xml version="1.0" encoding="utf-8"?>
<sst xmlns="http://schemas.openxmlformats.org/spreadsheetml/2006/main" count="748" uniqueCount="364">
  <si>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</si>
  <si>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</si>
  <si>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</si>
  <si>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</si>
  <si>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за 2 квартал 2025 года</t>
  </si>
  <si>
    <t>Отчет о реализации инвестиционной программы Акционерного общества "Чеченэнерго"</t>
  </si>
  <si>
    <t xml:space="preserve">          полное наименование субъекта электроэнергетики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</si>
  <si>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</si>
  <si>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</si>
  <si>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</si>
  <si>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</si>
  <si>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</si>
  <si>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</si>
  <si>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</si>
  <si>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Фактический объем финансирования капитальных вложений на  01.01.2024, млн. рублей 
(с НДС) </t>
  </si>
  <si>
    <t xml:space="preserve">Остаток финансирования капитальных вложений 
на  01.01.2024  в прогнозных ценах соответствующих лет,  млн. рублей (с НДС) </t>
  </si>
  <si>
    <t>Финансирование капитальных вложений 2025 года, млн. рублей (с НДС)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</si>
  <si>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</si>
  <si>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</si>
  <si>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</si>
  <si>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</si>
  <si>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</si>
  <si>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</si>
  <si>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</si>
  <si>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</si>
  <si>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</si>
  <si>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</si>
  <si>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</si>
  <si>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</si>
  <si>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</si>
  <si>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</si>
  <si>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</si>
  <si>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</si>
  <si>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</si>
  <si>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</si>
  <si>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</si>
  <si>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</si>
  <si>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</si>
  <si>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</si>
  <si>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</si>
  <si>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</si>
  <si>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</si>
  <si>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</si>
  <si>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</si>
  <si>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</si>
  <si>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</si>
  <si>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</si>
  <si>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</si>
  <si>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</si>
  <si>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</si>
  <si>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</si>
  <si>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</si>
  <si>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</si>
  <si>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</si>
  <si>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</si>
  <si>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</si>
  <si>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</si>
  <si>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</si>
  <si>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</si>
  <si>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</si>
  <si>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</si>
  <si>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</si>
  <si>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</si>
  <si>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</si>
  <si>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</si>
  <si>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</si>
  <si>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</si>
  <si>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</si>
  <si>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</si>
  <si>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</si>
  <si>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</si>
  <si>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</si>
  <si>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</si>
  <si>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</si>
  <si>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</si>
  <si>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</si>
  <si>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</si>
  <si>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</si>
  <si>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</si>
  <si>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</si>
  <si>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</si>
  <si>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</si>
  <si>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</si>
  <si>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</si>
  <si>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</si>
  <si>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</si>
  <si>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</si>
  <si>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</si>
  <si>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</si>
  <si>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</si>
  <si>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Башенная ГЭС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</si>
  <si>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</si>
  <si>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</si>
  <si>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</si>
  <si>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</si>
  <si>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</si>
  <si>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</si>
  <si>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</si>
  <si>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</si>
  <si>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</si>
  <si>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</si>
  <si>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</si>
  <si>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</si>
  <si>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</si>
  <si>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</si>
  <si>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</si>
  <si>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</si>
  <si>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</si>
  <si>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</si>
  <si>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</si>
  <si>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</si>
  <si>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</si>
  <si>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</si>
  <si>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</si>
  <si>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</si>
  <si>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</si>
  <si>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</si>
  <si>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</si>
  <si>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</si>
  <si>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</si>
  <si>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</si>
  <si>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</si>
  <si>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</si>
  <si>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</si>
  <si>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</si>
  <si>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</si>
  <si>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</si>
  <si>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</si>
  <si>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</si>
  <si>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</si>
  <si>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</si>
  <si>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</si>
  <si>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</si>
  <si>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</si>
  <si>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</si>
  <si>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</si>
  <si>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</si>
  <si>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</si>
  <si>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</si>
  <si>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</si>
  <si>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</si>
  <si>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</si>
  <si>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</si>
  <si>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</si>
  <si>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</si>
  <si>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</si>
  <si>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</si>
  <si>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</si>
  <si>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</si>
  <si>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</si>
  <si>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</si>
  <si>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</si>
  <si>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</si>
  <si>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</si>
  <si>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</si>
  <si>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</si>
  <si>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</si>
  <si>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</si>
  <si>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</si>
  <si>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</si>
  <si>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</si>
  <si>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</si>
  <si>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</si>
  <si>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</si>
  <si>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</si>
  <si>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</si>
  <si>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</si>
  <si>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</si>
  <si>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</si>
  <si>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</si>
  <si>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</si>
  <si>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</si>
  <si>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</si>
  <si>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</si>
  <si>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</si>
  <si>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</si>
  <si>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</si>
  <si>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</si>
  <si>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</si>
  <si>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</si>
  <si>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</si>
  <si>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</si>
  <si>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</si>
  <si>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</si>
  <si>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</si>
  <si>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</si>
  <si>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</si>
  <si>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</si>
  <si>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</si>
  <si>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</si>
  <si>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</si>
  <si>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</si>
  <si>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</si>
  <si>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</si>
  <si>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</si>
  <si>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</si>
  <si>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</si>
  <si>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</si>
  <si>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</si>
  <si>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</si>
  <si>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</si>
  <si>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</si>
  <si>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</si>
  <si>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</si>
  <si>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</si>
  <si>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</si>
  <si>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</si>
  <si>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</si>
  <si>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</si>
  <si>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</si>
  <si>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</si>
  <si>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</si>
  <si>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</si>
  <si>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</si>
  <si>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</si>
  <si>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</si>
  <si>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</si>
  <si>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</si>
  <si>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</si>
  <si>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</si>
  <si>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</si>
  <si>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</si>
  <si>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</si>
  <si>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</si>
  <si>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</si>
  <si>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</si>
  <si>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</si>
  <si>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</si>
  <si>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</si>
  <si>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</si>
  <si>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</si>
  <si>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</si>
  <si>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</si>
  <si>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</si>
  <si>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</si>
  <si>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</si>
  <si>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</si>
  <si>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</si>
  <si>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</si>
  <si>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</si>
  <si>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</si>
  <si>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</si>
  <si>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</si>
  <si>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</si>
  <si>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</si>
  <si>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</si>
  <si>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</si>
  <si>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</si>
  <si>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</si>
  <si>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</si>
  <si>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</si>
  <si>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</si>
  <si>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</si>
  <si>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</si>
  <si>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</si>
  <si>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</si>
  <si>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</si>
  <si>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</si>
  <si>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</si>
  <si>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</si>
  <si>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</si>
  <si>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</si>
  <si>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</si>
  <si>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</si>
  <si>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</si>
  <si>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</si>
  <si>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</si>
  <si>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</si>
  <si>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</si>
  <si>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</si>
  <si>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</si>
  <si>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</si>
  <si>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</si>
  <si>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</si>
  <si>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</si>
  <si>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Исполнение договорных обязательств по ТП</t>
  </si>
  <si>
    <t>Отклонение обусловлено погашением кредиторской задолженности 2024 года</t>
  </si>
  <si>
    <t xml:space="preserve">Отклонение обусловлено отставанием от графика производства работ подрядной организацией в связи с необходимостью разминирования трассы ВЛ в связи с обнаружением боеприпасов при выполнении работ по строительству ПС 110 кВ «Ведучи» </t>
  </si>
  <si>
    <t>Отклонение обусловлено необходимостью исполнениея обязательств в рамках договора ТП от 04.04.2023 № 23421/2022/ЧЭ/ИКРЭС</t>
  </si>
  <si>
    <t>P_Che478_24</t>
  </si>
  <si>
    <t>P_Che479_24</t>
  </si>
  <si>
    <t>Отклонение обусловлено финансированием капитальных вложений, запланированных, но не выполненных в 2024 году в связи с отказом РДУ в разрешении на отключение от напряжения Л-162 и Л-125 вследствие  режимно-балансовой ситуации в энергосистеме Чеченской Республики, а также необходимость изменения прохождения трассы ВЛ по данным линейным объектам вследствие отсутствия решений земельных вопросов</t>
  </si>
  <si>
    <t>M_Che436</t>
  </si>
  <si>
    <t>Отклонение обусловлено финансированием капитальных вложений, запланированных, но не выполненных в 2024 году в связи с поздним проведением ТЗП и заключением нового договора на СМР</t>
  </si>
  <si>
    <t>M_Che431</t>
  </si>
  <si>
    <t xml:space="preserve">Корректировка объемов выполненных работ  на основании письма Прокуратуры Чеченской Республики от 26.05.25г. № 7-11-2025/67 </t>
  </si>
  <si>
    <t>K_Che296</t>
  </si>
  <si>
    <t>K_Che303</t>
  </si>
  <si>
    <t>M_Che423</t>
  </si>
  <si>
    <t>Отклонение обусловлено необходимостью отражения затрат заказчика-застройщика</t>
  </si>
  <si>
    <t>K_Che323</t>
  </si>
  <si>
    <t>K_Che297</t>
  </si>
  <si>
    <t>Отклонение обусловлено необходимостью реализации мероприятия в соответствии с  актуализированным Планом развития АО «Чеченэнерго», утвержденным решением Совета директоров ПАО «Россети» от 18.12.2024 (Протокол СД от 19.12.2024 №672)</t>
  </si>
  <si>
    <t>M_Che437</t>
  </si>
  <si>
    <t>K_Che300</t>
  </si>
  <si>
    <t>K_Che304</t>
  </si>
  <si>
    <t xml:space="preserve">Отклонение обусловлено закупкой оборудования с опережением графика выполнения работ для дальнейшего монтажа на объекте </t>
  </si>
  <si>
    <t>K_Che298</t>
  </si>
  <si>
    <t>I_Che165</t>
  </si>
  <si>
    <t>Задержка поставки оборудования. Срок устранения отставаний – 3 квартал 2025</t>
  </si>
  <si>
    <t>K_Che352</t>
  </si>
  <si>
    <t>Отклонение обусловлено опережением графика выполнения работ</t>
  </si>
  <si>
    <t>O_Che476</t>
  </si>
  <si>
    <t>M_Che445</t>
  </si>
  <si>
    <t>Отклонение в связи с превышением объема финансирования в 2024 году, в том числе экономия по факту ввода объекта в эксплуатацию (РС-14 от 25.12.2025 № 23). Кредиторская задолженность отсутствует</t>
  </si>
  <si>
    <t>M_Che446</t>
  </si>
  <si>
    <t>Отклонение обусловлено задержкой в проведении ТЗП и заключении договора подряда. В настоящее время ведутся подготовительные работы и закупка материалов.</t>
  </si>
  <si>
    <t>M_Che447</t>
  </si>
  <si>
    <t>M_Che448</t>
  </si>
  <si>
    <t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29.12.2022 (протокол от 30.12.2022 № 604).</t>
  </si>
  <si>
    <t>L_Che382</t>
  </si>
  <si>
    <t>L_Che384</t>
  </si>
  <si>
    <t>M_Che389</t>
  </si>
  <si>
    <t>O_Che474</t>
  </si>
  <si>
    <t>Отклонение обусловлено задержкой в проведении ТЗП и заключении договора подряда.</t>
  </si>
  <si>
    <t>L_Che369</t>
  </si>
  <si>
    <t>L_Che442_21</t>
  </si>
  <si>
    <t>O_Che482_24</t>
  </si>
  <si>
    <t>Отклонение обусловлено необходимостью осуществления финансирования в рамках Программы доведения уровня напряжения в сетях 0,4-10 кВ до требований ГОСТ 33073-2019</t>
  </si>
  <si>
    <t>N_Che470_22</t>
  </si>
  <si>
    <t>Отклонение обусловлено необходимостью исполнения обязательств по договору ТП (договор ТП от 18.10.2024 № 30896/2024/ЧЭ/ГРОГЭС, договор ТП от 18.10.2024 № 30897/2024/ЧЭ/ГРОГЭС)</t>
  </si>
  <si>
    <t>P_Che484</t>
  </si>
  <si>
    <t>Отклонение обусловлено необходимостью исполнения обязательств по договору ТП (договор ТП от 04.12.2024 № 34214/2024/ЧЭ/ГРОГЭС). Плата за ТП 1 462,465280 млн руб. с НДС</t>
  </si>
  <si>
    <t>P_Che485</t>
  </si>
  <si>
    <t>Отклонение обусловлено необходимостью исполнения обязательств по договору ТП (договор ТП от 04.12.2024 № 34213/2024/ЧЭ/ГРОГЭС). Плата за ТП 2 245,140580 млн руб. с НДС</t>
  </si>
  <si>
    <t>P_Che486</t>
  </si>
  <si>
    <t>Отклонение обусловлено необходимостью финансирования приобретения НМА - автоматизированной системы управления технологическими присоединениями для нужд ЧЭ</t>
  </si>
  <si>
    <t>P_Che489_25</t>
  </si>
  <si>
    <t>G_Che2_16</t>
  </si>
  <si>
    <t>K_Che355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</si>
  <si>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</si>
  <si>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</si>
  <si>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</si>
  <si>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</si>
  <si>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</si>
  <si>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</si>
  <si>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</si>
  <si>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</si>
  <si>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</si>
  <si>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Реконструкция ПС 110 кВ Южная с демонтажом и переносом на новую площадку с заменой трансформатора Т-1 16 МВА на трансформатор 25 МВА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</si>
  <si>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</si>
  <si>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</si>
  <si>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</si>
  <si>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</si>
  <si>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</si>
  <si>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</si>
  <si>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Реконструкция ВЛ-10кВ Ф-9 ПС 110 "Курчалой" с. Цацан-Юрт, протяженностью 15 км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</si>
  <si>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</si>
  <si>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Реконструкция ВЛ-6кВ Ф-19 ПС 110 "Ойсунгур" с.Ишхой-Юрт, протяженностью 11,82 км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</si>
  <si>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</si>
  <si>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</si>
  <si>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</si>
  <si>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</si>
  <si>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</si>
  <si>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</si>
  <si>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Приобретение оборудования в рамках Программы подготовки к ОЗП 2020/2021 гг.</t>
  </si>
  <si>
    <t>Приобретение прибора для трассировки и поиска повреждения кабельных-1000 Кедр. Универсальный поисковый комплект.</t>
  </si>
  <si>
    <t>Программа доведения уровня напряжения в сетях 0,4-10 кВ до требований ГОСТ 33073-2019</t>
  </si>
  <si>
    <t>Разработка проектно-сметной документации для технологического присоединения объекта «Особая экономическая зона производственно-промышленного типа «Грозный» (договор ТП от 18.10.2024 № 30896/2024/ЧЭ/ГРОГЭС, договор ТП от 18.10.2024 № 30897/2024/ЧЭ/ГРОГЭС)</t>
  </si>
  <si>
    <t>Разработка проектно-сметной документации для технологического присоединения энергопринимающих устройств новых объектов правительственного комплекса (договор ТП от 04.12.2024 № 34214/2024/ЧЭ/ГРОГЭС)</t>
  </si>
  <si>
    <t>Разработка проектно-сметной документации для технологического присоединения энергопринимающих устройств жилого района им. В.В. Путина (договор ТП от 04.12.2024 № 34213/2024/ЧЭ/ГРОГЭС)</t>
  </si>
  <si>
    <t>Разработка автоматизированной системы управления технологическими присоединениями для нужд ЧЭ</t>
  </si>
  <si>
    <t>Приобретение оборудования, требующего монтажа для обслуживания сетей, прочее оборудование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</si>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</sst>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6" formatCode="0.00000"/>
  </numFmts>
  <fonts count="1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3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2" fillId="0" borderId="0" xfId="2" applyFont="1" applyFill="1" applyAlignment="1">
      <alignment horizontal="center"/>
    </xf>
    <xf numFmtId="0" fontId="2" fillId="0" borderId="0" xfId="2" applyFont="1" applyFill="1"/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2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5" fillId="0" borderId="0" xfId="4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5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center"/>
    </xf>
    <xf numFmtId="0" fontId="7" fillId="0" borderId="0" xfId="0" applyFont="1" applyFill="1"/>
    <xf numFmtId="166" fontId="8" fillId="0" borderId="0" xfId="0" applyNumberFormat="1" applyFont="1" applyFill="1" applyAlignment="1">
      <alignment horizontal="center" vertical="center"/>
    </xf>
    <xf numFmtId="2" fontId="7" fillId="0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2" fontId="8" fillId="0" borderId="0" xfId="0" applyNumberFormat="1" applyFont="1" applyFill="1" applyAlignment="1">
      <alignment horizontal="center"/>
    </xf>
    <xf numFmtId="9" fontId="2" fillId="0" borderId="0" xfId="0" applyNumberFormat="1" applyFont="1" applyFill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left" vertical="center" wrapText="1"/>
    </xf>
    <xf numFmtId="2" fontId="2" fillId="0" borderId="1" xfId="8" applyNumberFormat="1" applyFont="1" applyFill="1" applyBorder="1" applyAlignment="1">
      <alignment horizontal="center" vertical="center" wrapText="1"/>
    </xf>
    <xf numFmtId="2" fontId="5" fillId="0" borderId="1" xfId="9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Border="1"/>
    <xf numFmtId="0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center" wrapText="1"/>
    </xf>
    <xf numFmtId="0" fontId="10" fillId="0" borderId="0" xfId="0" applyFont="1" applyFill="1"/>
    <xf numFmtId="49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2" fontId="5" fillId="0" borderId="1" xfId="7" applyNumberFormat="1" applyFont="1" applyFill="1" applyBorder="1" applyAlignment="1">
      <alignment horizontal="center" vertical="center" wrapText="1"/>
    </xf>
    <xf numFmtId="10" fontId="5" fillId="0" borderId="1" xfId="7" applyNumberFormat="1" applyFont="1" applyFill="1" applyBorder="1" applyAlignment="1">
      <alignment horizontal="center" vertical="center" wrapText="1"/>
    </xf>
    <xf numFmtId="2" fontId="5" fillId="0" borderId="1" xfId="11" applyNumberFormat="1" applyFont="1" applyFill="1" applyBorder="1" applyAlignment="1">
      <alignment horizontal="left" vertical="top" wrapText="1"/>
    </xf>
    <xf numFmtId="0" fontId="5" fillId="0" borderId="1" xfId="7" applyFont="1" applyFill="1" applyBorder="1" applyAlignment="1">
      <alignment horizontal="center" vertical="center" wrapText="1"/>
    </xf>
    <xf numFmtId="0" fontId="5" fillId="0" borderId="1" xfId="11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6" applyNumberFormat="1" applyFont="1" applyFill="1" applyBorder="1" applyAlignment="1">
      <alignment horizontal="center" vertical="center" wrapText="1"/>
    </xf>
    <xf numFmtId="2" fontId="11" fillId="0" borderId="1" xfId="8" applyNumberFormat="1" applyFont="1" applyFill="1" applyBorder="1" applyAlignment="1">
      <alignment horizontal="center" vertical="center" wrapText="1"/>
    </xf>
    <xf numFmtId="0" fontId="5" fillId="0" borderId="5" xfId="12" applyFont="1" applyFill="1" applyBorder="1" applyAlignment="1">
      <alignment horizontal="left" vertical="center" wrapText="1" shrinkToFit="1"/>
    </xf>
    <xf numFmtId="2" fontId="5" fillId="0" borderId="1" xfId="10" applyNumberFormat="1" applyFont="1" applyFill="1" applyBorder="1" applyAlignment="1">
      <alignment horizontal="center" vertical="center"/>
    </xf>
    <xf numFmtId="2" fontId="5" fillId="0" borderId="1" xfId="11" applyNumberFormat="1" applyFont="1" applyFill="1" applyBorder="1" applyAlignment="1">
      <alignment horizontal="center" vertical="top" wrapText="1"/>
    </xf>
  </cellXfs>
  <cellStyles count="13">
    <cellStyle name="Обычный" xfId="0" builtinId="0"/>
    <cellStyle name="Обычный 11 2" xfId="8"/>
    <cellStyle name="Обычный 18" xfId="9"/>
    <cellStyle name="Обычный 18 2" xfId="11"/>
    <cellStyle name="Обычный 29" xfId="12"/>
    <cellStyle name="Обычный 3 2 2 3" xfId="2"/>
    <cellStyle name="Обычный 3 21" xfId="10"/>
    <cellStyle name="Обычный 3 4" xfId="6"/>
    <cellStyle name="Обычный 5" xfId="5"/>
    <cellStyle name="Обычный 7" xfId="4"/>
    <cellStyle name="Обычный 7 3" xfId="7"/>
    <cellStyle name="Обычный 7 4" xfId="3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&#1054;&#1090;&#1095;&#1077;&#1090;%202%20&#1082;&#1074;&#1072;&#1088;&#1090;&#1072;&#1083;%202025%20&#1075;&#1086;&#1076;&#1072;/&#1054;&#1090;&#1095;&#1077;&#1090;%20&#1063;&#1069;%202%20&#1082;&#1074;%202025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  <sheetName val="УФ-6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Формат ИПР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T202"/>
  <sheetViews>
    <sheetView tabSelected="1" showRuler="0" view="pageBreakPreview" zoomScale="60" zoomScaleNormal="60" workbookViewId="0">
      <selection activeCell="Y23" sqref="Y23"/>
    </sheetView>
  </sheetViews>
  <sheetFormatPr defaultColWidth="9" defaultRowHeight="15.75" x14ac:dyDescent="0.25"/>
  <cols>
    <col min="1" max="1" width="10.75" style="13" customWidth="1"/>
    <col min="2" max="2" width="73.625" style="12" customWidth="1"/>
    <col min="3" max="3" width="17.25" style="12" customWidth="1"/>
    <col min="4" max="5" width="14.5" style="12" customWidth="1"/>
    <col min="6" max="6" width="14.5" style="14" customWidth="1"/>
    <col min="7" max="7" width="17.5" style="14" customWidth="1"/>
    <col min="8" max="8" width="15.5" style="14" customWidth="1"/>
    <col min="9" max="13" width="14.5" style="14" customWidth="1"/>
    <col min="14" max="14" width="15.25" style="14" customWidth="1"/>
    <col min="15" max="15" width="14.5" style="14" customWidth="1"/>
    <col min="16" max="16" width="12" style="14" customWidth="1"/>
    <col min="17" max="17" width="20.125" style="14" customWidth="1"/>
    <col min="18" max="18" width="16.25" style="52" customWidth="1"/>
    <col min="19" max="19" width="13.125" style="14" customWidth="1"/>
    <col min="20" max="20" width="68.875" style="14" customWidth="1"/>
    <col min="21" max="43" width="9" style="12" customWidth="1"/>
    <col min="44" max="16384" width="9" style="12"/>
  </cols>
  <sheetData>
    <row r="1" spans="1:20" s="2" customFormat="1" ht="18.75" x14ac:dyDescent="0.25">
      <c r="A1" s="1"/>
      <c r="T1" s="3" t="s">
        <v>0</v>
      </c>
    </row>
    <row r="2" spans="1:20" s="2" customFormat="1" ht="18.75" x14ac:dyDescent="0.3">
      <c r="A2" s="1"/>
      <c r="T2" s="4" t="s">
        <v>1</v>
      </c>
    </row>
    <row r="3" spans="1:20" s="2" customFormat="1" ht="18.75" x14ac:dyDescent="0.3">
      <c r="A3" s="1"/>
      <c r="T3" s="4" t="s">
        <v>2</v>
      </c>
    </row>
    <row r="4" spans="1:20" s="6" customFormat="1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pans="1:20" s="6" customFormat="1" ht="18.75" customHeight="1" x14ac:dyDescent="0.3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s="6" customFormat="1" ht="18.75" customHeight="1" x14ac:dyDescent="0.3">
      <c r="A7" s="8" t="s">
        <v>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</row>
    <row r="8" spans="1:20" s="2" customFormat="1" x14ac:dyDescent="0.25">
      <c r="A8" s="9" t="s">
        <v>6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</row>
    <row r="9" spans="1:20" s="2" customFormat="1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</row>
    <row r="10" spans="1:20" s="2" customFormat="1" ht="18.75" x14ac:dyDescent="0.3">
      <c r="A10" s="58" t="s">
        <v>7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</row>
    <row r="11" spans="1:20" s="2" customFormat="1" x14ac:dyDescent="0.25">
      <c r="A11" s="1"/>
      <c r="T11" s="1"/>
    </row>
    <row r="12" spans="1:20" s="2" customFormat="1" ht="18.75" x14ac:dyDescent="0.25">
      <c r="A12" s="59" t="s">
        <v>8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</row>
    <row r="13" spans="1:20" s="2" customFormat="1" x14ac:dyDescent="0.25">
      <c r="A13" s="9" t="s">
        <v>9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</row>
    <row r="14" spans="1:20" ht="18.7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</row>
    <row r="15" spans="1:20" ht="18.75" customHeight="1" x14ac:dyDescent="0.25">
      <c r="I15" s="15"/>
      <c r="J15" s="15"/>
      <c r="K15" s="15"/>
      <c r="L15" s="15"/>
      <c r="M15" s="15"/>
      <c r="N15" s="15"/>
      <c r="O15" s="15"/>
      <c r="P15" s="15"/>
      <c r="Q15" s="16"/>
      <c r="R15" s="17"/>
      <c r="S15" s="18"/>
      <c r="T15" s="19"/>
    </row>
    <row r="16" spans="1:20" ht="18.75" customHeight="1" x14ac:dyDescent="0.25">
      <c r="I16" s="15"/>
      <c r="J16" s="15"/>
      <c r="K16" s="15"/>
      <c r="L16" s="15"/>
      <c r="M16" s="15"/>
      <c r="N16" s="15"/>
      <c r="O16" s="15"/>
      <c r="P16" s="15"/>
      <c r="R16" s="17"/>
      <c r="S16" s="18"/>
      <c r="T16" s="19"/>
    </row>
    <row r="17" spans="1:20" x14ac:dyDescent="0.25">
      <c r="R17" s="17"/>
      <c r="S17" s="18"/>
      <c r="T17" s="18"/>
    </row>
    <row r="19" spans="1:20" s="21" customFormat="1" x14ac:dyDescent="0.25">
      <c r="A19" s="20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15"/>
      <c r="R19" s="15"/>
      <c r="S19" s="15"/>
      <c r="T19" s="23"/>
    </row>
    <row r="20" spans="1:20" s="21" customFormat="1" x14ac:dyDescent="0.25">
      <c r="A20" s="20"/>
      <c r="D20" s="24"/>
      <c r="E20" s="25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15"/>
      <c r="R20" s="15"/>
      <c r="S20" s="26"/>
      <c r="T20" s="23"/>
    </row>
    <row r="21" spans="1:20" ht="56.25" customHeight="1" x14ac:dyDescent="0.25">
      <c r="A21" s="27" t="s">
        <v>10</v>
      </c>
      <c r="B21" s="27" t="s">
        <v>11</v>
      </c>
      <c r="C21" s="27" t="s">
        <v>12</v>
      </c>
      <c r="D21" s="65" t="s">
        <v>13</v>
      </c>
      <c r="E21" s="65" t="s">
        <v>14</v>
      </c>
      <c r="F21" s="65" t="s">
        <v>15</v>
      </c>
      <c r="G21" s="66" t="s">
        <v>16</v>
      </c>
      <c r="H21" s="67"/>
      <c r="I21" s="67"/>
      <c r="J21" s="67"/>
      <c r="K21" s="67"/>
      <c r="L21" s="67"/>
      <c r="M21" s="67"/>
      <c r="N21" s="67"/>
      <c r="O21" s="67"/>
      <c r="P21" s="68"/>
      <c r="Q21" s="65" t="s">
        <v>17</v>
      </c>
      <c r="R21" s="27" t="s">
        <v>18</v>
      </c>
      <c r="S21" s="27"/>
      <c r="T21" s="27" t="s">
        <v>19</v>
      </c>
    </row>
    <row r="22" spans="1:20" ht="52.5" customHeight="1" x14ac:dyDescent="0.25">
      <c r="A22" s="27"/>
      <c r="B22" s="27"/>
      <c r="C22" s="27"/>
      <c r="D22" s="69"/>
      <c r="E22" s="69"/>
      <c r="F22" s="69"/>
      <c r="G22" s="66" t="s">
        <v>20</v>
      </c>
      <c r="H22" s="68"/>
      <c r="I22" s="66" t="s">
        <v>21</v>
      </c>
      <c r="J22" s="68"/>
      <c r="K22" s="66" t="s">
        <v>22</v>
      </c>
      <c r="L22" s="68"/>
      <c r="M22" s="66" t="s">
        <v>23</v>
      </c>
      <c r="N22" s="68"/>
      <c r="O22" s="66" t="s">
        <v>24</v>
      </c>
      <c r="P22" s="68"/>
      <c r="Q22" s="69"/>
      <c r="R22" s="27" t="s">
        <v>25</v>
      </c>
      <c r="S22" s="27" t="s">
        <v>26</v>
      </c>
      <c r="T22" s="27"/>
    </row>
    <row r="23" spans="1:20" ht="51.75" customHeight="1" x14ac:dyDescent="0.25">
      <c r="A23" s="27"/>
      <c r="B23" s="27"/>
      <c r="C23" s="27"/>
      <c r="D23" s="70"/>
      <c r="E23" s="70"/>
      <c r="F23" s="70"/>
      <c r="G23" s="71" t="s">
        <v>27</v>
      </c>
      <c r="H23" s="71" t="s">
        <v>28</v>
      </c>
      <c r="I23" s="71" t="s">
        <v>27</v>
      </c>
      <c r="J23" s="71" t="s">
        <v>28</v>
      </c>
      <c r="K23" s="71" t="s">
        <v>27</v>
      </c>
      <c r="L23" s="71" t="s">
        <v>28</v>
      </c>
      <c r="M23" s="71" t="s">
        <v>27</v>
      </c>
      <c r="N23" s="71" t="s">
        <v>28</v>
      </c>
      <c r="O23" s="71" t="s">
        <v>27</v>
      </c>
      <c r="P23" s="71" t="s">
        <v>28</v>
      </c>
      <c r="Q23" s="70"/>
      <c r="R23" s="27"/>
      <c r="S23" s="27"/>
      <c r="T23" s="27"/>
    </row>
    <row r="24" spans="1:20" ht="29.25" customHeight="1" x14ac:dyDescent="0.25">
      <c r="A24" s="72">
        <v>1</v>
      </c>
      <c r="B24" s="28">
        <f t="shared" ref="B24:T24" si="0">A24+1</f>
        <v>2</v>
      </c>
      <c r="C24" s="28">
        <f t="shared" si="0"/>
        <v>3</v>
      </c>
      <c r="D24" s="28">
        <f t="shared" si="0"/>
        <v>4</v>
      </c>
      <c r="E24" s="28">
        <f t="shared" si="0"/>
        <v>5</v>
      </c>
      <c r="F24" s="28">
        <f t="shared" si="0"/>
        <v>6</v>
      </c>
      <c r="G24" s="28">
        <f t="shared" si="0"/>
        <v>7</v>
      </c>
      <c r="H24" s="28">
        <f t="shared" si="0"/>
        <v>8</v>
      </c>
      <c r="I24" s="28">
        <f t="shared" si="0"/>
        <v>9</v>
      </c>
      <c r="J24" s="28">
        <f t="shared" si="0"/>
        <v>10</v>
      </c>
      <c r="K24" s="28">
        <f t="shared" si="0"/>
        <v>11</v>
      </c>
      <c r="L24" s="28">
        <f t="shared" si="0"/>
        <v>12</v>
      </c>
      <c r="M24" s="28">
        <f t="shared" si="0"/>
        <v>13</v>
      </c>
      <c r="N24" s="28">
        <f t="shared" si="0"/>
        <v>14</v>
      </c>
      <c r="O24" s="28">
        <f t="shared" si="0"/>
        <v>15</v>
      </c>
      <c r="P24" s="28">
        <f t="shared" si="0"/>
        <v>16</v>
      </c>
      <c r="Q24" s="28">
        <f t="shared" si="0"/>
        <v>17</v>
      </c>
      <c r="R24" s="28">
        <f t="shared" si="0"/>
        <v>18</v>
      </c>
      <c r="S24" s="28">
        <f t="shared" si="0"/>
        <v>19</v>
      </c>
      <c r="T24" s="28">
        <f t="shared" si="0"/>
        <v>20</v>
      </c>
    </row>
    <row r="25" spans="1:20" ht="33.75" customHeight="1" x14ac:dyDescent="0.25">
      <c r="A25" s="63">
        <v>0</v>
      </c>
      <c r="B25" s="29" t="s">
        <v>29</v>
      </c>
      <c r="C25" s="63" t="s">
        <v>30</v>
      </c>
      <c r="D25" s="73">
        <f>D26+D33+D41+D47</f>
        <v>20162.157993642391</v>
      </c>
      <c r="E25" s="73">
        <f t="shared" ref="E25:P25" si="1">E26+E33+E41+E47</f>
        <v>9889.7334305370132</v>
      </c>
      <c r="F25" s="73">
        <f t="shared" si="1"/>
        <v>10272.424563105382</v>
      </c>
      <c r="G25" s="73">
        <f t="shared" si="1"/>
        <v>4220.409852681496</v>
      </c>
      <c r="H25" s="73">
        <f t="shared" si="1"/>
        <v>2262.3508436560001</v>
      </c>
      <c r="I25" s="73">
        <f t="shared" si="1"/>
        <v>727.22353552833715</v>
      </c>
      <c r="J25" s="73">
        <f t="shared" si="1"/>
        <v>634.57533892599997</v>
      </c>
      <c r="K25" s="73">
        <f t="shared" si="1"/>
        <v>500.231679677302</v>
      </c>
      <c r="L25" s="73">
        <f t="shared" si="1"/>
        <v>1627.77550473</v>
      </c>
      <c r="M25" s="73">
        <f t="shared" si="1"/>
        <v>839.57019225428689</v>
      </c>
      <c r="N25" s="73">
        <f t="shared" si="1"/>
        <v>0</v>
      </c>
      <c r="O25" s="73">
        <f t="shared" si="1"/>
        <v>2153.3844452215694</v>
      </c>
      <c r="P25" s="73">
        <f t="shared" si="1"/>
        <v>0</v>
      </c>
      <c r="Q25" s="73">
        <f>Q26+Q33+Q41+Q47</f>
        <v>8010.0737194493786</v>
      </c>
      <c r="R25" s="60">
        <f>IF(G25="нд","нд",(J25+L25)-(I25+K25))</f>
        <v>1034.8956284503608</v>
      </c>
      <c r="S25" s="61">
        <f>IF(G25="нд","нд",IF((I25+K25)&gt;0,R25/(I25+K25),"-"))</f>
        <v>0.84312292263712585</v>
      </c>
      <c r="T25" s="28" t="s">
        <v>31</v>
      </c>
    </row>
    <row r="26" spans="1:20" ht="33.75" customHeight="1" x14ac:dyDescent="0.25">
      <c r="A26" s="63" t="s">
        <v>32</v>
      </c>
      <c r="B26" s="29" t="s">
        <v>33</v>
      </c>
      <c r="C26" s="63" t="s">
        <v>30</v>
      </c>
      <c r="D26" s="73">
        <f>D27+D28+D29+D30+D31+D32</f>
        <v>19862.88864331846</v>
      </c>
      <c r="E26" s="73">
        <f t="shared" ref="E26:Q26" si="2">E27+E28+E29+E30+E31+E32</f>
        <v>9800.2490318330129</v>
      </c>
      <c r="F26" s="73">
        <f t="shared" si="2"/>
        <v>10062.639611485451</v>
      </c>
      <c r="G26" s="73">
        <f t="shared" si="2"/>
        <v>4170.911548080916</v>
      </c>
      <c r="H26" s="73">
        <f t="shared" si="2"/>
        <v>2262.3508436560001</v>
      </c>
      <c r="I26" s="73">
        <f t="shared" si="2"/>
        <v>727.22353552833715</v>
      </c>
      <c r="J26" s="73">
        <f t="shared" si="2"/>
        <v>634.57533892599997</v>
      </c>
      <c r="K26" s="73">
        <f t="shared" si="2"/>
        <v>500.231679677302</v>
      </c>
      <c r="L26" s="73">
        <f t="shared" si="2"/>
        <v>1627.77550473</v>
      </c>
      <c r="M26" s="73">
        <f t="shared" si="2"/>
        <v>839.57019225428689</v>
      </c>
      <c r="N26" s="73">
        <f t="shared" si="2"/>
        <v>0</v>
      </c>
      <c r="O26" s="73">
        <f t="shared" si="2"/>
        <v>2103.8861406209894</v>
      </c>
      <c r="P26" s="73">
        <f t="shared" si="2"/>
        <v>0</v>
      </c>
      <c r="Q26" s="73">
        <f t="shared" si="2"/>
        <v>7800.2887678294483</v>
      </c>
      <c r="R26" s="60">
        <f t="shared" ref="R26:R94" si="3">IF(G26="нд","нд",(J26+L26)-(I26+K26))</f>
        <v>1034.8956284503608</v>
      </c>
      <c r="S26" s="61">
        <f t="shared" ref="S26:S94" si="4">IF(G26="нд","нд",IF((I26+K26)&gt;0,R26/(I26+K26),"-"))</f>
        <v>0.84312292263712585</v>
      </c>
      <c r="T26" s="28" t="s">
        <v>31</v>
      </c>
    </row>
    <row r="27" spans="1:20" ht="33.75" customHeight="1" x14ac:dyDescent="0.25">
      <c r="A27" s="63" t="s">
        <v>34</v>
      </c>
      <c r="B27" s="29" t="s">
        <v>35</v>
      </c>
      <c r="C27" s="63" t="s">
        <v>30</v>
      </c>
      <c r="D27" s="30">
        <f>D50</f>
        <v>8865.8175187933593</v>
      </c>
      <c r="E27" s="30">
        <f t="shared" ref="E27:Q27" si="5">E50</f>
        <v>6145.7601812607991</v>
      </c>
      <c r="F27" s="30">
        <f t="shared" si="5"/>
        <v>2720.0573375325598</v>
      </c>
      <c r="G27" s="30">
        <f t="shared" si="5"/>
        <v>1185.8674095679823</v>
      </c>
      <c r="H27" s="30">
        <f t="shared" si="5"/>
        <v>556.66669805849995</v>
      </c>
      <c r="I27" s="30">
        <f t="shared" si="5"/>
        <v>660.79680192968749</v>
      </c>
      <c r="J27" s="30">
        <f t="shared" si="5"/>
        <v>307.32024004599998</v>
      </c>
      <c r="K27" s="30">
        <f t="shared" si="5"/>
        <v>417.43167967730199</v>
      </c>
      <c r="L27" s="30">
        <f t="shared" si="5"/>
        <v>249.34645801249999</v>
      </c>
      <c r="M27" s="30">
        <f t="shared" si="5"/>
        <v>18</v>
      </c>
      <c r="N27" s="30">
        <f t="shared" si="5"/>
        <v>0</v>
      </c>
      <c r="O27" s="30">
        <f t="shared" si="5"/>
        <v>89.638927960992874</v>
      </c>
      <c r="P27" s="30">
        <f t="shared" si="5"/>
        <v>0</v>
      </c>
      <c r="Q27" s="30">
        <f t="shared" si="5"/>
        <v>2163.3906394740602</v>
      </c>
      <c r="R27" s="60">
        <f t="shared" si="3"/>
        <v>-521.56178354848964</v>
      </c>
      <c r="S27" s="61">
        <f t="shared" si="4"/>
        <v>-0.48372102244150977</v>
      </c>
      <c r="T27" s="28" t="s">
        <v>31</v>
      </c>
    </row>
    <row r="28" spans="1:20" ht="33.75" customHeight="1" x14ac:dyDescent="0.25">
      <c r="A28" s="63" t="s">
        <v>36</v>
      </c>
      <c r="B28" s="29" t="s">
        <v>37</v>
      </c>
      <c r="C28" s="63" t="s">
        <v>30</v>
      </c>
      <c r="D28" s="30">
        <f>D80</f>
        <v>9883.3994715862354</v>
      </c>
      <c r="E28" s="30">
        <f t="shared" ref="E28:Q28" si="6">E80</f>
        <v>3119.8937828422154</v>
      </c>
      <c r="F28" s="30">
        <f t="shared" si="6"/>
        <v>6763.5056887440205</v>
      </c>
      <c r="G28" s="30">
        <f t="shared" si="6"/>
        <v>2817.0555843362572</v>
      </c>
      <c r="H28" s="30">
        <f t="shared" si="6"/>
        <v>1040.8284651200001</v>
      </c>
      <c r="I28" s="30">
        <f t="shared" si="6"/>
        <v>66.426733598649633</v>
      </c>
      <c r="J28" s="30">
        <f t="shared" si="6"/>
        <v>327.25509887999999</v>
      </c>
      <c r="K28" s="30">
        <f t="shared" si="6"/>
        <v>36</v>
      </c>
      <c r="L28" s="30">
        <f t="shared" si="6"/>
        <v>713.57336624000004</v>
      </c>
      <c r="M28" s="30">
        <f t="shared" si="6"/>
        <v>761.57019225428689</v>
      </c>
      <c r="N28" s="30">
        <f t="shared" si="6"/>
        <v>0</v>
      </c>
      <c r="O28" s="30">
        <f t="shared" si="6"/>
        <v>1953.0586584833204</v>
      </c>
      <c r="P28" s="30">
        <f t="shared" si="6"/>
        <v>0</v>
      </c>
      <c r="Q28" s="30">
        <f t="shared" si="6"/>
        <v>5722.6772236240204</v>
      </c>
      <c r="R28" s="60">
        <f t="shared" si="3"/>
        <v>938.40173152135048</v>
      </c>
      <c r="S28" s="61">
        <f t="shared" si="4"/>
        <v>9.1616875648734162</v>
      </c>
      <c r="T28" s="28" t="s">
        <v>31</v>
      </c>
    </row>
    <row r="29" spans="1:20" ht="33.75" customHeight="1" x14ac:dyDescent="0.25">
      <c r="A29" s="63" t="s">
        <v>38</v>
      </c>
      <c r="B29" s="29" t="s">
        <v>39</v>
      </c>
      <c r="C29" s="63" t="s">
        <v>30</v>
      </c>
      <c r="D29" s="30">
        <f>D108</f>
        <v>0</v>
      </c>
      <c r="E29" s="30">
        <f t="shared" ref="E29:Q29" si="7">E108</f>
        <v>0</v>
      </c>
      <c r="F29" s="30">
        <f t="shared" si="7"/>
        <v>0</v>
      </c>
      <c r="G29" s="30">
        <f t="shared" si="7"/>
        <v>0</v>
      </c>
      <c r="H29" s="30">
        <f t="shared" si="7"/>
        <v>0</v>
      </c>
      <c r="I29" s="30">
        <f t="shared" si="7"/>
        <v>0</v>
      </c>
      <c r="J29" s="30">
        <f t="shared" si="7"/>
        <v>0</v>
      </c>
      <c r="K29" s="30">
        <f t="shared" si="7"/>
        <v>0</v>
      </c>
      <c r="L29" s="30">
        <f t="shared" si="7"/>
        <v>0</v>
      </c>
      <c r="M29" s="30">
        <f t="shared" si="7"/>
        <v>0</v>
      </c>
      <c r="N29" s="30">
        <f t="shared" si="7"/>
        <v>0</v>
      </c>
      <c r="O29" s="30">
        <f t="shared" si="7"/>
        <v>0</v>
      </c>
      <c r="P29" s="30">
        <f t="shared" si="7"/>
        <v>0</v>
      </c>
      <c r="Q29" s="30">
        <f t="shared" si="7"/>
        <v>0</v>
      </c>
      <c r="R29" s="60">
        <f t="shared" si="3"/>
        <v>0</v>
      </c>
      <c r="S29" s="61" t="str">
        <f t="shared" si="4"/>
        <v>-</v>
      </c>
      <c r="T29" s="28" t="s">
        <v>31</v>
      </c>
    </row>
    <row r="30" spans="1:20" ht="33.75" customHeight="1" x14ac:dyDescent="0.25">
      <c r="A30" s="63" t="s">
        <v>40</v>
      </c>
      <c r="B30" s="29" t="s">
        <v>41</v>
      </c>
      <c r="C30" s="63" t="s">
        <v>30</v>
      </c>
      <c r="D30" s="30">
        <f t="shared" ref="D30:Q30" si="8">D111</f>
        <v>427.46484146067627</v>
      </c>
      <c r="E30" s="30">
        <f t="shared" si="8"/>
        <v>253.15473137399997</v>
      </c>
      <c r="F30" s="30">
        <f t="shared" si="8"/>
        <v>174.3101100866763</v>
      </c>
      <c r="G30" s="30">
        <f t="shared" si="8"/>
        <v>167.98855417667599</v>
      </c>
      <c r="H30" s="30">
        <f t="shared" si="8"/>
        <v>0</v>
      </c>
      <c r="I30" s="30">
        <f t="shared" si="8"/>
        <v>0</v>
      </c>
      <c r="J30" s="30">
        <f t="shared" si="8"/>
        <v>0</v>
      </c>
      <c r="K30" s="30">
        <f t="shared" si="8"/>
        <v>46.8</v>
      </c>
      <c r="L30" s="30">
        <f t="shared" si="8"/>
        <v>0</v>
      </c>
      <c r="M30" s="30">
        <f t="shared" si="8"/>
        <v>60</v>
      </c>
      <c r="N30" s="30">
        <f t="shared" si="8"/>
        <v>0</v>
      </c>
      <c r="O30" s="30">
        <f t="shared" si="8"/>
        <v>61.188554176675993</v>
      </c>
      <c r="P30" s="30">
        <f t="shared" si="8"/>
        <v>0</v>
      </c>
      <c r="Q30" s="30">
        <f t="shared" si="8"/>
        <v>174.3101100866763</v>
      </c>
      <c r="R30" s="60">
        <f t="shared" si="3"/>
        <v>-46.8</v>
      </c>
      <c r="S30" s="61">
        <f t="shared" si="4"/>
        <v>-1</v>
      </c>
      <c r="T30" s="28" t="s">
        <v>31</v>
      </c>
    </row>
    <row r="31" spans="1:20" ht="33.75" customHeight="1" x14ac:dyDescent="0.25">
      <c r="A31" s="63" t="s">
        <v>42</v>
      </c>
      <c r="B31" s="29" t="s">
        <v>43</v>
      </c>
      <c r="C31" s="63" t="s">
        <v>30</v>
      </c>
      <c r="D31" s="30">
        <f t="shared" ref="D31:Q32" si="9">D113</f>
        <v>0</v>
      </c>
      <c r="E31" s="30">
        <f t="shared" si="9"/>
        <v>0</v>
      </c>
      <c r="F31" s="30">
        <f t="shared" si="9"/>
        <v>0</v>
      </c>
      <c r="G31" s="30">
        <f t="shared" si="9"/>
        <v>0</v>
      </c>
      <c r="H31" s="30">
        <f t="shared" si="9"/>
        <v>0</v>
      </c>
      <c r="I31" s="30">
        <f t="shared" si="9"/>
        <v>0</v>
      </c>
      <c r="J31" s="30">
        <f t="shared" si="9"/>
        <v>0</v>
      </c>
      <c r="K31" s="30">
        <f t="shared" si="9"/>
        <v>0</v>
      </c>
      <c r="L31" s="30">
        <f t="shared" si="9"/>
        <v>0</v>
      </c>
      <c r="M31" s="30">
        <f t="shared" si="9"/>
        <v>0</v>
      </c>
      <c r="N31" s="30">
        <f t="shared" si="9"/>
        <v>0</v>
      </c>
      <c r="O31" s="30">
        <f t="shared" si="9"/>
        <v>0</v>
      </c>
      <c r="P31" s="30">
        <f t="shared" si="9"/>
        <v>0</v>
      </c>
      <c r="Q31" s="30">
        <f t="shared" si="9"/>
        <v>0</v>
      </c>
      <c r="R31" s="60">
        <f t="shared" si="3"/>
        <v>0</v>
      </c>
      <c r="S31" s="61" t="str">
        <f t="shared" si="4"/>
        <v>-</v>
      </c>
      <c r="T31" s="28" t="s">
        <v>31</v>
      </c>
    </row>
    <row r="32" spans="1:20" ht="33.75" customHeight="1" x14ac:dyDescent="0.25">
      <c r="A32" s="63" t="s">
        <v>44</v>
      </c>
      <c r="B32" s="29" t="s">
        <v>45</v>
      </c>
      <c r="C32" s="63" t="s">
        <v>30</v>
      </c>
      <c r="D32" s="30">
        <f t="shared" si="9"/>
        <v>686.20681147819221</v>
      </c>
      <c r="E32" s="30">
        <f t="shared" si="9"/>
        <v>281.44033635599999</v>
      </c>
      <c r="F32" s="30">
        <f t="shared" si="9"/>
        <v>404.76647512219233</v>
      </c>
      <c r="G32" s="30">
        <f t="shared" si="9"/>
        <v>0</v>
      </c>
      <c r="H32" s="30">
        <f t="shared" si="9"/>
        <v>664.85568047749996</v>
      </c>
      <c r="I32" s="30">
        <f t="shared" si="9"/>
        <v>0</v>
      </c>
      <c r="J32" s="30">
        <f t="shared" si="9"/>
        <v>0</v>
      </c>
      <c r="K32" s="30">
        <f t="shared" si="9"/>
        <v>0</v>
      </c>
      <c r="L32" s="30">
        <f t="shared" si="9"/>
        <v>664.85568047749996</v>
      </c>
      <c r="M32" s="30">
        <f t="shared" si="9"/>
        <v>0</v>
      </c>
      <c r="N32" s="30">
        <f t="shared" si="9"/>
        <v>0</v>
      </c>
      <c r="O32" s="30">
        <f t="shared" si="9"/>
        <v>0</v>
      </c>
      <c r="P32" s="30">
        <f t="shared" si="9"/>
        <v>0</v>
      </c>
      <c r="Q32" s="30">
        <f t="shared" si="9"/>
        <v>-260.08920535530774</v>
      </c>
      <c r="R32" s="60">
        <f t="shared" si="3"/>
        <v>664.85568047749996</v>
      </c>
      <c r="S32" s="61" t="str">
        <f t="shared" si="4"/>
        <v>-</v>
      </c>
      <c r="T32" s="28" t="s">
        <v>31</v>
      </c>
    </row>
    <row r="33" spans="1:20" ht="33.75" customHeight="1" x14ac:dyDescent="0.25">
      <c r="A33" s="63" t="s">
        <v>46</v>
      </c>
      <c r="B33" s="29" t="s">
        <v>47</v>
      </c>
      <c r="C33" s="63" t="s">
        <v>30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60">
        <f t="shared" si="3"/>
        <v>0</v>
      </c>
      <c r="S33" s="61" t="str">
        <f t="shared" si="4"/>
        <v>-</v>
      </c>
      <c r="T33" s="28" t="s">
        <v>31</v>
      </c>
    </row>
    <row r="34" spans="1:20" ht="33.75" customHeight="1" x14ac:dyDescent="0.25">
      <c r="A34" s="63" t="s">
        <v>48</v>
      </c>
      <c r="B34" s="29" t="s">
        <v>49</v>
      </c>
      <c r="C34" s="63" t="s">
        <v>30</v>
      </c>
      <c r="D34" s="30">
        <v>0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60">
        <f t="shared" si="3"/>
        <v>0</v>
      </c>
      <c r="S34" s="61" t="str">
        <f t="shared" si="4"/>
        <v>-</v>
      </c>
      <c r="T34" s="28" t="s">
        <v>31</v>
      </c>
    </row>
    <row r="35" spans="1:20" ht="33.75" customHeight="1" x14ac:dyDescent="0.25">
      <c r="A35" s="63" t="s">
        <v>50</v>
      </c>
      <c r="B35" s="29" t="s">
        <v>51</v>
      </c>
      <c r="C35" s="63" t="s">
        <v>30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60">
        <f t="shared" si="3"/>
        <v>0</v>
      </c>
      <c r="S35" s="61" t="str">
        <f t="shared" si="4"/>
        <v>-</v>
      </c>
      <c r="T35" s="28" t="s">
        <v>31</v>
      </c>
    </row>
    <row r="36" spans="1:20" ht="33.75" customHeight="1" x14ac:dyDescent="0.25">
      <c r="A36" s="63" t="s">
        <v>52</v>
      </c>
      <c r="B36" s="29" t="s">
        <v>53</v>
      </c>
      <c r="C36" s="63" t="s">
        <v>30</v>
      </c>
      <c r="D36" s="30">
        <v>0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60">
        <f t="shared" si="3"/>
        <v>0</v>
      </c>
      <c r="S36" s="61" t="str">
        <f t="shared" si="4"/>
        <v>-</v>
      </c>
      <c r="T36" s="28" t="s">
        <v>31</v>
      </c>
    </row>
    <row r="37" spans="1:20" ht="33.75" customHeight="1" x14ac:dyDescent="0.25">
      <c r="A37" s="63" t="s">
        <v>54</v>
      </c>
      <c r="B37" s="29" t="s">
        <v>55</v>
      </c>
      <c r="C37" s="63" t="s">
        <v>30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60">
        <f t="shared" si="3"/>
        <v>0</v>
      </c>
      <c r="S37" s="61" t="str">
        <f t="shared" si="4"/>
        <v>-</v>
      </c>
      <c r="T37" s="28" t="s">
        <v>31</v>
      </c>
    </row>
    <row r="38" spans="1:20" ht="33.75" customHeight="1" x14ac:dyDescent="0.25">
      <c r="A38" s="63" t="s">
        <v>56</v>
      </c>
      <c r="B38" s="29" t="s">
        <v>57</v>
      </c>
      <c r="C38" s="63" t="s">
        <v>30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60">
        <f t="shared" si="3"/>
        <v>0</v>
      </c>
      <c r="S38" s="61" t="str">
        <f t="shared" si="4"/>
        <v>-</v>
      </c>
      <c r="T38" s="28" t="s">
        <v>31</v>
      </c>
    </row>
    <row r="39" spans="1:20" ht="33.75" customHeight="1" x14ac:dyDescent="0.25">
      <c r="A39" s="63" t="s">
        <v>58</v>
      </c>
      <c r="B39" s="29" t="s">
        <v>43</v>
      </c>
      <c r="C39" s="63" t="s">
        <v>30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60">
        <f t="shared" si="3"/>
        <v>0</v>
      </c>
      <c r="S39" s="61" t="str">
        <f t="shared" si="4"/>
        <v>-</v>
      </c>
      <c r="T39" s="28" t="s">
        <v>31</v>
      </c>
    </row>
    <row r="40" spans="1:20" ht="33.75" customHeight="1" x14ac:dyDescent="0.25">
      <c r="A40" s="63" t="s">
        <v>59</v>
      </c>
      <c r="B40" s="29" t="s">
        <v>45</v>
      </c>
      <c r="C40" s="63" t="s">
        <v>30</v>
      </c>
      <c r="D40" s="30">
        <v>0</v>
      </c>
      <c r="E40" s="30"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30">
        <v>0</v>
      </c>
      <c r="N40" s="30">
        <v>0</v>
      </c>
      <c r="O40" s="30">
        <v>0</v>
      </c>
      <c r="P40" s="30">
        <v>0</v>
      </c>
      <c r="Q40" s="30">
        <v>0</v>
      </c>
      <c r="R40" s="60">
        <f t="shared" si="3"/>
        <v>0</v>
      </c>
      <c r="S40" s="61" t="str">
        <f t="shared" si="4"/>
        <v>-</v>
      </c>
      <c r="T40" s="28" t="s">
        <v>31</v>
      </c>
    </row>
    <row r="41" spans="1:20" ht="33.75" customHeight="1" x14ac:dyDescent="0.25">
      <c r="A41" s="63" t="s">
        <v>60</v>
      </c>
      <c r="B41" s="29" t="s">
        <v>61</v>
      </c>
      <c r="C41" s="63" t="s">
        <v>30</v>
      </c>
      <c r="D41" s="30">
        <f>D162</f>
        <v>299.2693503239305</v>
      </c>
      <c r="E41" s="30">
        <f t="shared" ref="E41:Q42" si="10">E162</f>
        <v>89.484398704</v>
      </c>
      <c r="F41" s="30">
        <f t="shared" si="10"/>
        <v>209.7849516199305</v>
      </c>
      <c r="G41" s="30">
        <f t="shared" si="10"/>
        <v>49.498304600579928</v>
      </c>
      <c r="H41" s="30">
        <f t="shared" si="10"/>
        <v>0</v>
      </c>
      <c r="I41" s="30">
        <f t="shared" si="10"/>
        <v>0</v>
      </c>
      <c r="J41" s="30">
        <f t="shared" si="10"/>
        <v>0</v>
      </c>
      <c r="K41" s="30">
        <f t="shared" si="10"/>
        <v>0</v>
      </c>
      <c r="L41" s="30">
        <f t="shared" si="10"/>
        <v>0</v>
      </c>
      <c r="M41" s="30">
        <f t="shared" si="10"/>
        <v>0</v>
      </c>
      <c r="N41" s="30">
        <f t="shared" si="10"/>
        <v>0</v>
      </c>
      <c r="O41" s="30">
        <f t="shared" si="10"/>
        <v>49.498304600579928</v>
      </c>
      <c r="P41" s="30">
        <f t="shared" si="10"/>
        <v>0</v>
      </c>
      <c r="Q41" s="30">
        <f t="shared" si="10"/>
        <v>209.7849516199305</v>
      </c>
      <c r="R41" s="60">
        <f t="shared" si="3"/>
        <v>0</v>
      </c>
      <c r="S41" s="61" t="str">
        <f t="shared" si="4"/>
        <v>-</v>
      </c>
      <c r="T41" s="28" t="s">
        <v>31</v>
      </c>
    </row>
    <row r="42" spans="1:20" ht="33.75" customHeight="1" x14ac:dyDescent="0.25">
      <c r="A42" s="63" t="s">
        <v>62</v>
      </c>
      <c r="B42" s="29" t="s">
        <v>51</v>
      </c>
      <c r="C42" s="63" t="s">
        <v>30</v>
      </c>
      <c r="D42" s="30">
        <f>D163</f>
        <v>0</v>
      </c>
      <c r="E42" s="30">
        <f t="shared" si="10"/>
        <v>0</v>
      </c>
      <c r="F42" s="30">
        <f t="shared" si="10"/>
        <v>0</v>
      </c>
      <c r="G42" s="30">
        <f t="shared" si="10"/>
        <v>0</v>
      </c>
      <c r="H42" s="30">
        <f t="shared" si="10"/>
        <v>0</v>
      </c>
      <c r="I42" s="30">
        <f t="shared" si="10"/>
        <v>0</v>
      </c>
      <c r="J42" s="30">
        <f t="shared" si="10"/>
        <v>0</v>
      </c>
      <c r="K42" s="30">
        <f t="shared" si="10"/>
        <v>0</v>
      </c>
      <c r="L42" s="30">
        <f t="shared" si="10"/>
        <v>0</v>
      </c>
      <c r="M42" s="30">
        <f t="shared" si="10"/>
        <v>0</v>
      </c>
      <c r="N42" s="30">
        <f t="shared" si="10"/>
        <v>0</v>
      </c>
      <c r="O42" s="30">
        <f t="shared" si="10"/>
        <v>0</v>
      </c>
      <c r="P42" s="30">
        <f t="shared" si="10"/>
        <v>0</v>
      </c>
      <c r="Q42" s="30">
        <f t="shared" si="10"/>
        <v>0</v>
      </c>
      <c r="R42" s="60">
        <f t="shared" si="3"/>
        <v>0</v>
      </c>
      <c r="S42" s="61" t="str">
        <f t="shared" si="4"/>
        <v>-</v>
      </c>
      <c r="T42" s="28" t="s">
        <v>31</v>
      </c>
    </row>
    <row r="43" spans="1:20" ht="33.75" customHeight="1" x14ac:dyDescent="0.25">
      <c r="A43" s="63" t="s">
        <v>63</v>
      </c>
      <c r="B43" s="29" t="s">
        <v>64</v>
      </c>
      <c r="C43" s="63" t="s">
        <v>30</v>
      </c>
      <c r="D43" s="30">
        <f>D169</f>
        <v>0</v>
      </c>
      <c r="E43" s="30">
        <f t="shared" ref="E43:Q43" si="11">E169</f>
        <v>0</v>
      </c>
      <c r="F43" s="30">
        <f t="shared" si="11"/>
        <v>0</v>
      </c>
      <c r="G43" s="30">
        <f t="shared" si="11"/>
        <v>0</v>
      </c>
      <c r="H43" s="30">
        <f t="shared" si="11"/>
        <v>0</v>
      </c>
      <c r="I43" s="30">
        <f t="shared" si="11"/>
        <v>0</v>
      </c>
      <c r="J43" s="30">
        <f t="shared" si="11"/>
        <v>0</v>
      </c>
      <c r="K43" s="30">
        <f t="shared" si="11"/>
        <v>0</v>
      </c>
      <c r="L43" s="30">
        <f t="shared" si="11"/>
        <v>0</v>
      </c>
      <c r="M43" s="30">
        <f t="shared" si="11"/>
        <v>0</v>
      </c>
      <c r="N43" s="30">
        <f t="shared" si="11"/>
        <v>0</v>
      </c>
      <c r="O43" s="30">
        <f t="shared" si="11"/>
        <v>0</v>
      </c>
      <c r="P43" s="30">
        <f t="shared" si="11"/>
        <v>0</v>
      </c>
      <c r="Q43" s="30">
        <f t="shared" si="11"/>
        <v>0</v>
      </c>
      <c r="R43" s="60">
        <f t="shared" si="3"/>
        <v>0</v>
      </c>
      <c r="S43" s="61" t="str">
        <f t="shared" si="4"/>
        <v>-</v>
      </c>
      <c r="T43" s="28" t="s">
        <v>31</v>
      </c>
    </row>
    <row r="44" spans="1:20" ht="33.75" customHeight="1" x14ac:dyDescent="0.25">
      <c r="A44" s="63" t="s">
        <v>65</v>
      </c>
      <c r="B44" s="29" t="s">
        <v>66</v>
      </c>
      <c r="C44" s="63" t="s">
        <v>30</v>
      </c>
      <c r="D44" s="30">
        <f>D176</f>
        <v>0</v>
      </c>
      <c r="E44" s="30">
        <f t="shared" ref="E44:Q44" si="12">E176</f>
        <v>0</v>
      </c>
      <c r="F44" s="30">
        <f t="shared" si="12"/>
        <v>0</v>
      </c>
      <c r="G44" s="30">
        <f t="shared" si="12"/>
        <v>0</v>
      </c>
      <c r="H44" s="30">
        <f t="shared" si="12"/>
        <v>0</v>
      </c>
      <c r="I44" s="30">
        <f t="shared" si="12"/>
        <v>0</v>
      </c>
      <c r="J44" s="30">
        <f t="shared" si="12"/>
        <v>0</v>
      </c>
      <c r="K44" s="30">
        <f t="shared" si="12"/>
        <v>0</v>
      </c>
      <c r="L44" s="30">
        <f t="shared" si="12"/>
        <v>0</v>
      </c>
      <c r="M44" s="30">
        <f t="shared" si="12"/>
        <v>0</v>
      </c>
      <c r="N44" s="30">
        <f t="shared" si="12"/>
        <v>0</v>
      </c>
      <c r="O44" s="30">
        <f t="shared" si="12"/>
        <v>0</v>
      </c>
      <c r="P44" s="30">
        <f t="shared" si="12"/>
        <v>0</v>
      </c>
      <c r="Q44" s="30">
        <f t="shared" si="12"/>
        <v>0</v>
      </c>
      <c r="R44" s="60">
        <f t="shared" si="3"/>
        <v>0</v>
      </c>
      <c r="S44" s="61" t="str">
        <f t="shared" si="4"/>
        <v>-</v>
      </c>
      <c r="T44" s="28" t="s">
        <v>31</v>
      </c>
    </row>
    <row r="45" spans="1:20" ht="33.75" customHeight="1" x14ac:dyDescent="0.25">
      <c r="A45" s="63" t="s">
        <v>67</v>
      </c>
      <c r="B45" s="29" t="s">
        <v>43</v>
      </c>
      <c r="C45" s="63" t="s">
        <v>30</v>
      </c>
      <c r="D45" s="30">
        <f>D183</f>
        <v>0</v>
      </c>
      <c r="E45" s="30">
        <f t="shared" ref="E45:Q46" si="13">E183</f>
        <v>0</v>
      </c>
      <c r="F45" s="30">
        <f t="shared" si="13"/>
        <v>0</v>
      </c>
      <c r="G45" s="30">
        <f t="shared" si="13"/>
        <v>0</v>
      </c>
      <c r="H45" s="30">
        <f t="shared" si="13"/>
        <v>0</v>
      </c>
      <c r="I45" s="30">
        <f t="shared" si="13"/>
        <v>0</v>
      </c>
      <c r="J45" s="30">
        <f t="shared" si="13"/>
        <v>0</v>
      </c>
      <c r="K45" s="30">
        <f t="shared" si="13"/>
        <v>0</v>
      </c>
      <c r="L45" s="30">
        <f t="shared" si="13"/>
        <v>0</v>
      </c>
      <c r="M45" s="30">
        <f t="shared" si="13"/>
        <v>0</v>
      </c>
      <c r="N45" s="30">
        <f t="shared" si="13"/>
        <v>0</v>
      </c>
      <c r="O45" s="30">
        <f t="shared" si="13"/>
        <v>0</v>
      </c>
      <c r="P45" s="30">
        <f t="shared" si="13"/>
        <v>0</v>
      </c>
      <c r="Q45" s="30">
        <f t="shared" si="13"/>
        <v>0</v>
      </c>
      <c r="R45" s="60">
        <f t="shared" si="3"/>
        <v>0</v>
      </c>
      <c r="S45" s="61" t="str">
        <f t="shared" si="4"/>
        <v>-</v>
      </c>
      <c r="T45" s="28" t="s">
        <v>31</v>
      </c>
    </row>
    <row r="46" spans="1:20" ht="33.75" customHeight="1" x14ac:dyDescent="0.25">
      <c r="A46" s="63" t="s">
        <v>68</v>
      </c>
      <c r="B46" s="29" t="s">
        <v>45</v>
      </c>
      <c r="C46" s="63" t="s">
        <v>30</v>
      </c>
      <c r="D46" s="30">
        <f>D184</f>
        <v>299.2693503239305</v>
      </c>
      <c r="E46" s="30">
        <f t="shared" si="13"/>
        <v>89.484398704</v>
      </c>
      <c r="F46" s="30">
        <f t="shared" si="13"/>
        <v>209.7849516199305</v>
      </c>
      <c r="G46" s="30">
        <f t="shared" si="13"/>
        <v>49.498304600579928</v>
      </c>
      <c r="H46" s="30">
        <f t="shared" si="13"/>
        <v>0</v>
      </c>
      <c r="I46" s="30">
        <f t="shared" si="13"/>
        <v>0</v>
      </c>
      <c r="J46" s="30">
        <f t="shared" si="13"/>
        <v>0</v>
      </c>
      <c r="K46" s="30">
        <f t="shared" si="13"/>
        <v>0</v>
      </c>
      <c r="L46" s="30">
        <f t="shared" si="13"/>
        <v>0</v>
      </c>
      <c r="M46" s="30">
        <f t="shared" si="13"/>
        <v>0</v>
      </c>
      <c r="N46" s="30">
        <f t="shared" si="13"/>
        <v>0</v>
      </c>
      <c r="O46" s="30">
        <f t="shared" si="13"/>
        <v>49.498304600579928</v>
      </c>
      <c r="P46" s="30">
        <f t="shared" si="13"/>
        <v>0</v>
      </c>
      <c r="Q46" s="30">
        <f t="shared" si="13"/>
        <v>209.7849516199305</v>
      </c>
      <c r="R46" s="60">
        <f t="shared" si="3"/>
        <v>0</v>
      </c>
      <c r="S46" s="61" t="str">
        <f t="shared" si="4"/>
        <v>-</v>
      </c>
      <c r="T46" s="28" t="s">
        <v>31</v>
      </c>
    </row>
    <row r="47" spans="1:20" ht="33.75" customHeight="1" x14ac:dyDescent="0.25">
      <c r="A47" s="63" t="s">
        <v>69</v>
      </c>
      <c r="B47" s="29" t="s">
        <v>70</v>
      </c>
      <c r="C47" s="63" t="s">
        <v>30</v>
      </c>
      <c r="D47" s="30">
        <v>0</v>
      </c>
      <c r="E47" s="30"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  <c r="O47" s="30">
        <v>0</v>
      </c>
      <c r="P47" s="30">
        <v>0</v>
      </c>
      <c r="Q47" s="30">
        <f>Q186</f>
        <v>0</v>
      </c>
      <c r="R47" s="60">
        <f t="shared" si="3"/>
        <v>0</v>
      </c>
      <c r="S47" s="61" t="str">
        <f t="shared" si="4"/>
        <v>-</v>
      </c>
      <c r="T47" s="28" t="s">
        <v>31</v>
      </c>
    </row>
    <row r="48" spans="1:20" ht="33.75" customHeight="1" x14ac:dyDescent="0.25">
      <c r="A48" s="63" t="s">
        <v>71</v>
      </c>
      <c r="B48" s="29" t="s">
        <v>72</v>
      </c>
      <c r="C48" s="63" t="s">
        <v>30</v>
      </c>
      <c r="D48" s="30">
        <f t="shared" ref="D48:Q48" si="14">SUM(D49,D123,D162,D186)</f>
        <v>20162.157993642391</v>
      </c>
      <c r="E48" s="30">
        <f t="shared" si="14"/>
        <v>9889.7334305370132</v>
      </c>
      <c r="F48" s="30">
        <f t="shared" si="14"/>
        <v>10272.424563105382</v>
      </c>
      <c r="G48" s="30">
        <f t="shared" si="14"/>
        <v>4220.409852681496</v>
      </c>
      <c r="H48" s="30">
        <f t="shared" si="14"/>
        <v>2262.3508436560001</v>
      </c>
      <c r="I48" s="30">
        <f t="shared" si="14"/>
        <v>727.22353552833715</v>
      </c>
      <c r="J48" s="30">
        <f t="shared" si="14"/>
        <v>634.57533892599997</v>
      </c>
      <c r="K48" s="30">
        <f t="shared" si="14"/>
        <v>500.231679677302</v>
      </c>
      <c r="L48" s="30">
        <f t="shared" si="14"/>
        <v>1627.77550473</v>
      </c>
      <c r="M48" s="30">
        <f t="shared" si="14"/>
        <v>839.57019225428689</v>
      </c>
      <c r="N48" s="30">
        <f t="shared" si="14"/>
        <v>0</v>
      </c>
      <c r="O48" s="30">
        <f t="shared" si="14"/>
        <v>2153.3844452215694</v>
      </c>
      <c r="P48" s="30">
        <f t="shared" si="14"/>
        <v>0</v>
      </c>
      <c r="Q48" s="30">
        <f t="shared" si="14"/>
        <v>8010.0737194493786</v>
      </c>
      <c r="R48" s="60">
        <f t="shared" si="3"/>
        <v>1034.8956284503608</v>
      </c>
      <c r="S48" s="61">
        <f t="shared" si="4"/>
        <v>0.84312292263712585</v>
      </c>
      <c r="T48" s="28" t="s">
        <v>31</v>
      </c>
    </row>
    <row r="49" spans="1:20" ht="33.75" customHeight="1" x14ac:dyDescent="0.25">
      <c r="A49" s="63" t="s">
        <v>73</v>
      </c>
      <c r="B49" s="29" t="s">
        <v>74</v>
      </c>
      <c r="C49" s="63" t="s">
        <v>30</v>
      </c>
      <c r="D49" s="30">
        <f t="shared" ref="D49:Q49" si="15">D50+D80+D108+D111+D113+D114</f>
        <v>19862.88864331846</v>
      </c>
      <c r="E49" s="30">
        <f t="shared" si="15"/>
        <v>9800.2490318330129</v>
      </c>
      <c r="F49" s="30">
        <f t="shared" si="15"/>
        <v>10062.639611485451</v>
      </c>
      <c r="G49" s="30">
        <f t="shared" si="15"/>
        <v>4170.911548080916</v>
      </c>
      <c r="H49" s="30">
        <f t="shared" si="15"/>
        <v>2262.3508436560001</v>
      </c>
      <c r="I49" s="30">
        <f t="shared" si="15"/>
        <v>727.22353552833715</v>
      </c>
      <c r="J49" s="30">
        <f t="shared" si="15"/>
        <v>634.57533892599997</v>
      </c>
      <c r="K49" s="30">
        <f t="shared" si="15"/>
        <v>500.231679677302</v>
      </c>
      <c r="L49" s="30">
        <f t="shared" si="15"/>
        <v>1627.77550473</v>
      </c>
      <c r="M49" s="30">
        <f t="shared" si="15"/>
        <v>839.57019225428689</v>
      </c>
      <c r="N49" s="30">
        <f t="shared" si="15"/>
        <v>0</v>
      </c>
      <c r="O49" s="30">
        <f t="shared" si="15"/>
        <v>2103.8861406209894</v>
      </c>
      <c r="P49" s="30">
        <f t="shared" si="15"/>
        <v>0</v>
      </c>
      <c r="Q49" s="30">
        <f t="shared" si="15"/>
        <v>7800.2887678294483</v>
      </c>
      <c r="R49" s="60">
        <f t="shared" si="3"/>
        <v>1034.8956284503608</v>
      </c>
      <c r="S49" s="61">
        <f t="shared" si="4"/>
        <v>0.84312292263712585</v>
      </c>
      <c r="T49" s="28" t="s">
        <v>31</v>
      </c>
    </row>
    <row r="50" spans="1:20" ht="33.75" customHeight="1" x14ac:dyDescent="0.25">
      <c r="A50" s="63" t="s">
        <v>75</v>
      </c>
      <c r="B50" s="29" t="s">
        <v>76</v>
      </c>
      <c r="C50" s="63" t="s">
        <v>30</v>
      </c>
      <c r="D50" s="30">
        <f t="shared" ref="D50:Q50" si="16">D51+D62+D65+D72</f>
        <v>8865.8175187933593</v>
      </c>
      <c r="E50" s="30">
        <f t="shared" si="16"/>
        <v>6145.7601812607991</v>
      </c>
      <c r="F50" s="30">
        <f t="shared" si="16"/>
        <v>2720.0573375325598</v>
      </c>
      <c r="G50" s="30">
        <f t="shared" si="16"/>
        <v>1185.8674095679823</v>
      </c>
      <c r="H50" s="30">
        <f t="shared" si="16"/>
        <v>556.66669805849995</v>
      </c>
      <c r="I50" s="30">
        <f t="shared" si="16"/>
        <v>660.79680192968749</v>
      </c>
      <c r="J50" s="30">
        <f t="shared" si="16"/>
        <v>307.32024004599998</v>
      </c>
      <c r="K50" s="30">
        <f t="shared" si="16"/>
        <v>417.43167967730199</v>
      </c>
      <c r="L50" s="30">
        <f t="shared" si="16"/>
        <v>249.34645801249999</v>
      </c>
      <c r="M50" s="30">
        <f t="shared" si="16"/>
        <v>18</v>
      </c>
      <c r="N50" s="30">
        <f t="shared" si="16"/>
        <v>0</v>
      </c>
      <c r="O50" s="30">
        <f t="shared" si="16"/>
        <v>89.638927960992874</v>
      </c>
      <c r="P50" s="30">
        <f t="shared" si="16"/>
        <v>0</v>
      </c>
      <c r="Q50" s="30">
        <f t="shared" si="16"/>
        <v>2163.3906394740602</v>
      </c>
      <c r="R50" s="60">
        <f t="shared" si="3"/>
        <v>-521.56178354848964</v>
      </c>
      <c r="S50" s="61">
        <f t="shared" si="4"/>
        <v>-0.48372102244150977</v>
      </c>
      <c r="T50" s="28" t="s">
        <v>31</v>
      </c>
    </row>
    <row r="51" spans="1:20" ht="33.75" customHeight="1" x14ac:dyDescent="0.25">
      <c r="A51" s="63" t="s">
        <v>77</v>
      </c>
      <c r="B51" s="29" t="s">
        <v>78</v>
      </c>
      <c r="C51" s="63" t="s">
        <v>30</v>
      </c>
      <c r="D51" s="30">
        <f>SUM(D52,D53,D54)</f>
        <v>6712.0917181561399</v>
      </c>
      <c r="E51" s="30">
        <f t="shared" ref="E51:Q51" si="17">SUM(E52,E53,E54)</f>
        <v>4580.0766161821994</v>
      </c>
      <c r="F51" s="30">
        <f t="shared" si="17"/>
        <v>2132.0151019739405</v>
      </c>
      <c r="G51" s="30">
        <f t="shared" si="17"/>
        <v>1135.8674095679823</v>
      </c>
      <c r="H51" s="30">
        <f t="shared" si="17"/>
        <v>307.19857384249997</v>
      </c>
      <c r="I51" s="30">
        <f t="shared" si="17"/>
        <v>610.79680192968749</v>
      </c>
      <c r="J51" s="30">
        <f t="shared" si="17"/>
        <v>140.04059410999997</v>
      </c>
      <c r="K51" s="30">
        <f t="shared" si="17"/>
        <v>417.43167967730199</v>
      </c>
      <c r="L51" s="30">
        <f t="shared" si="17"/>
        <v>167.1579797325</v>
      </c>
      <c r="M51" s="30">
        <f t="shared" si="17"/>
        <v>18</v>
      </c>
      <c r="N51" s="30">
        <f t="shared" si="17"/>
        <v>0</v>
      </c>
      <c r="O51" s="30">
        <f t="shared" si="17"/>
        <v>89.638927960992874</v>
      </c>
      <c r="P51" s="30">
        <f t="shared" si="17"/>
        <v>0</v>
      </c>
      <c r="Q51" s="30">
        <f t="shared" si="17"/>
        <v>1824.8165281314409</v>
      </c>
      <c r="R51" s="60">
        <f t="shared" si="3"/>
        <v>-721.02990776448962</v>
      </c>
      <c r="S51" s="61">
        <f t="shared" si="4"/>
        <v>-0.70123510548707235</v>
      </c>
      <c r="T51" s="28" t="s">
        <v>31</v>
      </c>
    </row>
    <row r="52" spans="1:20" ht="33.75" customHeight="1" x14ac:dyDescent="0.25">
      <c r="A52" s="63" t="s">
        <v>257</v>
      </c>
      <c r="B52" s="29" t="s">
        <v>258</v>
      </c>
      <c r="C52" s="29" t="s">
        <v>257</v>
      </c>
      <c r="D52" s="30">
        <v>587.46012200284258</v>
      </c>
      <c r="E52" s="30">
        <v>171.49400534199935</v>
      </c>
      <c r="F52" s="31">
        <v>415.96611666084317</v>
      </c>
      <c r="G52" s="75">
        <v>95.836669290680362</v>
      </c>
      <c r="H52" s="31">
        <f>J52+L52+N52+P52</f>
        <v>35.471705762500001</v>
      </c>
      <c r="I52" s="31">
        <v>5.7968019296875042</v>
      </c>
      <c r="J52" s="31">
        <v>0</v>
      </c>
      <c r="K52" s="31">
        <v>18</v>
      </c>
      <c r="L52" s="31">
        <v>35.471705762500001</v>
      </c>
      <c r="M52" s="31">
        <v>18</v>
      </c>
      <c r="N52" s="31">
        <v>0</v>
      </c>
      <c r="O52" s="31">
        <v>54.039867360992865</v>
      </c>
      <c r="P52" s="31">
        <v>0</v>
      </c>
      <c r="Q52" s="75">
        <f>F52-H52</f>
        <v>380.49441089834318</v>
      </c>
      <c r="R52" s="60">
        <f>IF(G52="нд","нд",(J52+L52)-(I52+K52))</f>
        <v>11.674903832812497</v>
      </c>
      <c r="S52" s="61">
        <f>IF(G52="нд","нд",IF((I52+K52)&gt;0,R52/(I52+K52),"-"))</f>
        <v>0.4906081021856793</v>
      </c>
      <c r="T52" s="62" t="s">
        <v>275</v>
      </c>
    </row>
    <row r="53" spans="1:20" ht="33.75" customHeight="1" x14ac:dyDescent="0.25">
      <c r="A53" s="63" t="s">
        <v>259</v>
      </c>
      <c r="B53" s="29" t="s">
        <v>260</v>
      </c>
      <c r="C53" s="29" t="s">
        <v>259</v>
      </c>
      <c r="D53" s="30">
        <v>206.69348069718802</v>
      </c>
      <c r="E53" s="30">
        <v>33.671359359999997</v>
      </c>
      <c r="F53" s="31">
        <v>173.02212133718803</v>
      </c>
      <c r="G53" s="75">
        <v>35.599060600000001</v>
      </c>
      <c r="H53" s="31">
        <f>J53+L53+N53+P53</f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31">
        <v>0</v>
      </c>
      <c r="O53" s="31">
        <v>35.599060600000001</v>
      </c>
      <c r="P53" s="31">
        <v>0</v>
      </c>
      <c r="Q53" s="75">
        <f>F53-H53</f>
        <v>173.02212133718803</v>
      </c>
      <c r="R53" s="60">
        <f t="shared" si="3"/>
        <v>0</v>
      </c>
      <c r="S53" s="61" t="str">
        <f t="shared" si="4"/>
        <v>-</v>
      </c>
      <c r="T53" s="76" t="s">
        <v>31</v>
      </c>
    </row>
    <row r="54" spans="1:20" ht="33.75" customHeight="1" x14ac:dyDescent="0.25">
      <c r="A54" s="63" t="s">
        <v>79</v>
      </c>
      <c r="B54" s="29" t="s">
        <v>80</v>
      </c>
      <c r="C54" s="63" t="s">
        <v>30</v>
      </c>
      <c r="D54" s="30">
        <f t="shared" ref="D54:Q54" si="18">SUM(D55:D61)</f>
        <v>5917.9381154561088</v>
      </c>
      <c r="E54" s="30">
        <f t="shared" si="18"/>
        <v>4374.9112514802</v>
      </c>
      <c r="F54" s="30">
        <f t="shared" si="18"/>
        <v>1543.0268639759095</v>
      </c>
      <c r="G54" s="30">
        <f t="shared" si="18"/>
        <v>1004.431679677302</v>
      </c>
      <c r="H54" s="30">
        <f t="shared" si="18"/>
        <v>271.72686807999997</v>
      </c>
      <c r="I54" s="30">
        <f t="shared" si="18"/>
        <v>605</v>
      </c>
      <c r="J54" s="30">
        <f t="shared" si="18"/>
        <v>140.04059410999997</v>
      </c>
      <c r="K54" s="30">
        <f t="shared" si="18"/>
        <v>399.43167967730199</v>
      </c>
      <c r="L54" s="30">
        <f t="shared" si="18"/>
        <v>131.68627397</v>
      </c>
      <c r="M54" s="30">
        <f t="shared" si="18"/>
        <v>0</v>
      </c>
      <c r="N54" s="30">
        <f t="shared" si="18"/>
        <v>0</v>
      </c>
      <c r="O54" s="30">
        <f t="shared" si="18"/>
        <v>0</v>
      </c>
      <c r="P54" s="30">
        <f t="shared" si="18"/>
        <v>0</v>
      </c>
      <c r="Q54" s="30">
        <f t="shared" si="18"/>
        <v>1271.2999958959097</v>
      </c>
      <c r="R54" s="60">
        <f t="shared" si="3"/>
        <v>-732.70481159730207</v>
      </c>
      <c r="S54" s="61">
        <f t="shared" si="4"/>
        <v>-0.72947202524785082</v>
      </c>
      <c r="T54" s="28" t="s">
        <v>31</v>
      </c>
    </row>
    <row r="55" spans="1:20" ht="33.75" customHeight="1" x14ac:dyDescent="0.25">
      <c r="A55" s="63" t="s">
        <v>79</v>
      </c>
      <c r="B55" s="29" t="s">
        <v>261</v>
      </c>
      <c r="C55" s="29" t="s">
        <v>262</v>
      </c>
      <c r="D55" s="30">
        <v>1547.0243650808379</v>
      </c>
      <c r="E55" s="30">
        <v>1472.8080378</v>
      </c>
      <c r="F55" s="31">
        <v>74.216327280837959</v>
      </c>
      <c r="G55" s="75">
        <v>5</v>
      </c>
      <c r="H55" s="31">
        <f t="shared" ref="H55:H61" si="19">J55+L55+N55+P55</f>
        <v>36.785420969999997</v>
      </c>
      <c r="I55" s="31">
        <v>5</v>
      </c>
      <c r="J55" s="31">
        <v>36.785420969999997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  <c r="P55" s="31">
        <v>0</v>
      </c>
      <c r="Q55" s="75">
        <f t="shared" ref="Q55:Q61" si="20">F55-H55</f>
        <v>37.430906310837962</v>
      </c>
      <c r="R55" s="60">
        <f t="shared" si="3"/>
        <v>31.785420969999997</v>
      </c>
      <c r="S55" s="61">
        <f t="shared" si="4"/>
        <v>6.3570841939999996</v>
      </c>
      <c r="T55" s="62" t="s">
        <v>276</v>
      </c>
    </row>
    <row r="56" spans="1:20" ht="33.75" customHeight="1" x14ac:dyDescent="0.25">
      <c r="A56" s="63" t="s">
        <v>79</v>
      </c>
      <c r="B56" s="29" t="s">
        <v>263</v>
      </c>
      <c r="C56" s="29" t="s">
        <v>264</v>
      </c>
      <c r="D56" s="30">
        <v>4012.4142746270718</v>
      </c>
      <c r="E56" s="30">
        <v>2601.7239516700001</v>
      </c>
      <c r="F56" s="31">
        <v>1410.6903229570717</v>
      </c>
      <c r="G56" s="75">
        <v>999.43167967730199</v>
      </c>
      <c r="H56" s="31">
        <f t="shared" si="19"/>
        <v>219.18956204</v>
      </c>
      <c r="I56" s="31">
        <v>600</v>
      </c>
      <c r="J56" s="31">
        <v>87.503288069999996</v>
      </c>
      <c r="K56" s="31">
        <v>399.43167967730199</v>
      </c>
      <c r="L56" s="31">
        <v>131.68627397</v>
      </c>
      <c r="M56" s="31">
        <v>0</v>
      </c>
      <c r="N56" s="31">
        <v>0</v>
      </c>
      <c r="O56" s="31">
        <v>0</v>
      </c>
      <c r="P56" s="31">
        <v>0</v>
      </c>
      <c r="Q56" s="75">
        <f t="shared" si="20"/>
        <v>1191.5007609170716</v>
      </c>
      <c r="R56" s="60">
        <f t="shared" si="3"/>
        <v>-780.24211763730204</v>
      </c>
      <c r="S56" s="61">
        <f t="shared" si="4"/>
        <v>-0.7806857972415161</v>
      </c>
      <c r="T56" s="62" t="s">
        <v>277</v>
      </c>
    </row>
    <row r="57" spans="1:20" ht="33.75" customHeight="1" x14ac:dyDescent="0.25">
      <c r="A57" s="63" t="s">
        <v>79</v>
      </c>
      <c r="B57" s="29" t="s">
        <v>265</v>
      </c>
      <c r="C57" s="29" t="s">
        <v>266</v>
      </c>
      <c r="D57" s="30">
        <v>19.211106745999999</v>
      </c>
      <c r="E57" s="30">
        <v>16.8651999</v>
      </c>
      <c r="F57" s="31">
        <v>2.3459068459999983</v>
      </c>
      <c r="G57" s="75">
        <v>0</v>
      </c>
      <c r="H57" s="31">
        <f t="shared" si="19"/>
        <v>0.92314777999999997</v>
      </c>
      <c r="I57" s="31">
        <v>0</v>
      </c>
      <c r="J57" s="31">
        <v>0.92314777999999997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  <c r="P57" s="31">
        <v>0</v>
      </c>
      <c r="Q57" s="75">
        <f t="shared" si="20"/>
        <v>1.4227590659999985</v>
      </c>
      <c r="R57" s="60">
        <f t="shared" si="3"/>
        <v>0.92314777999999997</v>
      </c>
      <c r="S57" s="61" t="str">
        <f>IF(G57="нд","нд",IF((I57+K57)&gt;0,R57/(I57+K57),"-"))</f>
        <v>-</v>
      </c>
      <c r="T57" s="62" t="s">
        <v>276</v>
      </c>
    </row>
    <row r="58" spans="1:20" ht="33.75" customHeight="1" x14ac:dyDescent="0.25">
      <c r="A58" s="63" t="s">
        <v>79</v>
      </c>
      <c r="B58" s="29" t="s">
        <v>267</v>
      </c>
      <c r="C58" s="29" t="s">
        <v>268</v>
      </c>
      <c r="D58" s="30">
        <v>31.162212995799997</v>
      </c>
      <c r="E58" s="30">
        <v>27.047608791799998</v>
      </c>
      <c r="F58" s="31">
        <v>4.114604203999999</v>
      </c>
      <c r="G58" s="75">
        <v>0</v>
      </c>
      <c r="H58" s="31">
        <f t="shared" si="19"/>
        <v>1.34528041</v>
      </c>
      <c r="I58" s="31">
        <v>0</v>
      </c>
      <c r="J58" s="31">
        <v>1.34528041</v>
      </c>
      <c r="K58" s="31">
        <v>0</v>
      </c>
      <c r="L58" s="31">
        <v>0</v>
      </c>
      <c r="M58" s="31">
        <v>0</v>
      </c>
      <c r="N58" s="31">
        <v>0</v>
      </c>
      <c r="O58" s="31">
        <v>0</v>
      </c>
      <c r="P58" s="31">
        <v>0</v>
      </c>
      <c r="Q58" s="75">
        <f t="shared" si="20"/>
        <v>2.7693237939999991</v>
      </c>
      <c r="R58" s="60">
        <f t="shared" si="3"/>
        <v>1.34528041</v>
      </c>
      <c r="S58" s="61" t="str">
        <f t="shared" si="4"/>
        <v>-</v>
      </c>
      <c r="T58" s="62" t="s">
        <v>276</v>
      </c>
    </row>
    <row r="59" spans="1:20" ht="33.75" customHeight="1" x14ac:dyDescent="0.25">
      <c r="A59" s="63" t="s">
        <v>79</v>
      </c>
      <c r="B59" s="29" t="s">
        <v>269</v>
      </c>
      <c r="C59" s="29" t="s">
        <v>270</v>
      </c>
      <c r="D59" s="30">
        <v>4.4063809959999993</v>
      </c>
      <c r="E59" s="30">
        <v>3.8465919559999997</v>
      </c>
      <c r="F59" s="31">
        <v>0.55978903999999963</v>
      </c>
      <c r="G59" s="75">
        <v>0</v>
      </c>
      <c r="H59" s="31">
        <f t="shared" si="19"/>
        <v>0.17521619999999999</v>
      </c>
      <c r="I59" s="31">
        <v>0</v>
      </c>
      <c r="J59" s="31">
        <v>0.17521619999999999</v>
      </c>
      <c r="K59" s="31">
        <v>0</v>
      </c>
      <c r="L59" s="31">
        <v>0</v>
      </c>
      <c r="M59" s="31">
        <v>0</v>
      </c>
      <c r="N59" s="31">
        <v>0</v>
      </c>
      <c r="O59" s="31">
        <v>0</v>
      </c>
      <c r="P59" s="31">
        <v>0</v>
      </c>
      <c r="Q59" s="75">
        <f t="shared" si="20"/>
        <v>0.38457283999999964</v>
      </c>
      <c r="R59" s="60">
        <f t="shared" si="3"/>
        <v>0.17521619999999999</v>
      </c>
      <c r="S59" s="61" t="str">
        <f t="shared" si="4"/>
        <v>-</v>
      </c>
      <c r="T59" s="62" t="s">
        <v>276</v>
      </c>
    </row>
    <row r="60" spans="1:20" ht="33.75" customHeight="1" x14ac:dyDescent="0.25">
      <c r="A60" s="63" t="s">
        <v>79</v>
      </c>
      <c r="B60" s="29" t="s">
        <v>271</v>
      </c>
      <c r="C60" s="29" t="s">
        <v>272</v>
      </c>
      <c r="D60" s="30">
        <v>65.617463011200016</v>
      </c>
      <c r="E60" s="30">
        <v>55.588381719200001</v>
      </c>
      <c r="F60" s="31">
        <v>10.029081292000015</v>
      </c>
      <c r="G60" s="75">
        <v>0</v>
      </c>
      <c r="H60" s="31">
        <f t="shared" si="19"/>
        <v>2.4884177200000002</v>
      </c>
      <c r="I60" s="31">
        <v>0</v>
      </c>
      <c r="J60" s="31">
        <v>2.4884177200000002</v>
      </c>
      <c r="K60" s="31">
        <v>0</v>
      </c>
      <c r="L60" s="31">
        <v>0</v>
      </c>
      <c r="M60" s="31">
        <v>0</v>
      </c>
      <c r="N60" s="31">
        <v>0</v>
      </c>
      <c r="O60" s="31">
        <v>0</v>
      </c>
      <c r="P60" s="31">
        <v>0</v>
      </c>
      <c r="Q60" s="75">
        <f t="shared" si="20"/>
        <v>7.5406635720000148</v>
      </c>
      <c r="R60" s="60">
        <f t="shared" si="3"/>
        <v>2.4884177200000002</v>
      </c>
      <c r="S60" s="61" t="str">
        <f t="shared" si="4"/>
        <v>-</v>
      </c>
      <c r="T60" s="62" t="s">
        <v>276</v>
      </c>
    </row>
    <row r="61" spans="1:20" ht="33.75" customHeight="1" x14ac:dyDescent="0.25">
      <c r="A61" s="63" t="s">
        <v>79</v>
      </c>
      <c r="B61" s="29" t="s">
        <v>273</v>
      </c>
      <c r="C61" s="29" t="s">
        <v>274</v>
      </c>
      <c r="D61" s="30">
        <v>238.10231199920003</v>
      </c>
      <c r="E61" s="30">
        <v>197.03147964319999</v>
      </c>
      <c r="F61" s="31">
        <v>41.070832356000039</v>
      </c>
      <c r="G61" s="75">
        <v>0</v>
      </c>
      <c r="H61" s="31">
        <f t="shared" si="19"/>
        <v>10.81982296</v>
      </c>
      <c r="I61" s="31">
        <v>0</v>
      </c>
      <c r="J61" s="31">
        <v>10.81982296</v>
      </c>
      <c r="K61" s="31">
        <v>0</v>
      </c>
      <c r="L61" s="31">
        <v>0</v>
      </c>
      <c r="M61" s="31">
        <v>0</v>
      </c>
      <c r="N61" s="31">
        <v>0</v>
      </c>
      <c r="O61" s="31">
        <v>0</v>
      </c>
      <c r="P61" s="31">
        <v>0</v>
      </c>
      <c r="Q61" s="75">
        <f t="shared" si="20"/>
        <v>30.25100939600004</v>
      </c>
      <c r="R61" s="60">
        <f t="shared" si="3"/>
        <v>10.81982296</v>
      </c>
      <c r="S61" s="61" t="str">
        <f t="shared" si="4"/>
        <v>-</v>
      </c>
      <c r="T61" s="62" t="s">
        <v>276</v>
      </c>
    </row>
    <row r="62" spans="1:20" ht="33.75" customHeight="1" x14ac:dyDescent="0.25">
      <c r="A62" s="63" t="s">
        <v>81</v>
      </c>
      <c r="B62" s="29" t="s">
        <v>82</v>
      </c>
      <c r="C62" s="63" t="s">
        <v>30</v>
      </c>
      <c r="D62" s="30">
        <f>D63+D64</f>
        <v>0</v>
      </c>
      <c r="E62" s="30">
        <f t="shared" ref="E62:Q62" si="21">E63+E64</f>
        <v>0</v>
      </c>
      <c r="F62" s="30">
        <f t="shared" si="21"/>
        <v>0</v>
      </c>
      <c r="G62" s="30">
        <f t="shared" si="21"/>
        <v>0</v>
      </c>
      <c r="H62" s="30">
        <f t="shared" si="21"/>
        <v>0</v>
      </c>
      <c r="I62" s="30">
        <f t="shared" si="21"/>
        <v>0</v>
      </c>
      <c r="J62" s="30">
        <f t="shared" si="21"/>
        <v>0</v>
      </c>
      <c r="K62" s="30">
        <f t="shared" si="21"/>
        <v>0</v>
      </c>
      <c r="L62" s="30">
        <f t="shared" si="21"/>
        <v>0</v>
      </c>
      <c r="M62" s="30">
        <f t="shared" si="21"/>
        <v>0</v>
      </c>
      <c r="N62" s="30">
        <f t="shared" si="21"/>
        <v>0</v>
      </c>
      <c r="O62" s="30">
        <f t="shared" si="21"/>
        <v>0</v>
      </c>
      <c r="P62" s="30">
        <f t="shared" si="21"/>
        <v>0</v>
      </c>
      <c r="Q62" s="30">
        <f t="shared" si="21"/>
        <v>0</v>
      </c>
      <c r="R62" s="60">
        <f t="shared" si="3"/>
        <v>0</v>
      </c>
      <c r="S62" s="61" t="str">
        <f t="shared" si="4"/>
        <v>-</v>
      </c>
      <c r="T62" s="28" t="s">
        <v>31</v>
      </c>
    </row>
    <row r="63" spans="1:20" ht="33.75" customHeight="1" x14ac:dyDescent="0.25">
      <c r="A63" s="63" t="s">
        <v>83</v>
      </c>
      <c r="B63" s="29" t="s">
        <v>84</v>
      </c>
      <c r="C63" s="63" t="s">
        <v>30</v>
      </c>
      <c r="D63" s="30">
        <v>0</v>
      </c>
      <c r="E63" s="30">
        <v>0</v>
      </c>
      <c r="F63" s="30">
        <v>0</v>
      </c>
      <c r="G63" s="30">
        <v>0</v>
      </c>
      <c r="H63" s="30">
        <v>0</v>
      </c>
      <c r="I63" s="30">
        <v>0</v>
      </c>
      <c r="J63" s="30">
        <v>0</v>
      </c>
      <c r="K63" s="30">
        <v>0</v>
      </c>
      <c r="L63" s="30">
        <v>0</v>
      </c>
      <c r="M63" s="30">
        <v>0</v>
      </c>
      <c r="N63" s="30">
        <v>0</v>
      </c>
      <c r="O63" s="30">
        <v>0</v>
      </c>
      <c r="P63" s="30">
        <v>0</v>
      </c>
      <c r="Q63" s="30">
        <v>0</v>
      </c>
      <c r="R63" s="60">
        <f t="shared" si="3"/>
        <v>0</v>
      </c>
      <c r="S63" s="61" t="str">
        <f t="shared" si="4"/>
        <v>-</v>
      </c>
      <c r="T63" s="28" t="s">
        <v>31</v>
      </c>
    </row>
    <row r="64" spans="1:20" ht="33.75" customHeight="1" x14ac:dyDescent="0.25">
      <c r="A64" s="63" t="s">
        <v>85</v>
      </c>
      <c r="B64" s="29" t="s">
        <v>86</v>
      </c>
      <c r="C64" s="63" t="s">
        <v>30</v>
      </c>
      <c r="D64" s="30">
        <v>0</v>
      </c>
      <c r="E64" s="30">
        <v>0</v>
      </c>
      <c r="F64" s="30">
        <v>0</v>
      </c>
      <c r="G64" s="30">
        <v>0</v>
      </c>
      <c r="H64" s="30">
        <v>0</v>
      </c>
      <c r="I64" s="30">
        <v>0</v>
      </c>
      <c r="J64" s="30">
        <v>0</v>
      </c>
      <c r="K64" s="30">
        <v>0</v>
      </c>
      <c r="L64" s="30">
        <v>0</v>
      </c>
      <c r="M64" s="30">
        <v>0</v>
      </c>
      <c r="N64" s="30">
        <v>0</v>
      </c>
      <c r="O64" s="30">
        <v>0</v>
      </c>
      <c r="P64" s="30">
        <v>0</v>
      </c>
      <c r="Q64" s="30">
        <v>0</v>
      </c>
      <c r="R64" s="60">
        <f t="shared" si="3"/>
        <v>0</v>
      </c>
      <c r="S64" s="61" t="str">
        <f t="shared" si="4"/>
        <v>-</v>
      </c>
      <c r="T64" s="28" t="s">
        <v>31</v>
      </c>
    </row>
    <row r="65" spans="1:20" ht="33.75" customHeight="1" x14ac:dyDescent="0.25">
      <c r="A65" s="63" t="s">
        <v>87</v>
      </c>
      <c r="B65" s="29" t="s">
        <v>88</v>
      </c>
      <c r="C65" s="63" t="s">
        <v>30</v>
      </c>
      <c r="D65" s="30">
        <f>D66</f>
        <v>553.10538568172706</v>
      </c>
      <c r="E65" s="30">
        <f t="shared" ref="E65:Q65" si="22">E66</f>
        <v>243.48341944100002</v>
      </c>
      <c r="F65" s="30">
        <f t="shared" si="22"/>
        <v>309.62196624072703</v>
      </c>
      <c r="G65" s="30">
        <f t="shared" si="22"/>
        <v>0</v>
      </c>
      <c r="H65" s="30">
        <f t="shared" si="22"/>
        <v>157.78076628600002</v>
      </c>
      <c r="I65" s="30">
        <f t="shared" si="22"/>
        <v>0</v>
      </c>
      <c r="J65" s="30">
        <f t="shared" si="22"/>
        <v>124.809637776</v>
      </c>
      <c r="K65" s="30">
        <f t="shared" si="22"/>
        <v>0</v>
      </c>
      <c r="L65" s="30">
        <f t="shared" si="22"/>
        <v>32.97112851</v>
      </c>
      <c r="M65" s="30">
        <f t="shared" si="22"/>
        <v>0</v>
      </c>
      <c r="N65" s="30">
        <f t="shared" si="22"/>
        <v>0</v>
      </c>
      <c r="O65" s="30">
        <f t="shared" si="22"/>
        <v>0</v>
      </c>
      <c r="P65" s="30">
        <f t="shared" si="22"/>
        <v>0</v>
      </c>
      <c r="Q65" s="30">
        <f t="shared" si="22"/>
        <v>151.84119995472702</v>
      </c>
      <c r="R65" s="60">
        <f t="shared" si="3"/>
        <v>157.78076628600002</v>
      </c>
      <c r="S65" s="61" t="str">
        <f t="shared" si="4"/>
        <v>-</v>
      </c>
      <c r="T65" s="28" t="s">
        <v>31</v>
      </c>
    </row>
    <row r="66" spans="1:20" ht="33.75" customHeight="1" x14ac:dyDescent="0.25">
      <c r="A66" s="63" t="s">
        <v>89</v>
      </c>
      <c r="B66" s="74" t="s">
        <v>90</v>
      </c>
      <c r="C66" s="63" t="s">
        <v>30</v>
      </c>
      <c r="D66" s="30">
        <f t="shared" ref="D66:Q66" si="23">D67+D69+D70</f>
        <v>553.10538568172706</v>
      </c>
      <c r="E66" s="30">
        <f t="shared" si="23"/>
        <v>243.48341944100002</v>
      </c>
      <c r="F66" s="30">
        <f t="shared" si="23"/>
        <v>309.62196624072703</v>
      </c>
      <c r="G66" s="30">
        <f t="shared" si="23"/>
        <v>0</v>
      </c>
      <c r="H66" s="30">
        <f t="shared" si="23"/>
        <v>157.78076628600002</v>
      </c>
      <c r="I66" s="30">
        <f t="shared" si="23"/>
        <v>0</v>
      </c>
      <c r="J66" s="30">
        <f t="shared" si="23"/>
        <v>124.809637776</v>
      </c>
      <c r="K66" s="30">
        <f t="shared" si="23"/>
        <v>0</v>
      </c>
      <c r="L66" s="30">
        <f t="shared" si="23"/>
        <v>32.97112851</v>
      </c>
      <c r="M66" s="30">
        <f t="shared" si="23"/>
        <v>0</v>
      </c>
      <c r="N66" s="30">
        <f t="shared" si="23"/>
        <v>0</v>
      </c>
      <c r="O66" s="30">
        <f t="shared" si="23"/>
        <v>0</v>
      </c>
      <c r="P66" s="30">
        <f t="shared" si="23"/>
        <v>0</v>
      </c>
      <c r="Q66" s="30">
        <f t="shared" si="23"/>
        <v>151.84119995472702</v>
      </c>
      <c r="R66" s="60">
        <f t="shared" si="3"/>
        <v>157.78076628600002</v>
      </c>
      <c r="S66" s="61" t="str">
        <f t="shared" si="4"/>
        <v>-</v>
      </c>
      <c r="T66" s="28" t="s">
        <v>31</v>
      </c>
    </row>
    <row r="67" spans="1:20" ht="33.75" customHeight="1" x14ac:dyDescent="0.25">
      <c r="A67" s="63" t="s">
        <v>89</v>
      </c>
      <c r="B67" s="29" t="s">
        <v>91</v>
      </c>
      <c r="C67" s="63" t="s">
        <v>30</v>
      </c>
      <c r="D67" s="30">
        <f t="shared" ref="D67:Q67" si="24">SUM(D68:D68)</f>
        <v>408.46057793398904</v>
      </c>
      <c r="E67" s="30">
        <f t="shared" si="24"/>
        <v>239.96575442100001</v>
      </c>
      <c r="F67" s="30">
        <f t="shared" si="24"/>
        <v>168.49482351298903</v>
      </c>
      <c r="G67" s="30">
        <f t="shared" si="24"/>
        <v>0</v>
      </c>
      <c r="H67" s="30">
        <f t="shared" si="24"/>
        <v>34.684482768599999</v>
      </c>
      <c r="I67" s="30">
        <f t="shared" si="24"/>
        <v>0</v>
      </c>
      <c r="J67" s="30">
        <f t="shared" si="24"/>
        <v>28.763347056600001</v>
      </c>
      <c r="K67" s="30">
        <f t="shared" si="24"/>
        <v>0</v>
      </c>
      <c r="L67" s="30">
        <f t="shared" si="24"/>
        <v>5.9211357119999999</v>
      </c>
      <c r="M67" s="30">
        <f t="shared" si="24"/>
        <v>0</v>
      </c>
      <c r="N67" s="30">
        <f t="shared" si="24"/>
        <v>0</v>
      </c>
      <c r="O67" s="30">
        <f t="shared" si="24"/>
        <v>0</v>
      </c>
      <c r="P67" s="30">
        <f t="shared" si="24"/>
        <v>0</v>
      </c>
      <c r="Q67" s="30">
        <f t="shared" si="24"/>
        <v>133.81034074438904</v>
      </c>
      <c r="R67" s="60">
        <f t="shared" si="3"/>
        <v>34.684482768599999</v>
      </c>
      <c r="S67" s="61" t="str">
        <f t="shared" si="4"/>
        <v>-</v>
      </c>
      <c r="T67" s="28" t="s">
        <v>31</v>
      </c>
    </row>
    <row r="68" spans="1:20" ht="33.75" customHeight="1" x14ac:dyDescent="0.25">
      <c r="A68" s="63" t="s">
        <v>89</v>
      </c>
      <c r="B68" s="29" t="s">
        <v>330</v>
      </c>
      <c r="C68" s="29" t="s">
        <v>279</v>
      </c>
      <c r="D68" s="30">
        <v>408.46057793398904</v>
      </c>
      <c r="E68" s="30">
        <v>239.96575442100001</v>
      </c>
      <c r="F68" s="31">
        <v>168.49482351298903</v>
      </c>
      <c r="G68" s="75" t="s">
        <v>31</v>
      </c>
      <c r="H68" s="31">
        <f>J68+L68+N68+P68</f>
        <v>34.684482768599999</v>
      </c>
      <c r="I68" s="31" t="s">
        <v>31</v>
      </c>
      <c r="J68" s="31">
        <v>28.763347056600001</v>
      </c>
      <c r="K68" s="31" t="s">
        <v>31</v>
      </c>
      <c r="L68" s="31">
        <v>5.9211357119999999</v>
      </c>
      <c r="M68" s="31" t="s">
        <v>31</v>
      </c>
      <c r="N68" s="31">
        <v>0</v>
      </c>
      <c r="O68" s="31" t="s">
        <v>31</v>
      </c>
      <c r="P68" s="31">
        <v>0</v>
      </c>
      <c r="Q68" s="75">
        <f>F68-H68</f>
        <v>133.81034074438904</v>
      </c>
      <c r="R68" s="60" t="str">
        <f t="shared" si="3"/>
        <v>нд</v>
      </c>
      <c r="S68" s="61" t="str">
        <f t="shared" si="4"/>
        <v>нд</v>
      </c>
      <c r="T68" s="62" t="s">
        <v>278</v>
      </c>
    </row>
    <row r="69" spans="1:20" ht="33.75" customHeight="1" x14ac:dyDescent="0.25">
      <c r="A69" s="63" t="s">
        <v>89</v>
      </c>
      <c r="B69" s="29" t="s">
        <v>92</v>
      </c>
      <c r="C69" s="63" t="s">
        <v>30</v>
      </c>
      <c r="D69" s="30">
        <v>0</v>
      </c>
      <c r="E69" s="30">
        <v>0</v>
      </c>
      <c r="F69" s="30">
        <v>0</v>
      </c>
      <c r="G69" s="30">
        <v>0</v>
      </c>
      <c r="H69" s="30">
        <v>0</v>
      </c>
      <c r="I69" s="30">
        <v>0</v>
      </c>
      <c r="J69" s="30">
        <v>0</v>
      </c>
      <c r="K69" s="30">
        <v>0</v>
      </c>
      <c r="L69" s="30">
        <v>0</v>
      </c>
      <c r="M69" s="30">
        <v>0</v>
      </c>
      <c r="N69" s="30">
        <v>0</v>
      </c>
      <c r="O69" s="30">
        <v>0</v>
      </c>
      <c r="P69" s="30">
        <v>0</v>
      </c>
      <c r="Q69" s="30">
        <v>0</v>
      </c>
      <c r="R69" s="60">
        <f t="shared" si="3"/>
        <v>0</v>
      </c>
      <c r="S69" s="61" t="str">
        <f t="shared" si="4"/>
        <v>-</v>
      </c>
      <c r="T69" s="28" t="s">
        <v>31</v>
      </c>
    </row>
    <row r="70" spans="1:20" ht="33.75" customHeight="1" x14ac:dyDescent="0.25">
      <c r="A70" s="63" t="s">
        <v>89</v>
      </c>
      <c r="B70" s="29" t="s">
        <v>93</v>
      </c>
      <c r="C70" s="63" t="s">
        <v>30</v>
      </c>
      <c r="D70" s="30">
        <f>SUM(D71)</f>
        <v>144.64480774773801</v>
      </c>
      <c r="E70" s="30">
        <f t="shared" ref="E70:Q70" si="25">SUM(E71)</f>
        <v>3.5176650199999999</v>
      </c>
      <c r="F70" s="30">
        <f t="shared" si="25"/>
        <v>141.127142727738</v>
      </c>
      <c r="G70" s="30">
        <f t="shared" si="25"/>
        <v>0</v>
      </c>
      <c r="H70" s="30">
        <f t="shared" si="25"/>
        <v>123.09628351740001</v>
      </c>
      <c r="I70" s="30">
        <f t="shared" si="25"/>
        <v>0</v>
      </c>
      <c r="J70" s="30">
        <f t="shared" si="25"/>
        <v>96.046290719400005</v>
      </c>
      <c r="K70" s="30">
        <f t="shared" si="25"/>
        <v>0</v>
      </c>
      <c r="L70" s="30">
        <f t="shared" si="25"/>
        <v>27.049992798000002</v>
      </c>
      <c r="M70" s="30">
        <f t="shared" si="25"/>
        <v>0</v>
      </c>
      <c r="N70" s="30">
        <f t="shared" si="25"/>
        <v>0</v>
      </c>
      <c r="O70" s="30">
        <f t="shared" si="25"/>
        <v>0</v>
      </c>
      <c r="P70" s="30">
        <f t="shared" si="25"/>
        <v>0</v>
      </c>
      <c r="Q70" s="30">
        <f t="shared" si="25"/>
        <v>18.030859210337994</v>
      </c>
      <c r="R70" s="60">
        <f t="shared" si="3"/>
        <v>123.09628351740001</v>
      </c>
      <c r="S70" s="61" t="str">
        <f t="shared" si="4"/>
        <v>-</v>
      </c>
      <c r="T70" s="28" t="s">
        <v>31</v>
      </c>
    </row>
    <row r="71" spans="1:20" ht="33.75" customHeight="1" x14ac:dyDescent="0.25">
      <c r="A71" s="63" t="s">
        <v>89</v>
      </c>
      <c r="B71" s="29" t="s">
        <v>331</v>
      </c>
      <c r="C71" s="29" t="s">
        <v>280</v>
      </c>
      <c r="D71" s="30">
        <v>144.64480774773801</v>
      </c>
      <c r="E71" s="30">
        <v>3.5176650199999999</v>
      </c>
      <c r="F71" s="31">
        <v>141.127142727738</v>
      </c>
      <c r="G71" s="75" t="s">
        <v>31</v>
      </c>
      <c r="H71" s="31">
        <f t="shared" ref="H71" si="26">J71+L71+N71+P71</f>
        <v>123.09628351740001</v>
      </c>
      <c r="I71" s="31" t="s">
        <v>31</v>
      </c>
      <c r="J71" s="31">
        <v>96.046290719400005</v>
      </c>
      <c r="K71" s="31" t="s">
        <v>31</v>
      </c>
      <c r="L71" s="31">
        <v>27.049992798000002</v>
      </c>
      <c r="M71" s="31" t="s">
        <v>31</v>
      </c>
      <c r="N71" s="31">
        <v>0</v>
      </c>
      <c r="O71" s="31" t="s">
        <v>31</v>
      </c>
      <c r="P71" s="31">
        <v>0</v>
      </c>
      <c r="Q71" s="75">
        <f t="shared" ref="Q71" si="27">F71-H71</f>
        <v>18.030859210337994</v>
      </c>
      <c r="R71" s="60" t="str">
        <f t="shared" si="3"/>
        <v>нд</v>
      </c>
      <c r="S71" s="61" t="str">
        <f t="shared" si="4"/>
        <v>нд</v>
      </c>
      <c r="T71" s="62" t="s">
        <v>278</v>
      </c>
    </row>
    <row r="72" spans="1:20" ht="33.75" customHeight="1" x14ac:dyDescent="0.25">
      <c r="A72" s="63" t="s">
        <v>94</v>
      </c>
      <c r="B72" s="29" t="s">
        <v>95</v>
      </c>
      <c r="C72" s="63" t="s">
        <v>30</v>
      </c>
      <c r="D72" s="30">
        <f>D73+D74</f>
        <v>1600.6204149554922</v>
      </c>
      <c r="E72" s="30">
        <f t="shared" ref="E72:Q72" si="28">E73+E74</f>
        <v>1322.2001456375999</v>
      </c>
      <c r="F72" s="30">
        <f t="shared" si="28"/>
        <v>278.42026931789206</v>
      </c>
      <c r="G72" s="30">
        <f t="shared" si="28"/>
        <v>50</v>
      </c>
      <c r="H72" s="30">
        <f t="shared" si="28"/>
        <v>91.687357930000005</v>
      </c>
      <c r="I72" s="30">
        <f t="shared" si="28"/>
        <v>50</v>
      </c>
      <c r="J72" s="30">
        <f t="shared" si="28"/>
        <v>42.470008159999999</v>
      </c>
      <c r="K72" s="30">
        <f t="shared" si="28"/>
        <v>0</v>
      </c>
      <c r="L72" s="30">
        <f t="shared" si="28"/>
        <v>49.217349769999998</v>
      </c>
      <c r="M72" s="30">
        <f t="shared" si="28"/>
        <v>0</v>
      </c>
      <c r="N72" s="30">
        <f t="shared" si="28"/>
        <v>0</v>
      </c>
      <c r="O72" s="30">
        <f t="shared" si="28"/>
        <v>0</v>
      </c>
      <c r="P72" s="30">
        <f t="shared" si="28"/>
        <v>0</v>
      </c>
      <c r="Q72" s="30">
        <f t="shared" si="28"/>
        <v>186.73291138789207</v>
      </c>
      <c r="R72" s="60">
        <f t="shared" si="3"/>
        <v>41.68735792999999</v>
      </c>
      <c r="S72" s="61">
        <f t="shared" si="4"/>
        <v>0.83374715859999982</v>
      </c>
      <c r="T72" s="28" t="s">
        <v>31</v>
      </c>
    </row>
    <row r="73" spans="1:20" ht="33.75" customHeight="1" x14ac:dyDescent="0.25">
      <c r="A73" s="63" t="s">
        <v>96</v>
      </c>
      <c r="B73" s="29" t="s">
        <v>97</v>
      </c>
      <c r="C73" s="63" t="s">
        <v>30</v>
      </c>
      <c r="D73" s="30">
        <v>0</v>
      </c>
      <c r="E73" s="30">
        <v>0</v>
      </c>
      <c r="F73" s="30">
        <v>0</v>
      </c>
      <c r="G73" s="30">
        <v>0</v>
      </c>
      <c r="H73" s="30">
        <v>0</v>
      </c>
      <c r="I73" s="30">
        <v>0</v>
      </c>
      <c r="J73" s="30">
        <v>0</v>
      </c>
      <c r="K73" s="30">
        <v>0</v>
      </c>
      <c r="L73" s="30">
        <v>0</v>
      </c>
      <c r="M73" s="30">
        <v>0</v>
      </c>
      <c r="N73" s="30">
        <v>0</v>
      </c>
      <c r="O73" s="30">
        <v>0</v>
      </c>
      <c r="P73" s="30">
        <v>0</v>
      </c>
      <c r="Q73" s="30">
        <v>0</v>
      </c>
      <c r="R73" s="60">
        <f t="shared" si="3"/>
        <v>0</v>
      </c>
      <c r="S73" s="61" t="str">
        <f t="shared" si="4"/>
        <v>-</v>
      </c>
      <c r="T73" s="28" t="s">
        <v>31</v>
      </c>
    </row>
    <row r="74" spans="1:20" ht="33.75" customHeight="1" x14ac:dyDescent="0.25">
      <c r="A74" s="63" t="s">
        <v>98</v>
      </c>
      <c r="B74" s="29" t="s">
        <v>99</v>
      </c>
      <c r="C74" s="63" t="s">
        <v>30</v>
      </c>
      <c r="D74" s="30">
        <f t="shared" ref="D74:Q74" si="29">SUM(D75:D79)</f>
        <v>1600.6204149554922</v>
      </c>
      <c r="E74" s="30">
        <f t="shared" si="29"/>
        <v>1322.2001456375999</v>
      </c>
      <c r="F74" s="30">
        <f t="shared" si="29"/>
        <v>278.42026931789206</v>
      </c>
      <c r="G74" s="30">
        <f t="shared" si="29"/>
        <v>50</v>
      </c>
      <c r="H74" s="30">
        <f t="shared" si="29"/>
        <v>91.687357930000005</v>
      </c>
      <c r="I74" s="30">
        <f t="shared" si="29"/>
        <v>50</v>
      </c>
      <c r="J74" s="30">
        <f t="shared" si="29"/>
        <v>42.470008159999999</v>
      </c>
      <c r="K74" s="30">
        <f t="shared" si="29"/>
        <v>0</v>
      </c>
      <c r="L74" s="30">
        <f t="shared" si="29"/>
        <v>49.217349769999998</v>
      </c>
      <c r="M74" s="30">
        <f t="shared" si="29"/>
        <v>0</v>
      </c>
      <c r="N74" s="30">
        <f t="shared" si="29"/>
        <v>0</v>
      </c>
      <c r="O74" s="30">
        <f t="shared" si="29"/>
        <v>0</v>
      </c>
      <c r="P74" s="30">
        <f t="shared" si="29"/>
        <v>0</v>
      </c>
      <c r="Q74" s="30">
        <f t="shared" si="29"/>
        <v>186.73291138789207</v>
      </c>
      <c r="R74" s="60">
        <f t="shared" si="3"/>
        <v>41.68735792999999</v>
      </c>
      <c r="S74" s="61">
        <f t="shared" si="4"/>
        <v>0.83374715859999982</v>
      </c>
      <c r="T74" s="28" t="s">
        <v>31</v>
      </c>
    </row>
    <row r="75" spans="1:20" ht="33.75" customHeight="1" x14ac:dyDescent="0.25">
      <c r="A75" s="63" t="s">
        <v>98</v>
      </c>
      <c r="B75" s="29" t="s">
        <v>332</v>
      </c>
      <c r="C75" s="29" t="s">
        <v>282</v>
      </c>
      <c r="D75" s="30">
        <v>747.14515707852388</v>
      </c>
      <c r="E75" s="30">
        <v>541.24416150000002</v>
      </c>
      <c r="F75" s="31">
        <v>205.90099557852386</v>
      </c>
      <c r="G75" s="75">
        <v>50</v>
      </c>
      <c r="H75" s="31">
        <f t="shared" ref="H75:H79" si="30">J75+L75+N75+P75</f>
        <v>81.884343970000003</v>
      </c>
      <c r="I75" s="31">
        <v>50</v>
      </c>
      <c r="J75" s="31">
        <v>31.248372419999999</v>
      </c>
      <c r="K75" s="31">
        <v>0</v>
      </c>
      <c r="L75" s="31">
        <v>50.635971550000001</v>
      </c>
      <c r="M75" s="31">
        <v>0</v>
      </c>
      <c r="N75" s="31">
        <v>0</v>
      </c>
      <c r="O75" s="31">
        <v>0</v>
      </c>
      <c r="P75" s="31">
        <v>0</v>
      </c>
      <c r="Q75" s="75">
        <f t="shared" ref="Q75:Q79" si="31">F75-H75</f>
        <v>124.01665160852386</v>
      </c>
      <c r="R75" s="60">
        <f t="shared" si="3"/>
        <v>31.884343970000003</v>
      </c>
      <c r="S75" s="61">
        <f t="shared" si="4"/>
        <v>0.63768687940000002</v>
      </c>
      <c r="T75" s="62" t="s">
        <v>281</v>
      </c>
    </row>
    <row r="76" spans="1:20" ht="35.25" customHeight="1" x14ac:dyDescent="0.25">
      <c r="A76" s="63" t="s">
        <v>98</v>
      </c>
      <c r="B76" s="29" t="s">
        <v>333</v>
      </c>
      <c r="C76" s="29" t="s">
        <v>284</v>
      </c>
      <c r="D76" s="30">
        <v>12.150662875368168</v>
      </c>
      <c r="E76" s="30">
        <v>0.41882459999999999</v>
      </c>
      <c r="F76" s="31">
        <v>11.731838275368167</v>
      </c>
      <c r="G76" s="75">
        <v>0</v>
      </c>
      <c r="H76" s="31">
        <f t="shared" si="30"/>
        <v>10.50107459</v>
      </c>
      <c r="I76" s="31">
        <v>0</v>
      </c>
      <c r="J76" s="31">
        <v>10.479031190000001</v>
      </c>
      <c r="K76" s="31">
        <v>0</v>
      </c>
      <c r="L76" s="31">
        <v>2.2043400000000001E-2</v>
      </c>
      <c r="M76" s="31">
        <v>0</v>
      </c>
      <c r="N76" s="31">
        <v>0</v>
      </c>
      <c r="O76" s="31">
        <v>0</v>
      </c>
      <c r="P76" s="31">
        <v>0</v>
      </c>
      <c r="Q76" s="75">
        <f t="shared" si="31"/>
        <v>1.2307636853681672</v>
      </c>
      <c r="R76" s="60">
        <f t="shared" si="3"/>
        <v>10.50107459</v>
      </c>
      <c r="S76" s="61" t="str">
        <f t="shared" si="4"/>
        <v>-</v>
      </c>
      <c r="T76" s="62" t="s">
        <v>283</v>
      </c>
    </row>
    <row r="77" spans="1:20" ht="35.25" customHeight="1" x14ac:dyDescent="0.25">
      <c r="A77" s="63" t="s">
        <v>98</v>
      </c>
      <c r="B77" s="29" t="s">
        <v>334</v>
      </c>
      <c r="C77" s="29" t="s">
        <v>286</v>
      </c>
      <c r="D77" s="30">
        <v>482.63831200000004</v>
      </c>
      <c r="E77" s="30">
        <v>449.97187473000002</v>
      </c>
      <c r="F77" s="31">
        <v>32.666437270000017</v>
      </c>
      <c r="G77" s="75">
        <v>0</v>
      </c>
      <c r="H77" s="31">
        <f t="shared" si="30"/>
        <v>-0.1452</v>
      </c>
      <c r="I77" s="31">
        <v>0</v>
      </c>
      <c r="J77" s="31">
        <v>0</v>
      </c>
      <c r="K77" s="31">
        <v>0</v>
      </c>
      <c r="L77" s="31">
        <v>-0.1452</v>
      </c>
      <c r="M77" s="31">
        <v>0</v>
      </c>
      <c r="N77" s="31">
        <v>0</v>
      </c>
      <c r="O77" s="31">
        <v>0</v>
      </c>
      <c r="P77" s="31">
        <v>0</v>
      </c>
      <c r="Q77" s="75">
        <f t="shared" si="31"/>
        <v>32.81163727000002</v>
      </c>
      <c r="R77" s="60">
        <f t="shared" si="3"/>
        <v>-0.1452</v>
      </c>
      <c r="S77" s="61" t="str">
        <f t="shared" si="4"/>
        <v>-</v>
      </c>
      <c r="T77" s="62" t="s">
        <v>285</v>
      </c>
    </row>
    <row r="78" spans="1:20" ht="35.25" customHeight="1" x14ac:dyDescent="0.25">
      <c r="A78" s="63" t="s">
        <v>98</v>
      </c>
      <c r="B78" s="29" t="s">
        <v>335</v>
      </c>
      <c r="C78" s="29" t="s">
        <v>287</v>
      </c>
      <c r="D78" s="30">
        <v>340.40556399799999</v>
      </c>
      <c r="E78" s="30">
        <v>315.87242695999998</v>
      </c>
      <c r="F78" s="31">
        <v>24.533137038000007</v>
      </c>
      <c r="G78" s="75">
        <v>0</v>
      </c>
      <c r="H78" s="31">
        <f t="shared" si="30"/>
        <v>-1.2954651800000001</v>
      </c>
      <c r="I78" s="31">
        <v>0</v>
      </c>
      <c r="J78" s="31">
        <v>0</v>
      </c>
      <c r="K78" s="31">
        <v>0</v>
      </c>
      <c r="L78" s="31">
        <v>-1.2954651800000001</v>
      </c>
      <c r="M78" s="31">
        <v>0</v>
      </c>
      <c r="N78" s="31">
        <v>0</v>
      </c>
      <c r="O78" s="31">
        <v>0</v>
      </c>
      <c r="P78" s="31">
        <v>0</v>
      </c>
      <c r="Q78" s="75">
        <f t="shared" si="31"/>
        <v>25.828602218000007</v>
      </c>
      <c r="R78" s="60">
        <f t="shared" si="3"/>
        <v>-1.2954651800000001</v>
      </c>
      <c r="S78" s="61" t="str">
        <f t="shared" si="4"/>
        <v>-</v>
      </c>
      <c r="T78" s="62" t="s">
        <v>285</v>
      </c>
    </row>
    <row r="79" spans="1:20" ht="33.75" customHeight="1" x14ac:dyDescent="0.25">
      <c r="A79" s="63" t="s">
        <v>98</v>
      </c>
      <c r="B79" s="29" t="s">
        <v>336</v>
      </c>
      <c r="C79" s="29" t="s">
        <v>288</v>
      </c>
      <c r="D79" s="30">
        <v>18.280719003600002</v>
      </c>
      <c r="E79" s="30">
        <v>14.692857847600001</v>
      </c>
      <c r="F79" s="31">
        <v>3.5878611560000007</v>
      </c>
      <c r="G79" s="75">
        <v>0</v>
      </c>
      <c r="H79" s="31">
        <f t="shared" si="30"/>
        <v>0.74260455000000003</v>
      </c>
      <c r="I79" s="31">
        <v>0</v>
      </c>
      <c r="J79" s="31">
        <v>0.74260455000000003</v>
      </c>
      <c r="K79" s="31">
        <v>0</v>
      </c>
      <c r="L79" s="31">
        <v>0</v>
      </c>
      <c r="M79" s="31">
        <v>0</v>
      </c>
      <c r="N79" s="31">
        <v>0</v>
      </c>
      <c r="O79" s="31">
        <v>0</v>
      </c>
      <c r="P79" s="31">
        <v>0</v>
      </c>
      <c r="Q79" s="75">
        <f t="shared" si="31"/>
        <v>2.8452566060000004</v>
      </c>
      <c r="R79" s="60">
        <f t="shared" si="3"/>
        <v>0.74260455000000003</v>
      </c>
      <c r="S79" s="61" t="str">
        <f t="shared" si="4"/>
        <v>-</v>
      </c>
      <c r="T79" s="62" t="s">
        <v>276</v>
      </c>
    </row>
    <row r="80" spans="1:20" ht="33.75" customHeight="1" x14ac:dyDescent="0.25">
      <c r="A80" s="63" t="s">
        <v>100</v>
      </c>
      <c r="B80" s="29" t="s">
        <v>101</v>
      </c>
      <c r="C80" s="63" t="s">
        <v>30</v>
      </c>
      <c r="D80" s="30">
        <f t="shared" ref="D80:Q80" si="32">D81+D90+D100+D105</f>
        <v>9883.3994715862354</v>
      </c>
      <c r="E80" s="30">
        <f t="shared" si="32"/>
        <v>3119.8937828422154</v>
      </c>
      <c r="F80" s="30">
        <f t="shared" si="32"/>
        <v>6763.5056887440205</v>
      </c>
      <c r="G80" s="30">
        <f t="shared" si="32"/>
        <v>2817.0555843362572</v>
      </c>
      <c r="H80" s="30">
        <f t="shared" si="32"/>
        <v>1040.8284651200001</v>
      </c>
      <c r="I80" s="30">
        <f t="shared" si="32"/>
        <v>66.426733598649633</v>
      </c>
      <c r="J80" s="30">
        <f t="shared" si="32"/>
        <v>327.25509887999999</v>
      </c>
      <c r="K80" s="30">
        <f t="shared" si="32"/>
        <v>36</v>
      </c>
      <c r="L80" s="30">
        <f t="shared" si="32"/>
        <v>713.57336624000004</v>
      </c>
      <c r="M80" s="30">
        <f t="shared" si="32"/>
        <v>761.57019225428689</v>
      </c>
      <c r="N80" s="30">
        <f t="shared" si="32"/>
        <v>0</v>
      </c>
      <c r="O80" s="30">
        <f t="shared" si="32"/>
        <v>1953.0586584833204</v>
      </c>
      <c r="P80" s="30">
        <f t="shared" si="32"/>
        <v>0</v>
      </c>
      <c r="Q80" s="30">
        <f t="shared" si="32"/>
        <v>5722.6772236240204</v>
      </c>
      <c r="R80" s="60">
        <f t="shared" si="3"/>
        <v>938.40173152135048</v>
      </c>
      <c r="S80" s="61">
        <f t="shared" si="4"/>
        <v>9.1616875648734162</v>
      </c>
      <c r="T80" s="28" t="s">
        <v>31</v>
      </c>
    </row>
    <row r="81" spans="1:20" ht="33.75" customHeight="1" x14ac:dyDescent="0.25">
      <c r="A81" s="63" t="s">
        <v>102</v>
      </c>
      <c r="B81" s="29" t="s">
        <v>103</v>
      </c>
      <c r="C81" s="63" t="s">
        <v>30</v>
      </c>
      <c r="D81" s="30">
        <f t="shared" ref="D81:Q81" si="33">D82+D89</f>
        <v>3776.1456566234956</v>
      </c>
      <c r="E81" s="30">
        <f t="shared" si="33"/>
        <v>1405.0601579559998</v>
      </c>
      <c r="F81" s="30">
        <f t="shared" si="33"/>
        <v>2371.0854986674958</v>
      </c>
      <c r="G81" s="30">
        <f t="shared" si="33"/>
        <v>346.02928674000054</v>
      </c>
      <c r="H81" s="30">
        <f t="shared" si="33"/>
        <v>614.92141672000002</v>
      </c>
      <c r="I81" s="30">
        <f t="shared" si="33"/>
        <v>0</v>
      </c>
      <c r="J81" s="30">
        <f t="shared" si="33"/>
        <v>2.5936067300000003</v>
      </c>
      <c r="K81" s="30">
        <f t="shared" si="33"/>
        <v>0</v>
      </c>
      <c r="L81" s="30">
        <f t="shared" si="33"/>
        <v>612.32780999000011</v>
      </c>
      <c r="M81" s="30">
        <f t="shared" si="33"/>
        <v>156</v>
      </c>
      <c r="N81" s="30">
        <f t="shared" si="33"/>
        <v>0</v>
      </c>
      <c r="O81" s="30">
        <f t="shared" si="33"/>
        <v>190.02928674000054</v>
      </c>
      <c r="P81" s="30">
        <f t="shared" si="33"/>
        <v>0</v>
      </c>
      <c r="Q81" s="30">
        <f t="shared" si="33"/>
        <v>1756.1640819474956</v>
      </c>
      <c r="R81" s="60">
        <f t="shared" si="3"/>
        <v>614.92141672000014</v>
      </c>
      <c r="S81" s="61" t="str">
        <f t="shared" si="4"/>
        <v>-</v>
      </c>
      <c r="T81" s="28" t="s">
        <v>31</v>
      </c>
    </row>
    <row r="82" spans="1:20" ht="33.75" customHeight="1" x14ac:dyDescent="0.25">
      <c r="A82" s="63" t="s">
        <v>104</v>
      </c>
      <c r="B82" s="29" t="s">
        <v>105</v>
      </c>
      <c r="C82" s="63" t="s">
        <v>30</v>
      </c>
      <c r="D82" s="30">
        <f t="shared" ref="D82:Q82" si="34">SUM(D83:D88)</f>
        <v>3776.1456566234956</v>
      </c>
      <c r="E82" s="30">
        <f t="shared" si="34"/>
        <v>1405.0601579559998</v>
      </c>
      <c r="F82" s="30">
        <f t="shared" si="34"/>
        <v>2371.0854986674958</v>
      </c>
      <c r="G82" s="30">
        <f t="shared" si="34"/>
        <v>346.02928674000054</v>
      </c>
      <c r="H82" s="30">
        <f t="shared" si="34"/>
        <v>614.92141672000002</v>
      </c>
      <c r="I82" s="30">
        <f t="shared" si="34"/>
        <v>0</v>
      </c>
      <c r="J82" s="30">
        <f t="shared" si="34"/>
        <v>2.5936067300000003</v>
      </c>
      <c r="K82" s="30">
        <f t="shared" si="34"/>
        <v>0</v>
      </c>
      <c r="L82" s="30">
        <f t="shared" si="34"/>
        <v>612.32780999000011</v>
      </c>
      <c r="M82" s="30">
        <f t="shared" si="34"/>
        <v>156</v>
      </c>
      <c r="N82" s="30">
        <f t="shared" si="34"/>
        <v>0</v>
      </c>
      <c r="O82" s="30">
        <f t="shared" si="34"/>
        <v>190.02928674000054</v>
      </c>
      <c r="P82" s="30">
        <f t="shared" si="34"/>
        <v>0</v>
      </c>
      <c r="Q82" s="30">
        <f t="shared" si="34"/>
        <v>1756.1640819474956</v>
      </c>
      <c r="R82" s="60">
        <f t="shared" si="3"/>
        <v>614.92141672000014</v>
      </c>
      <c r="S82" s="61" t="str">
        <f t="shared" si="4"/>
        <v>-</v>
      </c>
      <c r="T82" s="28" t="s">
        <v>31</v>
      </c>
    </row>
    <row r="83" spans="1:20" ht="33.75" customHeight="1" x14ac:dyDescent="0.25">
      <c r="A83" s="63" t="s">
        <v>104</v>
      </c>
      <c r="B83" s="29" t="s">
        <v>337</v>
      </c>
      <c r="C83" s="29" t="s">
        <v>290</v>
      </c>
      <c r="D83" s="30">
        <v>127.215125817146</v>
      </c>
      <c r="E83" s="30">
        <v>95.365862719999996</v>
      </c>
      <c r="F83" s="31">
        <v>31.849263097146007</v>
      </c>
      <c r="G83" s="75">
        <v>0</v>
      </c>
      <c r="H83" s="31">
        <f t="shared" ref="H83:H88" si="35">J83+L83+N83+P83</f>
        <v>1.6916753100000002</v>
      </c>
      <c r="I83" s="31">
        <v>0</v>
      </c>
      <c r="J83" s="31">
        <v>1.6916753100000002</v>
      </c>
      <c r="K83" s="31">
        <v>0</v>
      </c>
      <c r="L83" s="31">
        <v>0</v>
      </c>
      <c r="M83" s="31">
        <v>0</v>
      </c>
      <c r="N83" s="31">
        <v>0</v>
      </c>
      <c r="O83" s="31">
        <v>0</v>
      </c>
      <c r="P83" s="31">
        <v>0</v>
      </c>
      <c r="Q83" s="75">
        <f t="shared" ref="Q83:Q88" si="36">F83-H83</f>
        <v>30.157587787146007</v>
      </c>
      <c r="R83" s="60">
        <f t="shared" si="3"/>
        <v>1.6916753100000002</v>
      </c>
      <c r="S83" s="61" t="str">
        <f t="shared" si="4"/>
        <v>-</v>
      </c>
      <c r="T83" s="62" t="s">
        <v>289</v>
      </c>
    </row>
    <row r="84" spans="1:20" ht="33.75" customHeight="1" x14ac:dyDescent="0.25">
      <c r="A84" s="63" t="s">
        <v>104</v>
      </c>
      <c r="B84" s="29" t="s">
        <v>338</v>
      </c>
      <c r="C84" s="29" t="s">
        <v>291</v>
      </c>
      <c r="D84" s="30">
        <v>1034.2081676808</v>
      </c>
      <c r="E84" s="30">
        <v>747.68309912999996</v>
      </c>
      <c r="F84" s="31">
        <v>286.52506855080003</v>
      </c>
      <c r="G84" s="75">
        <v>0</v>
      </c>
      <c r="H84" s="31">
        <f t="shared" si="35"/>
        <v>2.63702104</v>
      </c>
      <c r="I84" s="31">
        <v>0</v>
      </c>
      <c r="J84" s="31">
        <v>0.90193141999999993</v>
      </c>
      <c r="K84" s="31">
        <v>0</v>
      </c>
      <c r="L84" s="31">
        <v>1.7350896200000001</v>
      </c>
      <c r="M84" s="31">
        <v>0</v>
      </c>
      <c r="N84" s="31">
        <v>0</v>
      </c>
      <c r="O84" s="31">
        <v>0</v>
      </c>
      <c r="P84" s="31">
        <v>0</v>
      </c>
      <c r="Q84" s="75">
        <f t="shared" si="36"/>
        <v>283.88804751080005</v>
      </c>
      <c r="R84" s="60">
        <f t="shared" si="3"/>
        <v>2.63702104</v>
      </c>
      <c r="S84" s="61" t="str">
        <f t="shared" si="4"/>
        <v>-</v>
      </c>
      <c r="T84" s="62" t="s">
        <v>289</v>
      </c>
    </row>
    <row r="85" spans="1:20" ht="33.75" customHeight="1" x14ac:dyDescent="0.25">
      <c r="A85" s="63" t="s">
        <v>104</v>
      </c>
      <c r="B85" s="29" t="s">
        <v>339</v>
      </c>
      <c r="C85" s="29" t="s">
        <v>293</v>
      </c>
      <c r="D85" s="30">
        <v>744.86196600000005</v>
      </c>
      <c r="E85" s="30">
        <v>37.983966000000002</v>
      </c>
      <c r="F85" s="31">
        <v>706.87800000000004</v>
      </c>
      <c r="G85" s="75" t="s">
        <v>31</v>
      </c>
      <c r="H85" s="31">
        <f t="shared" si="35"/>
        <v>292.58109724000002</v>
      </c>
      <c r="I85" s="31" t="s">
        <v>31</v>
      </c>
      <c r="J85" s="31">
        <v>0</v>
      </c>
      <c r="K85" s="31" t="s">
        <v>31</v>
      </c>
      <c r="L85" s="31">
        <v>292.58109724000002</v>
      </c>
      <c r="M85" s="31" t="s">
        <v>31</v>
      </c>
      <c r="N85" s="31">
        <v>0</v>
      </c>
      <c r="O85" s="31" t="s">
        <v>31</v>
      </c>
      <c r="P85" s="31">
        <v>0</v>
      </c>
      <c r="Q85" s="75">
        <f t="shared" si="36"/>
        <v>414.29690276000002</v>
      </c>
      <c r="R85" s="60" t="str">
        <f t="shared" si="3"/>
        <v>нд</v>
      </c>
      <c r="S85" s="61" t="str">
        <f t="shared" si="4"/>
        <v>нд</v>
      </c>
      <c r="T85" s="62" t="s">
        <v>292</v>
      </c>
    </row>
    <row r="86" spans="1:20" ht="33.75" customHeight="1" x14ac:dyDescent="0.25">
      <c r="A86" s="63" t="s">
        <v>104</v>
      </c>
      <c r="B86" s="29" t="s">
        <v>340</v>
      </c>
      <c r="C86" s="29" t="s">
        <v>294</v>
      </c>
      <c r="D86" s="30">
        <v>391.97883319800002</v>
      </c>
      <c r="E86" s="30">
        <v>380.94048057999998</v>
      </c>
      <c r="F86" s="31">
        <v>11.038352618000033</v>
      </c>
      <c r="G86" s="75">
        <v>0</v>
      </c>
      <c r="H86" s="31">
        <f t="shared" si="35"/>
        <v>0</v>
      </c>
      <c r="I86" s="31">
        <v>0</v>
      </c>
      <c r="J86" s="31">
        <v>0</v>
      </c>
      <c r="K86" s="31">
        <v>0</v>
      </c>
      <c r="L86" s="31">
        <v>0</v>
      </c>
      <c r="M86" s="31">
        <v>0</v>
      </c>
      <c r="N86" s="31">
        <v>0</v>
      </c>
      <c r="O86" s="31">
        <v>0</v>
      </c>
      <c r="P86" s="31">
        <v>0</v>
      </c>
      <c r="Q86" s="75">
        <f t="shared" si="36"/>
        <v>11.038352618000033</v>
      </c>
      <c r="R86" s="60">
        <f t="shared" si="3"/>
        <v>0</v>
      </c>
      <c r="S86" s="61" t="str">
        <f t="shared" si="4"/>
        <v>-</v>
      </c>
      <c r="T86" s="76" t="s">
        <v>31</v>
      </c>
    </row>
    <row r="87" spans="1:20" ht="33.75" customHeight="1" x14ac:dyDescent="0.25">
      <c r="A87" s="63" t="s">
        <v>104</v>
      </c>
      <c r="B87" s="29" t="s">
        <v>341</v>
      </c>
      <c r="C87" s="29" t="s">
        <v>295</v>
      </c>
      <c r="D87" s="30">
        <v>138.81658520799999</v>
      </c>
      <c r="E87" s="30">
        <v>133.54394615999999</v>
      </c>
      <c r="F87" s="31">
        <v>5.272639048000002</v>
      </c>
      <c r="G87" s="75">
        <v>0</v>
      </c>
      <c r="H87" s="31">
        <f t="shared" si="35"/>
        <v>-1.0682920600000001</v>
      </c>
      <c r="I87" s="31">
        <v>0</v>
      </c>
      <c r="J87" s="31">
        <v>0</v>
      </c>
      <c r="K87" s="31">
        <v>0</v>
      </c>
      <c r="L87" s="31">
        <v>-1.0682920600000001</v>
      </c>
      <c r="M87" s="31">
        <v>0</v>
      </c>
      <c r="N87" s="31">
        <v>0</v>
      </c>
      <c r="O87" s="31">
        <v>0</v>
      </c>
      <c r="P87" s="31">
        <v>0</v>
      </c>
      <c r="Q87" s="75">
        <f t="shared" si="36"/>
        <v>6.3409311080000021</v>
      </c>
      <c r="R87" s="60">
        <f t="shared" si="3"/>
        <v>-1.0682920600000001</v>
      </c>
      <c r="S87" s="61" t="str">
        <f t="shared" si="4"/>
        <v>-</v>
      </c>
      <c r="T87" s="62" t="s">
        <v>285</v>
      </c>
    </row>
    <row r="88" spans="1:20" ht="33.75" customHeight="1" x14ac:dyDescent="0.25">
      <c r="A88" s="63" t="s">
        <v>104</v>
      </c>
      <c r="B88" s="29" t="s">
        <v>342</v>
      </c>
      <c r="C88" s="29" t="s">
        <v>297</v>
      </c>
      <c r="D88" s="30">
        <v>1339.0649787195496</v>
      </c>
      <c r="E88" s="30">
        <v>9.5428033659999993</v>
      </c>
      <c r="F88" s="31">
        <v>1329.5221753535495</v>
      </c>
      <c r="G88" s="75">
        <v>346.02928674000054</v>
      </c>
      <c r="H88" s="31">
        <f t="shared" si="35"/>
        <v>319.07991519000007</v>
      </c>
      <c r="I88" s="31">
        <v>0</v>
      </c>
      <c r="J88" s="31">
        <v>0</v>
      </c>
      <c r="K88" s="31">
        <v>0</v>
      </c>
      <c r="L88" s="31">
        <v>319.07991519000007</v>
      </c>
      <c r="M88" s="31">
        <v>156</v>
      </c>
      <c r="N88" s="31">
        <v>0</v>
      </c>
      <c r="O88" s="31">
        <v>190.02928674000054</v>
      </c>
      <c r="P88" s="31">
        <v>0</v>
      </c>
      <c r="Q88" s="75">
        <f t="shared" si="36"/>
        <v>1010.4422601635495</v>
      </c>
      <c r="R88" s="60">
        <f t="shared" si="3"/>
        <v>319.07991519000007</v>
      </c>
      <c r="S88" s="61" t="str">
        <f t="shared" si="4"/>
        <v>-</v>
      </c>
      <c r="T88" s="62" t="s">
        <v>296</v>
      </c>
    </row>
    <row r="89" spans="1:20" ht="33.75" customHeight="1" x14ac:dyDescent="0.25">
      <c r="A89" s="63" t="s">
        <v>106</v>
      </c>
      <c r="B89" s="29" t="s">
        <v>107</v>
      </c>
      <c r="C89" s="63" t="s">
        <v>30</v>
      </c>
      <c r="D89" s="30">
        <v>0</v>
      </c>
      <c r="E89" s="30">
        <v>0</v>
      </c>
      <c r="F89" s="30">
        <v>0</v>
      </c>
      <c r="G89" s="30">
        <v>0</v>
      </c>
      <c r="H89" s="30">
        <v>0</v>
      </c>
      <c r="I89" s="30">
        <v>0</v>
      </c>
      <c r="J89" s="30">
        <v>0</v>
      </c>
      <c r="K89" s="30">
        <v>0</v>
      </c>
      <c r="L89" s="30">
        <v>0</v>
      </c>
      <c r="M89" s="30">
        <v>0</v>
      </c>
      <c r="N89" s="30">
        <v>0</v>
      </c>
      <c r="O89" s="30">
        <v>0</v>
      </c>
      <c r="P89" s="30">
        <v>0</v>
      </c>
      <c r="Q89" s="30">
        <v>0</v>
      </c>
      <c r="R89" s="60">
        <f t="shared" si="3"/>
        <v>0</v>
      </c>
      <c r="S89" s="61" t="str">
        <f t="shared" si="4"/>
        <v>-</v>
      </c>
      <c r="T89" s="28" t="s">
        <v>31</v>
      </c>
    </row>
    <row r="90" spans="1:20" ht="33.75" customHeight="1" x14ac:dyDescent="0.25">
      <c r="A90" s="63" t="s">
        <v>108</v>
      </c>
      <c r="B90" s="29" t="s">
        <v>109</v>
      </c>
      <c r="C90" s="63" t="s">
        <v>30</v>
      </c>
      <c r="D90" s="30">
        <f t="shared" ref="D90:Q90" si="37">D91+D99</f>
        <v>1489.9427738950064</v>
      </c>
      <c r="E90" s="30">
        <f t="shared" si="37"/>
        <v>763.12843051600009</v>
      </c>
      <c r="F90" s="30">
        <f t="shared" si="37"/>
        <v>726.81434337900623</v>
      </c>
      <c r="G90" s="30">
        <f t="shared" si="37"/>
        <v>380.85718400482654</v>
      </c>
      <c r="H90" s="30">
        <f t="shared" si="37"/>
        <v>60.890072570000008</v>
      </c>
      <c r="I90" s="30">
        <f t="shared" si="37"/>
        <v>66.426733598649633</v>
      </c>
      <c r="J90" s="30">
        <f t="shared" si="37"/>
        <v>60.845072570000006</v>
      </c>
      <c r="K90" s="30">
        <f t="shared" si="37"/>
        <v>36</v>
      </c>
      <c r="L90" s="30">
        <f t="shared" si="37"/>
        <v>4.4999999999999998E-2</v>
      </c>
      <c r="M90" s="30">
        <f t="shared" si="37"/>
        <v>123.6383119979714</v>
      </c>
      <c r="N90" s="30">
        <f t="shared" si="37"/>
        <v>0</v>
      </c>
      <c r="O90" s="30">
        <f t="shared" si="37"/>
        <v>154.79213840820549</v>
      </c>
      <c r="P90" s="30">
        <f t="shared" si="37"/>
        <v>0</v>
      </c>
      <c r="Q90" s="30">
        <f t="shared" si="37"/>
        <v>665.92427080900643</v>
      </c>
      <c r="R90" s="60">
        <f t="shared" si="3"/>
        <v>-41.536661028649625</v>
      </c>
      <c r="S90" s="61">
        <f t="shared" si="4"/>
        <v>-0.40552558467213712</v>
      </c>
      <c r="T90" s="28" t="s">
        <v>31</v>
      </c>
    </row>
    <row r="91" spans="1:20" ht="33.75" customHeight="1" x14ac:dyDescent="0.25">
      <c r="A91" s="63" t="s">
        <v>110</v>
      </c>
      <c r="B91" s="29" t="s">
        <v>111</v>
      </c>
      <c r="C91" s="63" t="s">
        <v>30</v>
      </c>
      <c r="D91" s="30">
        <f>SUM(D92:D98)</f>
        <v>1489.9427738950064</v>
      </c>
      <c r="E91" s="30">
        <f t="shared" ref="E91:Q91" si="38">SUM(E92:E98)</f>
        <v>763.12843051600009</v>
      </c>
      <c r="F91" s="30">
        <f t="shared" si="38"/>
        <v>726.81434337900623</v>
      </c>
      <c r="G91" s="30">
        <f t="shared" si="38"/>
        <v>380.85718400482654</v>
      </c>
      <c r="H91" s="30">
        <f t="shared" si="38"/>
        <v>60.890072570000008</v>
      </c>
      <c r="I91" s="30">
        <f t="shared" si="38"/>
        <v>66.426733598649633</v>
      </c>
      <c r="J91" s="30">
        <f t="shared" si="38"/>
        <v>60.845072570000006</v>
      </c>
      <c r="K91" s="30">
        <f t="shared" si="38"/>
        <v>36</v>
      </c>
      <c r="L91" s="30">
        <f t="shared" si="38"/>
        <v>4.4999999999999998E-2</v>
      </c>
      <c r="M91" s="30">
        <f t="shared" si="38"/>
        <v>123.6383119979714</v>
      </c>
      <c r="N91" s="30">
        <f t="shared" si="38"/>
        <v>0</v>
      </c>
      <c r="O91" s="30">
        <f t="shared" si="38"/>
        <v>154.79213840820549</v>
      </c>
      <c r="P91" s="30">
        <f t="shared" si="38"/>
        <v>0</v>
      </c>
      <c r="Q91" s="30">
        <f t="shared" si="38"/>
        <v>665.92427080900643</v>
      </c>
      <c r="R91" s="60">
        <f t="shared" si="3"/>
        <v>-41.536661028649625</v>
      </c>
      <c r="S91" s="61">
        <f t="shared" si="4"/>
        <v>-0.40552558467213712</v>
      </c>
      <c r="T91" s="28" t="s">
        <v>31</v>
      </c>
    </row>
    <row r="92" spans="1:20" ht="33.75" customHeight="1" x14ac:dyDescent="0.25">
      <c r="A92" s="63" t="s">
        <v>110</v>
      </c>
      <c r="B92" s="29" t="s">
        <v>343</v>
      </c>
      <c r="C92" s="29" t="s">
        <v>298</v>
      </c>
      <c r="D92" s="30">
        <v>637.42239562999998</v>
      </c>
      <c r="E92" s="30">
        <v>632.32931755000004</v>
      </c>
      <c r="F92" s="31">
        <v>5.0930780799999411</v>
      </c>
      <c r="G92" s="75">
        <v>0</v>
      </c>
      <c r="H92" s="31">
        <f>J92+L92+N92+P92</f>
        <v>1.39833085</v>
      </c>
      <c r="I92" s="31">
        <v>0</v>
      </c>
      <c r="J92" s="31">
        <v>1.39833085</v>
      </c>
      <c r="K92" s="31">
        <v>0</v>
      </c>
      <c r="L92" s="31">
        <v>0</v>
      </c>
      <c r="M92" s="31">
        <v>0</v>
      </c>
      <c r="N92" s="31">
        <v>0</v>
      </c>
      <c r="O92" s="31">
        <v>0</v>
      </c>
      <c r="P92" s="31">
        <v>0</v>
      </c>
      <c r="Q92" s="75">
        <f>F92-H92</f>
        <v>3.6947472299999413</v>
      </c>
      <c r="R92" s="60">
        <f t="shared" si="3"/>
        <v>1.39833085</v>
      </c>
      <c r="S92" s="61" t="str">
        <f t="shared" si="4"/>
        <v>-</v>
      </c>
      <c r="T92" s="62" t="s">
        <v>276</v>
      </c>
    </row>
    <row r="93" spans="1:20" ht="33.75" customHeight="1" x14ac:dyDescent="0.25">
      <c r="A93" s="63" t="s">
        <v>110</v>
      </c>
      <c r="B93" s="29" t="s">
        <v>344</v>
      </c>
      <c r="C93" s="29" t="s">
        <v>300</v>
      </c>
      <c r="D93" s="30">
        <v>574.56026225317419</v>
      </c>
      <c r="E93" s="30">
        <v>17.779647399999998</v>
      </c>
      <c r="F93" s="31">
        <v>556.78061485317414</v>
      </c>
      <c r="G93" s="75">
        <v>265.24731125317402</v>
      </c>
      <c r="H93" s="31">
        <f>J93+L93+N93+P93</f>
        <v>4.4999999999999998E-2</v>
      </c>
      <c r="I93" s="31">
        <v>0</v>
      </c>
      <c r="J93" s="31">
        <v>0</v>
      </c>
      <c r="K93" s="31">
        <v>24</v>
      </c>
      <c r="L93" s="31">
        <v>4.4999999999999998E-2</v>
      </c>
      <c r="M93" s="31">
        <v>120</v>
      </c>
      <c r="N93" s="31">
        <v>0</v>
      </c>
      <c r="O93" s="31">
        <v>121.24731125317402</v>
      </c>
      <c r="P93" s="31">
        <v>0</v>
      </c>
      <c r="Q93" s="75">
        <f>F93-H93</f>
        <v>556.73561485317418</v>
      </c>
      <c r="R93" s="60">
        <f t="shared" si="3"/>
        <v>-23.954999999999998</v>
      </c>
      <c r="S93" s="61">
        <f t="shared" si="4"/>
        <v>-0.99812499999999993</v>
      </c>
      <c r="T93" s="62" t="s">
        <v>299</v>
      </c>
    </row>
    <row r="94" spans="1:20" ht="33.75" customHeight="1" x14ac:dyDescent="0.25">
      <c r="A94" s="63" t="s">
        <v>110</v>
      </c>
      <c r="B94" s="29" t="s">
        <v>345</v>
      </c>
      <c r="C94" s="29" t="s">
        <v>302</v>
      </c>
      <c r="D94" s="30">
        <v>78.281909324362118</v>
      </c>
      <c r="E94" s="30">
        <v>6.8499600000000003</v>
      </c>
      <c r="F94" s="31">
        <v>71.431949324362122</v>
      </c>
      <c r="G94" s="75">
        <v>74.561584919516307</v>
      </c>
      <c r="H94" s="31">
        <f t="shared" ref="H94:H95" si="39">J94+L94+N94+P94</f>
        <v>45.717023230000002</v>
      </c>
      <c r="I94" s="31">
        <v>41.016757764484829</v>
      </c>
      <c r="J94" s="31">
        <v>45.717023230000002</v>
      </c>
      <c r="K94" s="31">
        <v>0</v>
      </c>
      <c r="L94" s="31">
        <v>0</v>
      </c>
      <c r="M94" s="31">
        <v>0</v>
      </c>
      <c r="N94" s="31">
        <v>0</v>
      </c>
      <c r="O94" s="31">
        <v>33.544827155031477</v>
      </c>
      <c r="P94" s="31">
        <v>0</v>
      </c>
      <c r="Q94" s="75">
        <f t="shared" ref="Q94:Q95" si="40">F94-H94</f>
        <v>25.71492609436212</v>
      </c>
      <c r="R94" s="60">
        <f t="shared" si="3"/>
        <v>4.700265465515173</v>
      </c>
      <c r="S94" s="61">
        <f t="shared" si="4"/>
        <v>0.11459378365554264</v>
      </c>
      <c r="T94" s="62" t="s">
        <v>301</v>
      </c>
    </row>
    <row r="95" spans="1:20" ht="33.75" customHeight="1" x14ac:dyDescent="0.25">
      <c r="A95" s="63" t="s">
        <v>110</v>
      </c>
      <c r="B95" s="29" t="s">
        <v>346</v>
      </c>
      <c r="C95" s="29" t="s">
        <v>303</v>
      </c>
      <c r="D95" s="30">
        <v>43.332439488019702</v>
      </c>
      <c r="E95" s="30">
        <v>35.101217120000001</v>
      </c>
      <c r="F95" s="31">
        <v>8.2312223680197008</v>
      </c>
      <c r="G95" s="75">
        <v>0</v>
      </c>
      <c r="H95" s="31">
        <f t="shared" si="39"/>
        <v>3.7169697199999998</v>
      </c>
      <c r="I95" s="31">
        <v>0</v>
      </c>
      <c r="J95" s="31">
        <v>3.7169697199999998</v>
      </c>
      <c r="K95" s="31">
        <v>0</v>
      </c>
      <c r="L95" s="31">
        <v>0</v>
      </c>
      <c r="M95" s="31">
        <v>0</v>
      </c>
      <c r="N95" s="31">
        <v>0</v>
      </c>
      <c r="O95" s="31">
        <v>0</v>
      </c>
      <c r="P95" s="31">
        <v>0</v>
      </c>
      <c r="Q95" s="75">
        <f t="shared" si="40"/>
        <v>4.5142526480197009</v>
      </c>
      <c r="R95" s="60">
        <f t="shared" ref="R95:R162" si="41">IF(G95="нд","нд",(J95+L95)-(I95+K95))</f>
        <v>3.7169697199999998</v>
      </c>
      <c r="S95" s="61" t="str">
        <f t="shared" ref="S95:S162" si="42">IF(G95="нд","нд",IF((I95+K95)&gt;0,R95/(I95+K95),"-"))</f>
        <v>-</v>
      </c>
      <c r="T95" s="62" t="s">
        <v>276</v>
      </c>
    </row>
    <row r="96" spans="1:20" ht="50.25" customHeight="1" x14ac:dyDescent="0.25">
      <c r="A96" s="63" t="s">
        <v>110</v>
      </c>
      <c r="B96" s="29" t="s">
        <v>347</v>
      </c>
      <c r="C96" s="29" t="s">
        <v>305</v>
      </c>
      <c r="D96" s="30">
        <v>84.670480915923946</v>
      </c>
      <c r="E96" s="30">
        <v>68.784850890000016</v>
      </c>
      <c r="F96" s="31">
        <v>15.88563002592393</v>
      </c>
      <c r="G96" s="75">
        <v>25.409975834164801</v>
      </c>
      <c r="H96" s="31">
        <f>J96+L96+N96+P96</f>
        <v>10.01274877</v>
      </c>
      <c r="I96" s="31">
        <v>25.409975834164801</v>
      </c>
      <c r="J96" s="31">
        <v>10.01274877</v>
      </c>
      <c r="K96" s="31">
        <v>0</v>
      </c>
      <c r="L96" s="31">
        <v>0</v>
      </c>
      <c r="M96" s="31">
        <v>0</v>
      </c>
      <c r="N96" s="31">
        <v>0</v>
      </c>
      <c r="O96" s="31">
        <v>0</v>
      </c>
      <c r="P96" s="31">
        <v>0</v>
      </c>
      <c r="Q96" s="75">
        <f>F96-H96</f>
        <v>5.8728812559239305</v>
      </c>
      <c r="R96" s="60">
        <f t="shared" si="41"/>
        <v>-15.397227064164801</v>
      </c>
      <c r="S96" s="61">
        <f t="shared" si="42"/>
        <v>-0.60595205460457657</v>
      </c>
      <c r="T96" s="62" t="s">
        <v>304</v>
      </c>
    </row>
    <row r="97" spans="1:20" ht="33.75" customHeight="1" x14ac:dyDescent="0.25">
      <c r="A97" s="63" t="s">
        <v>110</v>
      </c>
      <c r="B97" s="29" t="s">
        <v>348</v>
      </c>
      <c r="C97" s="29" t="s">
        <v>307</v>
      </c>
      <c r="D97" s="30">
        <v>35.447651323173503</v>
      </c>
      <c r="E97" s="30">
        <v>2.283437556</v>
      </c>
      <c r="F97" s="31">
        <v>33.1642137671735</v>
      </c>
      <c r="G97" s="75">
        <v>15.6383119979714</v>
      </c>
      <c r="H97" s="31">
        <f>J97+L97+N97+P97</f>
        <v>0</v>
      </c>
      <c r="I97" s="31">
        <v>0</v>
      </c>
      <c r="J97" s="31">
        <v>0</v>
      </c>
      <c r="K97" s="31">
        <v>12</v>
      </c>
      <c r="L97" s="31">
        <v>0</v>
      </c>
      <c r="M97" s="31">
        <v>3.6383119979713996</v>
      </c>
      <c r="N97" s="31">
        <v>0</v>
      </c>
      <c r="O97" s="31">
        <v>0</v>
      </c>
      <c r="P97" s="31">
        <v>0</v>
      </c>
      <c r="Q97" s="75">
        <f>F97-H97</f>
        <v>33.1642137671735</v>
      </c>
      <c r="R97" s="60">
        <f t="shared" si="41"/>
        <v>-12</v>
      </c>
      <c r="S97" s="61">
        <f t="shared" si="42"/>
        <v>-1</v>
      </c>
      <c r="T97" s="62" t="s">
        <v>306</v>
      </c>
    </row>
    <row r="98" spans="1:20" ht="33.75" customHeight="1" x14ac:dyDescent="0.25">
      <c r="A98" s="63" t="s">
        <v>110</v>
      </c>
      <c r="B98" s="29" t="s">
        <v>349</v>
      </c>
      <c r="C98" s="29" t="s">
        <v>308</v>
      </c>
      <c r="D98" s="30">
        <v>36.2276349603531</v>
      </c>
      <c r="E98" s="30">
        <v>0</v>
      </c>
      <c r="F98" s="31">
        <v>36.2276349603531</v>
      </c>
      <c r="G98" s="75">
        <v>0</v>
      </c>
      <c r="H98" s="31">
        <f>J98+L98+N98+P98</f>
        <v>0</v>
      </c>
      <c r="I98" s="31">
        <v>0</v>
      </c>
      <c r="J98" s="31">
        <v>0</v>
      </c>
      <c r="K98" s="31">
        <v>0</v>
      </c>
      <c r="L98" s="31">
        <v>0</v>
      </c>
      <c r="M98" s="31">
        <v>0</v>
      </c>
      <c r="N98" s="31">
        <v>0</v>
      </c>
      <c r="O98" s="31">
        <v>0</v>
      </c>
      <c r="P98" s="31">
        <v>0</v>
      </c>
      <c r="Q98" s="75">
        <f>F98-H98</f>
        <v>36.2276349603531</v>
      </c>
      <c r="R98" s="60">
        <f t="shared" si="41"/>
        <v>0</v>
      </c>
      <c r="S98" s="61" t="str">
        <f t="shared" si="42"/>
        <v>-</v>
      </c>
      <c r="T98" s="76" t="s">
        <v>31</v>
      </c>
    </row>
    <row r="99" spans="1:20" ht="33.75" customHeight="1" x14ac:dyDescent="0.25">
      <c r="A99" s="63" t="s">
        <v>112</v>
      </c>
      <c r="B99" s="29" t="s">
        <v>113</v>
      </c>
      <c r="C99" s="63" t="s">
        <v>30</v>
      </c>
      <c r="D99" s="30">
        <v>0</v>
      </c>
      <c r="E99" s="30">
        <v>0</v>
      </c>
      <c r="F99" s="30">
        <v>0</v>
      </c>
      <c r="G99" s="30">
        <v>0</v>
      </c>
      <c r="H99" s="30">
        <v>0</v>
      </c>
      <c r="I99" s="30">
        <v>0</v>
      </c>
      <c r="J99" s="30">
        <v>0</v>
      </c>
      <c r="K99" s="30">
        <v>0</v>
      </c>
      <c r="L99" s="30">
        <v>0</v>
      </c>
      <c r="M99" s="30">
        <v>0</v>
      </c>
      <c r="N99" s="30">
        <v>0</v>
      </c>
      <c r="O99" s="30">
        <v>0</v>
      </c>
      <c r="P99" s="30">
        <v>0</v>
      </c>
      <c r="Q99" s="30">
        <v>0</v>
      </c>
      <c r="R99" s="60">
        <f t="shared" si="41"/>
        <v>0</v>
      </c>
      <c r="S99" s="61" t="str">
        <f t="shared" si="42"/>
        <v>-</v>
      </c>
      <c r="T99" s="28" t="s">
        <v>31</v>
      </c>
    </row>
    <row r="100" spans="1:20" ht="33.75" customHeight="1" x14ac:dyDescent="0.25">
      <c r="A100" s="63" t="s">
        <v>114</v>
      </c>
      <c r="B100" s="29" t="s">
        <v>115</v>
      </c>
      <c r="C100" s="63" t="s">
        <v>30</v>
      </c>
      <c r="D100" s="30">
        <f t="shared" ref="D100:Q100" si="43">SUM(D101:D104)</f>
        <v>4617.3110410677327</v>
      </c>
      <c r="E100" s="30">
        <f t="shared" si="43"/>
        <v>951.70519437021539</v>
      </c>
      <c r="F100" s="30">
        <f t="shared" si="43"/>
        <v>3665.6058466975182</v>
      </c>
      <c r="G100" s="30">
        <f t="shared" si="43"/>
        <v>2090.1691135914302</v>
      </c>
      <c r="H100" s="30">
        <f t="shared" si="43"/>
        <v>365.01697583000004</v>
      </c>
      <c r="I100" s="30">
        <f t="shared" si="43"/>
        <v>0</v>
      </c>
      <c r="J100" s="30">
        <f t="shared" si="43"/>
        <v>263.81641958</v>
      </c>
      <c r="K100" s="30">
        <f t="shared" si="43"/>
        <v>0</v>
      </c>
      <c r="L100" s="30">
        <f t="shared" si="43"/>
        <v>101.20055625000001</v>
      </c>
      <c r="M100" s="30">
        <f t="shared" si="43"/>
        <v>481.93188025631548</v>
      </c>
      <c r="N100" s="30">
        <f t="shared" si="43"/>
        <v>0</v>
      </c>
      <c r="O100" s="30">
        <f t="shared" si="43"/>
        <v>1608.2372333351145</v>
      </c>
      <c r="P100" s="30">
        <f t="shared" si="43"/>
        <v>0</v>
      </c>
      <c r="Q100" s="30">
        <f t="shared" si="43"/>
        <v>3300.5888708675184</v>
      </c>
      <c r="R100" s="60">
        <f t="shared" si="41"/>
        <v>365.01697582999998</v>
      </c>
      <c r="S100" s="61" t="str">
        <f t="shared" si="42"/>
        <v>-</v>
      </c>
      <c r="T100" s="28" t="s">
        <v>31</v>
      </c>
    </row>
    <row r="101" spans="1:20" ht="33.75" customHeight="1" x14ac:dyDescent="0.25">
      <c r="A101" s="63" t="s">
        <v>114</v>
      </c>
      <c r="B101" s="29" t="s">
        <v>350</v>
      </c>
      <c r="C101" s="29" t="s">
        <v>310</v>
      </c>
      <c r="D101" s="30">
        <v>2776.3130724672974</v>
      </c>
      <c r="E101" s="30">
        <v>230.93915427847926</v>
      </c>
      <c r="F101" s="31">
        <v>2545.3739181888182</v>
      </c>
      <c r="G101" s="75">
        <v>1784.7057361300001</v>
      </c>
      <c r="H101" s="31">
        <f>J101+L101+N101+P101</f>
        <v>305.28738390000001</v>
      </c>
      <c r="I101" s="31">
        <v>0</v>
      </c>
      <c r="J101" s="31">
        <v>220.46302625000001</v>
      </c>
      <c r="K101" s="31">
        <v>0</v>
      </c>
      <c r="L101" s="31">
        <v>84.824357649999996</v>
      </c>
      <c r="M101" s="31">
        <v>446.17643403316197</v>
      </c>
      <c r="N101" s="31">
        <v>0</v>
      </c>
      <c r="O101" s="31">
        <v>1338.5293020968381</v>
      </c>
      <c r="P101" s="31">
        <v>0</v>
      </c>
      <c r="Q101" s="75">
        <f>F101-H101</f>
        <v>2240.0865342888183</v>
      </c>
      <c r="R101" s="60">
        <f t="shared" si="41"/>
        <v>305.28738390000001</v>
      </c>
      <c r="S101" s="61" t="str">
        <f t="shared" si="42"/>
        <v>-</v>
      </c>
      <c r="T101" s="62" t="s">
        <v>309</v>
      </c>
    </row>
    <row r="102" spans="1:20" ht="33.75" customHeight="1" x14ac:dyDescent="0.25">
      <c r="A102" s="63" t="s">
        <v>114</v>
      </c>
      <c r="B102" s="29" t="s">
        <v>351</v>
      </c>
      <c r="C102" s="29" t="s">
        <v>311</v>
      </c>
      <c r="D102" s="30">
        <v>675.58909853527007</v>
      </c>
      <c r="E102" s="30">
        <v>528.57198240895309</v>
      </c>
      <c r="F102" s="31">
        <v>147.01711612631698</v>
      </c>
      <c r="G102" s="75">
        <v>0</v>
      </c>
      <c r="H102" s="31">
        <f>J102+L102+N102+P102</f>
        <v>40.4463486</v>
      </c>
      <c r="I102" s="31">
        <v>0</v>
      </c>
      <c r="J102" s="31">
        <v>26.32249303</v>
      </c>
      <c r="K102" s="31">
        <v>0</v>
      </c>
      <c r="L102" s="31">
        <v>14.12385557</v>
      </c>
      <c r="M102" s="31">
        <v>0</v>
      </c>
      <c r="N102" s="31">
        <v>0</v>
      </c>
      <c r="O102" s="31">
        <v>0</v>
      </c>
      <c r="P102" s="31">
        <v>0</v>
      </c>
      <c r="Q102" s="75">
        <f>F102-H102</f>
        <v>106.57076752631698</v>
      </c>
      <c r="R102" s="60">
        <f t="shared" si="41"/>
        <v>40.4463486</v>
      </c>
      <c r="S102" s="61" t="str">
        <f t="shared" si="42"/>
        <v>-</v>
      </c>
      <c r="T102" s="62" t="s">
        <v>309</v>
      </c>
    </row>
    <row r="103" spans="1:20" ht="33.75" customHeight="1" x14ac:dyDescent="0.25">
      <c r="A103" s="63" t="s">
        <v>114</v>
      </c>
      <c r="B103" s="29" t="s">
        <v>352</v>
      </c>
      <c r="C103" s="29" t="s">
        <v>312</v>
      </c>
      <c r="D103" s="30">
        <v>813.49740599373604</v>
      </c>
      <c r="E103" s="30">
        <v>27.283665192783001</v>
      </c>
      <c r="F103" s="31">
        <v>786.21374080095302</v>
      </c>
      <c r="G103" s="75">
        <v>121.96686789</v>
      </c>
      <c r="H103" s="31">
        <f>J103+L103+N103+P103</f>
        <v>0</v>
      </c>
      <c r="I103" s="31">
        <v>0</v>
      </c>
      <c r="J103" s="31">
        <v>0</v>
      </c>
      <c r="K103" s="31">
        <v>0</v>
      </c>
      <c r="L103" s="31">
        <v>0</v>
      </c>
      <c r="M103" s="31">
        <v>0</v>
      </c>
      <c r="N103" s="31">
        <v>0</v>
      </c>
      <c r="O103" s="31">
        <v>121.96686789</v>
      </c>
      <c r="P103" s="31">
        <v>0</v>
      </c>
      <c r="Q103" s="75">
        <f>F103-H103</f>
        <v>786.21374080095302</v>
      </c>
      <c r="R103" s="60">
        <f t="shared" si="41"/>
        <v>0</v>
      </c>
      <c r="S103" s="61" t="str">
        <f t="shared" si="42"/>
        <v>-</v>
      </c>
      <c r="T103" s="76" t="s">
        <v>31</v>
      </c>
    </row>
    <row r="104" spans="1:20" ht="33.75" customHeight="1" x14ac:dyDescent="0.25">
      <c r="A104" s="63" t="s">
        <v>114</v>
      </c>
      <c r="B104" s="29" t="s">
        <v>353</v>
      </c>
      <c r="C104" s="29" t="s">
        <v>313</v>
      </c>
      <c r="D104" s="30">
        <v>351.91146407143003</v>
      </c>
      <c r="E104" s="30">
        <v>164.91039248999999</v>
      </c>
      <c r="F104" s="31">
        <v>187.00107158143004</v>
      </c>
      <c r="G104" s="75">
        <v>183.49650957143001</v>
      </c>
      <c r="H104" s="31">
        <f t="shared" ref="H104" si="44">J104+L104+N104+P104</f>
        <v>19.283243329999998</v>
      </c>
      <c r="I104" s="31">
        <v>0</v>
      </c>
      <c r="J104" s="31">
        <v>17.030900299999999</v>
      </c>
      <c r="K104" s="31">
        <v>0</v>
      </c>
      <c r="L104" s="31">
        <v>2.25234303</v>
      </c>
      <c r="M104" s="31">
        <v>35.755446223153506</v>
      </c>
      <c r="N104" s="31">
        <v>0</v>
      </c>
      <c r="O104" s="31">
        <v>147.7410633482765</v>
      </c>
      <c r="P104" s="31">
        <v>0</v>
      </c>
      <c r="Q104" s="75">
        <f t="shared" ref="Q104" si="45">F104-H104</f>
        <v>167.71782825143003</v>
      </c>
      <c r="R104" s="60">
        <f t="shared" si="41"/>
        <v>19.283243329999998</v>
      </c>
      <c r="S104" s="61" t="str">
        <f t="shared" si="42"/>
        <v>-</v>
      </c>
      <c r="T104" s="62" t="s">
        <v>309</v>
      </c>
    </row>
    <row r="105" spans="1:20" ht="33.75" customHeight="1" x14ac:dyDescent="0.25">
      <c r="A105" s="63" t="s">
        <v>116</v>
      </c>
      <c r="B105" s="29" t="s">
        <v>117</v>
      </c>
      <c r="C105" s="63" t="s">
        <v>30</v>
      </c>
      <c r="D105" s="30">
        <f>D106+D107</f>
        <v>0</v>
      </c>
      <c r="E105" s="30">
        <f t="shared" ref="E105:Q105" si="46">E106+E107</f>
        <v>0</v>
      </c>
      <c r="F105" s="30">
        <f t="shared" si="46"/>
        <v>0</v>
      </c>
      <c r="G105" s="30">
        <f t="shared" si="46"/>
        <v>0</v>
      </c>
      <c r="H105" s="30">
        <f t="shared" si="46"/>
        <v>0</v>
      </c>
      <c r="I105" s="30">
        <f t="shared" si="46"/>
        <v>0</v>
      </c>
      <c r="J105" s="30">
        <f t="shared" si="46"/>
        <v>0</v>
      </c>
      <c r="K105" s="30">
        <f t="shared" si="46"/>
        <v>0</v>
      </c>
      <c r="L105" s="30">
        <f t="shared" si="46"/>
        <v>0</v>
      </c>
      <c r="M105" s="30">
        <f t="shared" si="46"/>
        <v>0</v>
      </c>
      <c r="N105" s="30">
        <f t="shared" si="46"/>
        <v>0</v>
      </c>
      <c r="O105" s="30">
        <f t="shared" si="46"/>
        <v>0</v>
      </c>
      <c r="P105" s="30">
        <f t="shared" si="46"/>
        <v>0</v>
      </c>
      <c r="Q105" s="30">
        <f t="shared" si="46"/>
        <v>0</v>
      </c>
      <c r="R105" s="60">
        <f t="shared" si="41"/>
        <v>0</v>
      </c>
      <c r="S105" s="61" t="str">
        <f t="shared" si="42"/>
        <v>-</v>
      </c>
      <c r="T105" s="28" t="s">
        <v>31</v>
      </c>
    </row>
    <row r="106" spans="1:20" ht="33.75" customHeight="1" x14ac:dyDescent="0.25">
      <c r="A106" s="63" t="s">
        <v>118</v>
      </c>
      <c r="B106" s="29" t="s">
        <v>119</v>
      </c>
      <c r="C106" s="63" t="s">
        <v>30</v>
      </c>
      <c r="D106" s="30">
        <v>0</v>
      </c>
      <c r="E106" s="30">
        <v>0</v>
      </c>
      <c r="F106" s="30">
        <v>0</v>
      </c>
      <c r="G106" s="30">
        <v>0</v>
      </c>
      <c r="H106" s="30">
        <v>0</v>
      </c>
      <c r="I106" s="30">
        <v>0</v>
      </c>
      <c r="J106" s="30">
        <v>0</v>
      </c>
      <c r="K106" s="30">
        <v>0</v>
      </c>
      <c r="L106" s="30">
        <v>0</v>
      </c>
      <c r="M106" s="30">
        <v>0</v>
      </c>
      <c r="N106" s="30">
        <v>0</v>
      </c>
      <c r="O106" s="30">
        <v>0</v>
      </c>
      <c r="P106" s="30">
        <v>0</v>
      </c>
      <c r="Q106" s="30">
        <v>0</v>
      </c>
      <c r="R106" s="60">
        <f t="shared" si="41"/>
        <v>0</v>
      </c>
      <c r="S106" s="61" t="str">
        <f t="shared" si="42"/>
        <v>-</v>
      </c>
      <c r="T106" s="28" t="s">
        <v>31</v>
      </c>
    </row>
    <row r="107" spans="1:20" ht="33.75" customHeight="1" x14ac:dyDescent="0.25">
      <c r="A107" s="63" t="s">
        <v>120</v>
      </c>
      <c r="B107" s="29" t="s">
        <v>121</v>
      </c>
      <c r="C107" s="63" t="s">
        <v>30</v>
      </c>
      <c r="D107" s="30">
        <v>0</v>
      </c>
      <c r="E107" s="30">
        <v>0</v>
      </c>
      <c r="F107" s="30">
        <v>0</v>
      </c>
      <c r="G107" s="30">
        <v>0</v>
      </c>
      <c r="H107" s="30">
        <v>0</v>
      </c>
      <c r="I107" s="30">
        <v>0</v>
      </c>
      <c r="J107" s="30">
        <v>0</v>
      </c>
      <c r="K107" s="30">
        <v>0</v>
      </c>
      <c r="L107" s="30">
        <v>0</v>
      </c>
      <c r="M107" s="30">
        <v>0</v>
      </c>
      <c r="N107" s="30">
        <v>0</v>
      </c>
      <c r="O107" s="30">
        <v>0</v>
      </c>
      <c r="P107" s="30">
        <v>0</v>
      </c>
      <c r="Q107" s="30">
        <v>0</v>
      </c>
      <c r="R107" s="60">
        <f t="shared" si="41"/>
        <v>0</v>
      </c>
      <c r="S107" s="61" t="str">
        <f t="shared" si="42"/>
        <v>-</v>
      </c>
      <c r="T107" s="28" t="s">
        <v>31</v>
      </c>
    </row>
    <row r="108" spans="1:20" ht="33.75" customHeight="1" x14ac:dyDescent="0.25">
      <c r="A108" s="63" t="s">
        <v>122</v>
      </c>
      <c r="B108" s="29" t="s">
        <v>123</v>
      </c>
      <c r="C108" s="63" t="s">
        <v>30</v>
      </c>
      <c r="D108" s="30">
        <f>D109+D110</f>
        <v>0</v>
      </c>
      <c r="E108" s="30">
        <f t="shared" ref="E108:Q108" si="47">E109+E110</f>
        <v>0</v>
      </c>
      <c r="F108" s="30">
        <f t="shared" si="47"/>
        <v>0</v>
      </c>
      <c r="G108" s="30">
        <f t="shared" si="47"/>
        <v>0</v>
      </c>
      <c r="H108" s="30">
        <f t="shared" si="47"/>
        <v>0</v>
      </c>
      <c r="I108" s="30">
        <f t="shared" si="47"/>
        <v>0</v>
      </c>
      <c r="J108" s="30">
        <f t="shared" si="47"/>
        <v>0</v>
      </c>
      <c r="K108" s="30">
        <f t="shared" si="47"/>
        <v>0</v>
      </c>
      <c r="L108" s="30">
        <f t="shared" si="47"/>
        <v>0</v>
      </c>
      <c r="M108" s="30">
        <f t="shared" si="47"/>
        <v>0</v>
      </c>
      <c r="N108" s="30">
        <f t="shared" si="47"/>
        <v>0</v>
      </c>
      <c r="O108" s="30">
        <f t="shared" si="47"/>
        <v>0</v>
      </c>
      <c r="P108" s="30">
        <f t="shared" si="47"/>
        <v>0</v>
      </c>
      <c r="Q108" s="30">
        <f t="shared" si="47"/>
        <v>0</v>
      </c>
      <c r="R108" s="60">
        <f t="shared" si="41"/>
        <v>0</v>
      </c>
      <c r="S108" s="61" t="str">
        <f t="shared" si="42"/>
        <v>-</v>
      </c>
      <c r="T108" s="28" t="s">
        <v>31</v>
      </c>
    </row>
    <row r="109" spans="1:20" ht="33.75" customHeight="1" x14ac:dyDescent="0.25">
      <c r="A109" s="63" t="s">
        <v>124</v>
      </c>
      <c r="B109" s="29" t="s">
        <v>125</v>
      </c>
      <c r="C109" s="63" t="s">
        <v>30</v>
      </c>
      <c r="D109" s="30">
        <v>0</v>
      </c>
      <c r="E109" s="30">
        <v>0</v>
      </c>
      <c r="F109" s="30">
        <v>0</v>
      </c>
      <c r="G109" s="30">
        <v>0</v>
      </c>
      <c r="H109" s="30">
        <v>0</v>
      </c>
      <c r="I109" s="30">
        <v>0</v>
      </c>
      <c r="J109" s="30">
        <v>0</v>
      </c>
      <c r="K109" s="30">
        <v>0</v>
      </c>
      <c r="L109" s="30">
        <v>0</v>
      </c>
      <c r="M109" s="30">
        <v>0</v>
      </c>
      <c r="N109" s="30">
        <v>0</v>
      </c>
      <c r="O109" s="30">
        <v>0</v>
      </c>
      <c r="P109" s="30">
        <v>0</v>
      </c>
      <c r="Q109" s="30">
        <v>0</v>
      </c>
      <c r="R109" s="60">
        <f t="shared" si="41"/>
        <v>0</v>
      </c>
      <c r="S109" s="61" t="str">
        <f t="shared" si="42"/>
        <v>-</v>
      </c>
      <c r="T109" s="28" t="s">
        <v>31</v>
      </c>
    </row>
    <row r="110" spans="1:20" ht="33.75" customHeight="1" x14ac:dyDescent="0.25">
      <c r="A110" s="63" t="s">
        <v>126</v>
      </c>
      <c r="B110" s="29" t="s">
        <v>127</v>
      </c>
      <c r="C110" s="63" t="s">
        <v>30</v>
      </c>
      <c r="D110" s="30">
        <v>0</v>
      </c>
      <c r="E110" s="30">
        <v>0</v>
      </c>
      <c r="F110" s="30">
        <v>0</v>
      </c>
      <c r="G110" s="30">
        <v>0</v>
      </c>
      <c r="H110" s="30">
        <v>0</v>
      </c>
      <c r="I110" s="30">
        <v>0</v>
      </c>
      <c r="J110" s="30">
        <v>0</v>
      </c>
      <c r="K110" s="30">
        <v>0</v>
      </c>
      <c r="L110" s="30">
        <v>0</v>
      </c>
      <c r="M110" s="30">
        <v>0</v>
      </c>
      <c r="N110" s="30">
        <v>0</v>
      </c>
      <c r="O110" s="30">
        <v>0</v>
      </c>
      <c r="P110" s="30">
        <v>0</v>
      </c>
      <c r="Q110" s="30">
        <v>0</v>
      </c>
      <c r="R110" s="60">
        <f t="shared" si="41"/>
        <v>0</v>
      </c>
      <c r="S110" s="61" t="str">
        <f t="shared" si="42"/>
        <v>-</v>
      </c>
      <c r="T110" s="28" t="s">
        <v>31</v>
      </c>
    </row>
    <row r="111" spans="1:20" ht="33.75" customHeight="1" x14ac:dyDescent="0.25">
      <c r="A111" s="63" t="s">
        <v>128</v>
      </c>
      <c r="B111" s="29" t="s">
        <v>129</v>
      </c>
      <c r="C111" s="63" t="s">
        <v>30</v>
      </c>
      <c r="D111" s="30">
        <f t="shared" ref="D111:Q111" si="48">SUM(D112:D112)</f>
        <v>427.46484146067627</v>
      </c>
      <c r="E111" s="30">
        <f t="shared" si="48"/>
        <v>253.15473137399997</v>
      </c>
      <c r="F111" s="30">
        <f t="shared" si="48"/>
        <v>174.3101100866763</v>
      </c>
      <c r="G111" s="30">
        <f t="shared" si="48"/>
        <v>167.98855417667599</v>
      </c>
      <c r="H111" s="30">
        <f t="shared" si="48"/>
        <v>0</v>
      </c>
      <c r="I111" s="30">
        <f t="shared" si="48"/>
        <v>0</v>
      </c>
      <c r="J111" s="30">
        <f t="shared" si="48"/>
        <v>0</v>
      </c>
      <c r="K111" s="30">
        <f t="shared" si="48"/>
        <v>46.8</v>
      </c>
      <c r="L111" s="30">
        <f t="shared" si="48"/>
        <v>0</v>
      </c>
      <c r="M111" s="30">
        <f t="shared" si="48"/>
        <v>60</v>
      </c>
      <c r="N111" s="30">
        <f t="shared" si="48"/>
        <v>0</v>
      </c>
      <c r="O111" s="30">
        <f t="shared" si="48"/>
        <v>61.188554176675993</v>
      </c>
      <c r="P111" s="30">
        <f t="shared" si="48"/>
        <v>0</v>
      </c>
      <c r="Q111" s="30">
        <f t="shared" si="48"/>
        <v>174.3101100866763</v>
      </c>
      <c r="R111" s="60">
        <f t="shared" si="41"/>
        <v>-46.8</v>
      </c>
      <c r="S111" s="61">
        <f t="shared" si="42"/>
        <v>-1</v>
      </c>
      <c r="T111" s="28" t="s">
        <v>31</v>
      </c>
    </row>
    <row r="112" spans="1:20" ht="81" customHeight="1" x14ac:dyDescent="0.25">
      <c r="A112" s="63" t="s">
        <v>128</v>
      </c>
      <c r="B112" s="29" t="s">
        <v>354</v>
      </c>
      <c r="C112" s="29" t="s">
        <v>315</v>
      </c>
      <c r="D112" s="30">
        <v>427.46484146067627</v>
      </c>
      <c r="E112" s="30">
        <v>253.15473137399997</v>
      </c>
      <c r="F112" s="31">
        <v>174.3101100866763</v>
      </c>
      <c r="G112" s="75">
        <v>167.98855417667599</v>
      </c>
      <c r="H112" s="31">
        <f t="shared" ref="H112" si="49">J112+L112+N112+P112</f>
        <v>0</v>
      </c>
      <c r="I112" s="31">
        <v>0</v>
      </c>
      <c r="J112" s="31">
        <v>0</v>
      </c>
      <c r="K112" s="31">
        <v>46.8</v>
      </c>
      <c r="L112" s="31">
        <v>0</v>
      </c>
      <c r="M112" s="31">
        <v>60</v>
      </c>
      <c r="N112" s="31">
        <v>0</v>
      </c>
      <c r="O112" s="31">
        <v>61.188554176675993</v>
      </c>
      <c r="P112" s="31">
        <v>0</v>
      </c>
      <c r="Q112" s="75">
        <f t="shared" ref="Q112" si="50">F112-H112</f>
        <v>174.3101100866763</v>
      </c>
      <c r="R112" s="60">
        <f t="shared" si="41"/>
        <v>-46.8</v>
      </c>
      <c r="S112" s="61">
        <f t="shared" si="42"/>
        <v>-1</v>
      </c>
      <c r="T112" s="62" t="s">
        <v>314</v>
      </c>
    </row>
    <row r="113" spans="1:20" ht="33.75" customHeight="1" x14ac:dyDescent="0.25">
      <c r="A113" s="63" t="s">
        <v>130</v>
      </c>
      <c r="B113" s="29" t="s">
        <v>131</v>
      </c>
      <c r="C113" s="63" t="s">
        <v>30</v>
      </c>
      <c r="D113" s="30">
        <v>0</v>
      </c>
      <c r="E113" s="30">
        <v>0</v>
      </c>
      <c r="F113" s="30">
        <v>0</v>
      </c>
      <c r="G113" s="30">
        <v>0</v>
      </c>
      <c r="H113" s="30">
        <v>0</v>
      </c>
      <c r="I113" s="30">
        <v>0</v>
      </c>
      <c r="J113" s="30">
        <v>0</v>
      </c>
      <c r="K113" s="30">
        <v>0</v>
      </c>
      <c r="L113" s="30">
        <v>0</v>
      </c>
      <c r="M113" s="30">
        <v>0</v>
      </c>
      <c r="N113" s="30">
        <v>0</v>
      </c>
      <c r="O113" s="30">
        <v>0</v>
      </c>
      <c r="P113" s="30">
        <v>0</v>
      </c>
      <c r="Q113" s="30">
        <v>0</v>
      </c>
      <c r="R113" s="60">
        <f t="shared" si="41"/>
        <v>0</v>
      </c>
      <c r="S113" s="61" t="str">
        <f t="shared" si="42"/>
        <v>-</v>
      </c>
      <c r="T113" s="28" t="s">
        <v>31</v>
      </c>
    </row>
    <row r="114" spans="1:20" ht="33.75" customHeight="1" x14ac:dyDescent="0.25">
      <c r="A114" s="63" t="s">
        <v>132</v>
      </c>
      <c r="B114" s="29" t="s">
        <v>133</v>
      </c>
      <c r="C114" s="63" t="s">
        <v>30</v>
      </c>
      <c r="D114" s="30">
        <f t="shared" ref="D114:Q114" si="51">SUM(D115:D122)</f>
        <v>686.20681147819221</v>
      </c>
      <c r="E114" s="30">
        <f t="shared" si="51"/>
        <v>281.44033635599999</v>
      </c>
      <c r="F114" s="30">
        <f t="shared" si="51"/>
        <v>404.76647512219233</v>
      </c>
      <c r="G114" s="30">
        <f t="shared" si="51"/>
        <v>0</v>
      </c>
      <c r="H114" s="30">
        <f t="shared" si="51"/>
        <v>664.85568047749996</v>
      </c>
      <c r="I114" s="30">
        <f t="shared" si="51"/>
        <v>0</v>
      </c>
      <c r="J114" s="30">
        <f t="shared" si="51"/>
        <v>0</v>
      </c>
      <c r="K114" s="30">
        <f t="shared" si="51"/>
        <v>0</v>
      </c>
      <c r="L114" s="30">
        <f t="shared" si="51"/>
        <v>664.85568047749996</v>
      </c>
      <c r="M114" s="30">
        <f t="shared" si="51"/>
        <v>0</v>
      </c>
      <c r="N114" s="30">
        <f t="shared" si="51"/>
        <v>0</v>
      </c>
      <c r="O114" s="30">
        <f t="shared" si="51"/>
        <v>0</v>
      </c>
      <c r="P114" s="30">
        <f t="shared" si="51"/>
        <v>0</v>
      </c>
      <c r="Q114" s="30">
        <f t="shared" si="51"/>
        <v>-260.08920535530774</v>
      </c>
      <c r="R114" s="60">
        <f t="shared" si="41"/>
        <v>664.85568047749996</v>
      </c>
      <c r="S114" s="61" t="str">
        <f t="shared" si="42"/>
        <v>-</v>
      </c>
      <c r="T114" s="28" t="s">
        <v>31</v>
      </c>
    </row>
    <row r="115" spans="1:20" ht="33.75" customHeight="1" x14ac:dyDescent="0.25">
      <c r="A115" s="63" t="s">
        <v>132</v>
      </c>
      <c r="B115" s="29" t="s">
        <v>355</v>
      </c>
      <c r="C115" s="29" t="s">
        <v>316</v>
      </c>
      <c r="D115" s="30">
        <v>49.895000000000003</v>
      </c>
      <c r="E115" s="30">
        <v>49.895000000000003</v>
      </c>
      <c r="F115" s="31">
        <v>0</v>
      </c>
      <c r="G115" s="75" t="s">
        <v>31</v>
      </c>
      <c r="H115" s="31">
        <f t="shared" ref="H115:H122" si="52">J115+L115+N115+P115</f>
        <v>0</v>
      </c>
      <c r="I115" s="31" t="s">
        <v>31</v>
      </c>
      <c r="J115" s="31">
        <v>0</v>
      </c>
      <c r="K115" s="31" t="s">
        <v>31</v>
      </c>
      <c r="L115" s="31">
        <v>0</v>
      </c>
      <c r="M115" s="31" t="s">
        <v>31</v>
      </c>
      <c r="N115" s="31">
        <v>0</v>
      </c>
      <c r="O115" s="31" t="s">
        <v>31</v>
      </c>
      <c r="P115" s="31">
        <v>0</v>
      </c>
      <c r="Q115" s="75">
        <f t="shared" ref="Q115:Q122" si="53">F115-H115</f>
        <v>0</v>
      </c>
      <c r="R115" s="60" t="str">
        <f t="shared" si="41"/>
        <v>нд</v>
      </c>
      <c r="S115" s="61" t="str">
        <f t="shared" si="42"/>
        <v>нд</v>
      </c>
      <c r="T115" s="76" t="s">
        <v>31</v>
      </c>
    </row>
    <row r="116" spans="1:20" ht="33.75" customHeight="1" x14ac:dyDescent="0.25">
      <c r="A116" s="63" t="s">
        <v>132</v>
      </c>
      <c r="B116" s="29" t="s">
        <v>356</v>
      </c>
      <c r="C116" s="29" t="s">
        <v>317</v>
      </c>
      <c r="D116" s="30">
        <v>0.99999999599999989</v>
      </c>
      <c r="E116" s="30">
        <v>0.99999999599999989</v>
      </c>
      <c r="F116" s="31">
        <v>0</v>
      </c>
      <c r="G116" s="75" t="s">
        <v>31</v>
      </c>
      <c r="H116" s="31">
        <f t="shared" si="52"/>
        <v>0</v>
      </c>
      <c r="I116" s="31" t="s">
        <v>31</v>
      </c>
      <c r="J116" s="31">
        <v>0</v>
      </c>
      <c r="K116" s="31" t="s">
        <v>31</v>
      </c>
      <c r="L116" s="31">
        <v>0</v>
      </c>
      <c r="M116" s="31" t="s">
        <v>31</v>
      </c>
      <c r="N116" s="31">
        <v>0</v>
      </c>
      <c r="O116" s="31" t="s">
        <v>31</v>
      </c>
      <c r="P116" s="31">
        <v>0</v>
      </c>
      <c r="Q116" s="75">
        <f t="shared" si="53"/>
        <v>0</v>
      </c>
      <c r="R116" s="60" t="str">
        <f t="shared" si="41"/>
        <v>нд</v>
      </c>
      <c r="S116" s="61" t="str">
        <f t="shared" si="42"/>
        <v>нд</v>
      </c>
      <c r="T116" s="76" t="s">
        <v>31</v>
      </c>
    </row>
    <row r="117" spans="1:20" ht="33.75" customHeight="1" x14ac:dyDescent="0.25">
      <c r="A117" s="63" t="s">
        <v>132</v>
      </c>
      <c r="B117" s="29" t="s">
        <v>357</v>
      </c>
      <c r="C117" s="29" t="s">
        <v>319</v>
      </c>
      <c r="D117" s="30">
        <v>242.70212694</v>
      </c>
      <c r="E117" s="30">
        <v>187.85250239999999</v>
      </c>
      <c r="F117" s="31">
        <v>54.849624540000008</v>
      </c>
      <c r="G117" s="75" t="s">
        <v>31</v>
      </c>
      <c r="H117" s="31">
        <f t="shared" si="52"/>
        <v>54.849624540000001</v>
      </c>
      <c r="I117" s="31" t="s">
        <v>31</v>
      </c>
      <c r="J117" s="31">
        <v>0</v>
      </c>
      <c r="K117" s="31" t="s">
        <v>31</v>
      </c>
      <c r="L117" s="31">
        <v>54.849624540000001</v>
      </c>
      <c r="M117" s="31" t="s">
        <v>31</v>
      </c>
      <c r="N117" s="31">
        <v>0</v>
      </c>
      <c r="O117" s="31" t="s">
        <v>31</v>
      </c>
      <c r="P117" s="31">
        <v>0</v>
      </c>
      <c r="Q117" s="75">
        <f t="shared" si="53"/>
        <v>0</v>
      </c>
      <c r="R117" s="60" t="str">
        <f t="shared" si="41"/>
        <v>нд</v>
      </c>
      <c r="S117" s="61" t="str">
        <f t="shared" si="42"/>
        <v>нд</v>
      </c>
      <c r="T117" s="62" t="s">
        <v>318</v>
      </c>
    </row>
    <row r="118" spans="1:20" ht="33.75" customHeight="1" x14ac:dyDescent="0.25">
      <c r="A118" s="63" t="s">
        <v>132</v>
      </c>
      <c r="B118" s="29" t="s">
        <v>358</v>
      </c>
      <c r="C118" s="29" t="s">
        <v>321</v>
      </c>
      <c r="D118" s="30">
        <v>94.526428429999996</v>
      </c>
      <c r="E118" s="30">
        <v>0</v>
      </c>
      <c r="F118" s="31">
        <v>94.526428429999996</v>
      </c>
      <c r="G118" s="75" t="s">
        <v>31</v>
      </c>
      <c r="H118" s="31">
        <f t="shared" si="52"/>
        <v>22.417982630000001</v>
      </c>
      <c r="I118" s="31" t="s">
        <v>31</v>
      </c>
      <c r="J118" s="31">
        <v>0</v>
      </c>
      <c r="K118" s="31" t="s">
        <v>31</v>
      </c>
      <c r="L118" s="31">
        <v>22.417982630000001</v>
      </c>
      <c r="M118" s="31" t="s">
        <v>31</v>
      </c>
      <c r="N118" s="31">
        <v>0</v>
      </c>
      <c r="O118" s="31" t="s">
        <v>31</v>
      </c>
      <c r="P118" s="31">
        <v>0</v>
      </c>
      <c r="Q118" s="75">
        <f t="shared" si="53"/>
        <v>72.108445799999998</v>
      </c>
      <c r="R118" s="60" t="str">
        <f t="shared" si="41"/>
        <v>нд</v>
      </c>
      <c r="S118" s="61" t="str">
        <f t="shared" si="42"/>
        <v>нд</v>
      </c>
      <c r="T118" s="62" t="s">
        <v>320</v>
      </c>
    </row>
    <row r="119" spans="1:20" ht="33.75" customHeight="1" x14ac:dyDescent="0.25">
      <c r="A119" s="63" t="s">
        <v>132</v>
      </c>
      <c r="B119" s="29" t="s">
        <v>359</v>
      </c>
      <c r="C119" s="29" t="s">
        <v>323</v>
      </c>
      <c r="D119" s="30">
        <v>93.044942328385105</v>
      </c>
      <c r="E119" s="30">
        <v>0</v>
      </c>
      <c r="F119" s="31">
        <v>93.044942328385105</v>
      </c>
      <c r="G119" s="75" t="s">
        <v>31</v>
      </c>
      <c r="H119" s="31">
        <f t="shared" si="52"/>
        <v>90.235442329999998</v>
      </c>
      <c r="I119" s="31" t="s">
        <v>31</v>
      </c>
      <c r="J119" s="31">
        <v>0</v>
      </c>
      <c r="K119" s="31" t="s">
        <v>31</v>
      </c>
      <c r="L119" s="31">
        <v>90.235442329999998</v>
      </c>
      <c r="M119" s="31" t="s">
        <v>31</v>
      </c>
      <c r="N119" s="31">
        <v>0</v>
      </c>
      <c r="O119" s="31" t="s">
        <v>31</v>
      </c>
      <c r="P119" s="31">
        <v>0</v>
      </c>
      <c r="Q119" s="75">
        <f t="shared" si="53"/>
        <v>2.8094999983851068</v>
      </c>
      <c r="R119" s="60" t="str">
        <f t="shared" si="41"/>
        <v>нд</v>
      </c>
      <c r="S119" s="61" t="str">
        <f t="shared" si="42"/>
        <v>нд</v>
      </c>
      <c r="T119" s="62" t="s">
        <v>322</v>
      </c>
    </row>
    <row r="120" spans="1:20" ht="33.75" customHeight="1" x14ac:dyDescent="0.25">
      <c r="A120" s="63" t="s">
        <v>132</v>
      </c>
      <c r="B120" s="29" t="s">
        <v>360</v>
      </c>
      <c r="C120" s="29" t="s">
        <v>325</v>
      </c>
      <c r="D120" s="30">
        <v>131.39396034580719</v>
      </c>
      <c r="E120" s="30">
        <v>0</v>
      </c>
      <c r="F120" s="31">
        <v>131.39396034580719</v>
      </c>
      <c r="G120" s="75" t="s">
        <v>31</v>
      </c>
      <c r="H120" s="31">
        <f t="shared" si="52"/>
        <v>482.84784097750003</v>
      </c>
      <c r="I120" s="31" t="s">
        <v>31</v>
      </c>
      <c r="J120" s="31">
        <v>0</v>
      </c>
      <c r="K120" s="31" t="s">
        <v>31</v>
      </c>
      <c r="L120" s="31">
        <v>482.84784097750003</v>
      </c>
      <c r="M120" s="31" t="s">
        <v>31</v>
      </c>
      <c r="N120" s="31">
        <v>0</v>
      </c>
      <c r="O120" s="31" t="s">
        <v>31</v>
      </c>
      <c r="P120" s="31">
        <v>0</v>
      </c>
      <c r="Q120" s="75">
        <f t="shared" si="53"/>
        <v>-351.45388063169287</v>
      </c>
      <c r="R120" s="60" t="str">
        <f t="shared" si="41"/>
        <v>нд</v>
      </c>
      <c r="S120" s="61" t="str">
        <f t="shared" si="42"/>
        <v>нд</v>
      </c>
      <c r="T120" s="62" t="s">
        <v>324</v>
      </c>
    </row>
    <row r="121" spans="1:20" ht="33.75" customHeight="1" x14ac:dyDescent="0.25">
      <c r="A121" s="63" t="s">
        <v>132</v>
      </c>
      <c r="B121" s="29" t="s">
        <v>361</v>
      </c>
      <c r="C121" s="29" t="s">
        <v>327</v>
      </c>
      <c r="D121" s="30">
        <v>14.50479</v>
      </c>
      <c r="E121" s="30">
        <v>0</v>
      </c>
      <c r="F121" s="31">
        <v>14.50479</v>
      </c>
      <c r="G121" s="75" t="s">
        <v>31</v>
      </c>
      <c r="H121" s="31">
        <f t="shared" si="52"/>
        <v>14.50479</v>
      </c>
      <c r="I121" s="31" t="s">
        <v>31</v>
      </c>
      <c r="J121" s="31">
        <v>0</v>
      </c>
      <c r="K121" s="31" t="s">
        <v>31</v>
      </c>
      <c r="L121" s="31">
        <v>14.50479</v>
      </c>
      <c r="M121" s="31" t="s">
        <v>31</v>
      </c>
      <c r="N121" s="31">
        <v>0</v>
      </c>
      <c r="O121" s="31" t="s">
        <v>31</v>
      </c>
      <c r="P121" s="31">
        <v>0</v>
      </c>
      <c r="Q121" s="75">
        <f t="shared" si="53"/>
        <v>0</v>
      </c>
      <c r="R121" s="60" t="str">
        <f t="shared" si="41"/>
        <v>нд</v>
      </c>
      <c r="S121" s="61" t="str">
        <f t="shared" si="42"/>
        <v>нд</v>
      </c>
      <c r="T121" s="62" t="s">
        <v>326</v>
      </c>
    </row>
    <row r="122" spans="1:20" ht="33.75" customHeight="1" x14ac:dyDescent="0.25">
      <c r="A122" s="63" t="s">
        <v>132</v>
      </c>
      <c r="B122" s="29" t="s">
        <v>362</v>
      </c>
      <c r="C122" s="29" t="s">
        <v>328</v>
      </c>
      <c r="D122" s="30">
        <v>59.139563438000003</v>
      </c>
      <c r="E122" s="30">
        <v>42.692833960000002</v>
      </c>
      <c r="F122" s="31">
        <v>16.446729478000002</v>
      </c>
      <c r="G122" s="75" t="s">
        <v>31</v>
      </c>
      <c r="H122" s="31">
        <f t="shared" si="52"/>
        <v>0</v>
      </c>
      <c r="I122" s="31" t="s">
        <v>31</v>
      </c>
      <c r="J122" s="31">
        <v>0</v>
      </c>
      <c r="K122" s="31" t="s">
        <v>31</v>
      </c>
      <c r="L122" s="31">
        <v>0</v>
      </c>
      <c r="M122" s="31" t="s">
        <v>31</v>
      </c>
      <c r="N122" s="31">
        <v>0</v>
      </c>
      <c r="O122" s="31" t="s">
        <v>31</v>
      </c>
      <c r="P122" s="31">
        <v>0</v>
      </c>
      <c r="Q122" s="75">
        <f t="shared" si="53"/>
        <v>16.446729478000002</v>
      </c>
      <c r="R122" s="60" t="str">
        <f t="shared" si="41"/>
        <v>нд</v>
      </c>
      <c r="S122" s="61" t="str">
        <f t="shared" si="42"/>
        <v>нд</v>
      </c>
      <c r="T122" s="76" t="s">
        <v>31</v>
      </c>
    </row>
    <row r="123" spans="1:20" ht="33.75" customHeight="1" x14ac:dyDescent="0.25">
      <c r="A123" s="63" t="s">
        <v>134</v>
      </c>
      <c r="B123" s="29" t="s">
        <v>135</v>
      </c>
      <c r="C123" s="63" t="s">
        <v>30</v>
      </c>
      <c r="D123" s="31">
        <v>0</v>
      </c>
      <c r="E123" s="31">
        <v>0</v>
      </c>
      <c r="F123" s="31">
        <v>0</v>
      </c>
      <c r="G123" s="31">
        <v>0</v>
      </c>
      <c r="H123" s="31">
        <v>0</v>
      </c>
      <c r="I123" s="31">
        <v>0</v>
      </c>
      <c r="J123" s="31">
        <v>0</v>
      </c>
      <c r="K123" s="31">
        <v>0</v>
      </c>
      <c r="L123" s="31">
        <v>0</v>
      </c>
      <c r="M123" s="31">
        <v>0</v>
      </c>
      <c r="N123" s="31">
        <v>0</v>
      </c>
      <c r="O123" s="31">
        <v>0</v>
      </c>
      <c r="P123" s="31">
        <v>0</v>
      </c>
      <c r="Q123" s="31">
        <v>0</v>
      </c>
      <c r="R123" s="60">
        <f t="shared" si="41"/>
        <v>0</v>
      </c>
      <c r="S123" s="61" t="str">
        <f t="shared" si="42"/>
        <v>-</v>
      </c>
      <c r="T123" s="64" t="s">
        <v>31</v>
      </c>
    </row>
    <row r="124" spans="1:20" ht="33.75" customHeight="1" x14ac:dyDescent="0.25">
      <c r="A124" s="63" t="s">
        <v>136</v>
      </c>
      <c r="B124" s="29" t="s">
        <v>137</v>
      </c>
      <c r="C124" s="63" t="s">
        <v>30</v>
      </c>
      <c r="D124" s="31">
        <v>0</v>
      </c>
      <c r="E124" s="31">
        <v>0</v>
      </c>
      <c r="F124" s="31">
        <v>0</v>
      </c>
      <c r="G124" s="31">
        <v>0</v>
      </c>
      <c r="H124" s="31">
        <v>0</v>
      </c>
      <c r="I124" s="31">
        <v>0</v>
      </c>
      <c r="J124" s="31">
        <v>0</v>
      </c>
      <c r="K124" s="31">
        <v>0</v>
      </c>
      <c r="L124" s="31">
        <v>0</v>
      </c>
      <c r="M124" s="31">
        <v>0</v>
      </c>
      <c r="N124" s="31">
        <v>0</v>
      </c>
      <c r="O124" s="31">
        <v>0</v>
      </c>
      <c r="P124" s="31">
        <v>0</v>
      </c>
      <c r="Q124" s="31">
        <v>0</v>
      </c>
      <c r="R124" s="60">
        <f t="shared" si="41"/>
        <v>0</v>
      </c>
      <c r="S124" s="61" t="str">
        <f t="shared" si="42"/>
        <v>-</v>
      </c>
      <c r="T124" s="64" t="s">
        <v>31</v>
      </c>
    </row>
    <row r="125" spans="1:20" ht="33.75" customHeight="1" x14ac:dyDescent="0.25">
      <c r="A125" s="63" t="s">
        <v>138</v>
      </c>
      <c r="B125" s="29" t="s">
        <v>139</v>
      </c>
      <c r="C125" s="63" t="s">
        <v>30</v>
      </c>
      <c r="D125" s="31">
        <v>0</v>
      </c>
      <c r="E125" s="31">
        <v>0</v>
      </c>
      <c r="F125" s="31">
        <v>0</v>
      </c>
      <c r="G125" s="31">
        <v>0</v>
      </c>
      <c r="H125" s="31">
        <v>0</v>
      </c>
      <c r="I125" s="31">
        <v>0</v>
      </c>
      <c r="J125" s="31">
        <v>0</v>
      </c>
      <c r="K125" s="31">
        <v>0</v>
      </c>
      <c r="L125" s="31">
        <v>0</v>
      </c>
      <c r="M125" s="31">
        <v>0</v>
      </c>
      <c r="N125" s="31">
        <v>0</v>
      </c>
      <c r="O125" s="31">
        <v>0</v>
      </c>
      <c r="P125" s="31">
        <v>0</v>
      </c>
      <c r="Q125" s="31">
        <v>0</v>
      </c>
      <c r="R125" s="60">
        <f t="shared" si="41"/>
        <v>0</v>
      </c>
      <c r="S125" s="61" t="str">
        <f t="shared" si="42"/>
        <v>-</v>
      </c>
      <c r="T125" s="64" t="s">
        <v>31</v>
      </c>
    </row>
    <row r="126" spans="1:20" ht="33.75" customHeight="1" x14ac:dyDescent="0.25">
      <c r="A126" s="63" t="s">
        <v>140</v>
      </c>
      <c r="B126" s="29" t="s">
        <v>141</v>
      </c>
      <c r="C126" s="63" t="s">
        <v>30</v>
      </c>
      <c r="D126" s="31">
        <v>0</v>
      </c>
      <c r="E126" s="31">
        <v>0</v>
      </c>
      <c r="F126" s="31">
        <v>0</v>
      </c>
      <c r="G126" s="31">
        <v>0</v>
      </c>
      <c r="H126" s="31">
        <v>0</v>
      </c>
      <c r="I126" s="31">
        <v>0</v>
      </c>
      <c r="J126" s="31">
        <v>0</v>
      </c>
      <c r="K126" s="31">
        <v>0</v>
      </c>
      <c r="L126" s="31">
        <v>0</v>
      </c>
      <c r="M126" s="31">
        <v>0</v>
      </c>
      <c r="N126" s="31">
        <v>0</v>
      </c>
      <c r="O126" s="31">
        <v>0</v>
      </c>
      <c r="P126" s="31">
        <v>0</v>
      </c>
      <c r="Q126" s="31">
        <v>0</v>
      </c>
      <c r="R126" s="60">
        <f t="shared" si="41"/>
        <v>0</v>
      </c>
      <c r="S126" s="61" t="str">
        <f t="shared" si="42"/>
        <v>-</v>
      </c>
      <c r="T126" s="64" t="s">
        <v>31</v>
      </c>
    </row>
    <row r="127" spans="1:20" ht="33.75" customHeight="1" x14ac:dyDescent="0.25">
      <c r="A127" s="63" t="s">
        <v>142</v>
      </c>
      <c r="B127" s="29" t="s">
        <v>141</v>
      </c>
      <c r="C127" s="63" t="s">
        <v>30</v>
      </c>
      <c r="D127" s="31">
        <v>0</v>
      </c>
      <c r="E127" s="31">
        <v>0</v>
      </c>
      <c r="F127" s="31">
        <v>0</v>
      </c>
      <c r="G127" s="31">
        <v>0</v>
      </c>
      <c r="H127" s="31">
        <v>0</v>
      </c>
      <c r="I127" s="31">
        <v>0</v>
      </c>
      <c r="J127" s="31">
        <v>0</v>
      </c>
      <c r="K127" s="31">
        <v>0</v>
      </c>
      <c r="L127" s="31">
        <v>0</v>
      </c>
      <c r="M127" s="31">
        <v>0</v>
      </c>
      <c r="N127" s="31">
        <v>0</v>
      </c>
      <c r="O127" s="31">
        <v>0</v>
      </c>
      <c r="P127" s="31">
        <v>0</v>
      </c>
      <c r="Q127" s="31">
        <v>0</v>
      </c>
      <c r="R127" s="60">
        <f t="shared" si="41"/>
        <v>0</v>
      </c>
      <c r="S127" s="61" t="str">
        <f t="shared" si="42"/>
        <v>-</v>
      </c>
      <c r="T127" s="64" t="s">
        <v>31</v>
      </c>
    </row>
    <row r="128" spans="1:20" ht="33.75" customHeight="1" x14ac:dyDescent="0.25">
      <c r="A128" s="63" t="s">
        <v>143</v>
      </c>
      <c r="B128" s="29" t="s">
        <v>144</v>
      </c>
      <c r="C128" s="63" t="s">
        <v>30</v>
      </c>
      <c r="D128" s="31">
        <v>0</v>
      </c>
      <c r="E128" s="31">
        <v>0</v>
      </c>
      <c r="F128" s="31">
        <v>0</v>
      </c>
      <c r="G128" s="31">
        <v>0</v>
      </c>
      <c r="H128" s="31">
        <v>0</v>
      </c>
      <c r="I128" s="31">
        <v>0</v>
      </c>
      <c r="J128" s="31">
        <v>0</v>
      </c>
      <c r="K128" s="31">
        <v>0</v>
      </c>
      <c r="L128" s="31">
        <v>0</v>
      </c>
      <c r="M128" s="31">
        <v>0</v>
      </c>
      <c r="N128" s="31">
        <v>0</v>
      </c>
      <c r="O128" s="31">
        <v>0</v>
      </c>
      <c r="P128" s="31">
        <v>0</v>
      </c>
      <c r="Q128" s="31">
        <v>0</v>
      </c>
      <c r="R128" s="60">
        <f t="shared" si="41"/>
        <v>0</v>
      </c>
      <c r="S128" s="61" t="str">
        <f t="shared" si="42"/>
        <v>-</v>
      </c>
      <c r="T128" s="64" t="s">
        <v>31</v>
      </c>
    </row>
    <row r="129" spans="1:20" ht="33.75" customHeight="1" x14ac:dyDescent="0.25">
      <c r="A129" s="63" t="s">
        <v>145</v>
      </c>
      <c r="B129" s="29" t="s">
        <v>146</v>
      </c>
      <c r="C129" s="63" t="s">
        <v>30</v>
      </c>
      <c r="D129" s="31">
        <v>0</v>
      </c>
      <c r="E129" s="31">
        <v>0</v>
      </c>
      <c r="F129" s="31">
        <v>0</v>
      </c>
      <c r="G129" s="31">
        <v>0</v>
      </c>
      <c r="H129" s="31">
        <v>0</v>
      </c>
      <c r="I129" s="31">
        <v>0</v>
      </c>
      <c r="J129" s="31">
        <v>0</v>
      </c>
      <c r="K129" s="31">
        <v>0</v>
      </c>
      <c r="L129" s="31">
        <v>0</v>
      </c>
      <c r="M129" s="31">
        <v>0</v>
      </c>
      <c r="N129" s="31">
        <v>0</v>
      </c>
      <c r="O129" s="31">
        <v>0</v>
      </c>
      <c r="P129" s="31">
        <v>0</v>
      </c>
      <c r="Q129" s="31">
        <v>0</v>
      </c>
      <c r="R129" s="60">
        <f t="shared" si="41"/>
        <v>0</v>
      </c>
      <c r="S129" s="61" t="str">
        <f t="shared" si="42"/>
        <v>-</v>
      </c>
      <c r="T129" s="64" t="s">
        <v>31</v>
      </c>
    </row>
    <row r="130" spans="1:20" ht="33.75" customHeight="1" x14ac:dyDescent="0.25">
      <c r="A130" s="63" t="s">
        <v>147</v>
      </c>
      <c r="B130" s="29" t="s">
        <v>141</v>
      </c>
      <c r="C130" s="63" t="s">
        <v>30</v>
      </c>
      <c r="D130" s="31">
        <v>0</v>
      </c>
      <c r="E130" s="31">
        <v>0</v>
      </c>
      <c r="F130" s="31">
        <v>0</v>
      </c>
      <c r="G130" s="31">
        <v>0</v>
      </c>
      <c r="H130" s="31">
        <v>0</v>
      </c>
      <c r="I130" s="31">
        <v>0</v>
      </c>
      <c r="J130" s="31">
        <v>0</v>
      </c>
      <c r="K130" s="31">
        <v>0</v>
      </c>
      <c r="L130" s="31">
        <v>0</v>
      </c>
      <c r="M130" s="31">
        <v>0</v>
      </c>
      <c r="N130" s="31">
        <v>0</v>
      </c>
      <c r="O130" s="31">
        <v>0</v>
      </c>
      <c r="P130" s="31">
        <v>0</v>
      </c>
      <c r="Q130" s="31">
        <v>0</v>
      </c>
      <c r="R130" s="60">
        <f t="shared" si="41"/>
        <v>0</v>
      </c>
      <c r="S130" s="61" t="str">
        <f t="shared" si="42"/>
        <v>-</v>
      </c>
      <c r="T130" s="64" t="s">
        <v>31</v>
      </c>
    </row>
    <row r="131" spans="1:20" ht="33.75" customHeight="1" x14ac:dyDescent="0.25">
      <c r="A131" s="63" t="s">
        <v>148</v>
      </c>
      <c r="B131" s="29" t="s">
        <v>149</v>
      </c>
      <c r="C131" s="63" t="s">
        <v>30</v>
      </c>
      <c r="D131" s="31">
        <v>0</v>
      </c>
      <c r="E131" s="31">
        <v>0</v>
      </c>
      <c r="F131" s="31">
        <v>0</v>
      </c>
      <c r="G131" s="31">
        <v>0</v>
      </c>
      <c r="H131" s="31">
        <v>0</v>
      </c>
      <c r="I131" s="31">
        <v>0</v>
      </c>
      <c r="J131" s="31">
        <v>0</v>
      </c>
      <c r="K131" s="31">
        <v>0</v>
      </c>
      <c r="L131" s="31">
        <v>0</v>
      </c>
      <c r="M131" s="31">
        <v>0</v>
      </c>
      <c r="N131" s="31">
        <v>0</v>
      </c>
      <c r="O131" s="31">
        <v>0</v>
      </c>
      <c r="P131" s="31">
        <v>0</v>
      </c>
      <c r="Q131" s="31">
        <v>0</v>
      </c>
      <c r="R131" s="60">
        <f t="shared" si="41"/>
        <v>0</v>
      </c>
      <c r="S131" s="61" t="str">
        <f t="shared" si="42"/>
        <v>-</v>
      </c>
      <c r="T131" s="64" t="s">
        <v>31</v>
      </c>
    </row>
    <row r="132" spans="1:20" ht="33.75" customHeight="1" x14ac:dyDescent="0.25">
      <c r="A132" s="63" t="s">
        <v>150</v>
      </c>
      <c r="B132" s="29" t="s">
        <v>151</v>
      </c>
      <c r="C132" s="63" t="s">
        <v>30</v>
      </c>
      <c r="D132" s="31">
        <v>0</v>
      </c>
      <c r="E132" s="31">
        <v>0</v>
      </c>
      <c r="F132" s="31">
        <v>0</v>
      </c>
      <c r="G132" s="31">
        <v>0</v>
      </c>
      <c r="H132" s="31">
        <v>0</v>
      </c>
      <c r="I132" s="31">
        <v>0</v>
      </c>
      <c r="J132" s="31">
        <v>0</v>
      </c>
      <c r="K132" s="31">
        <v>0</v>
      </c>
      <c r="L132" s="31">
        <v>0</v>
      </c>
      <c r="M132" s="31">
        <v>0</v>
      </c>
      <c r="N132" s="31">
        <v>0</v>
      </c>
      <c r="O132" s="31">
        <v>0</v>
      </c>
      <c r="P132" s="31">
        <v>0</v>
      </c>
      <c r="Q132" s="31">
        <v>0</v>
      </c>
      <c r="R132" s="60">
        <f t="shared" si="41"/>
        <v>0</v>
      </c>
      <c r="S132" s="61" t="str">
        <f t="shared" si="42"/>
        <v>-</v>
      </c>
      <c r="T132" s="64" t="s">
        <v>31</v>
      </c>
    </row>
    <row r="133" spans="1:20" ht="33.75" customHeight="1" x14ac:dyDescent="0.25">
      <c r="A133" s="63" t="s">
        <v>152</v>
      </c>
      <c r="B133" s="29" t="s">
        <v>153</v>
      </c>
      <c r="C133" s="63" t="s">
        <v>30</v>
      </c>
      <c r="D133" s="31">
        <v>0</v>
      </c>
      <c r="E133" s="31">
        <v>0</v>
      </c>
      <c r="F133" s="31">
        <v>0</v>
      </c>
      <c r="G133" s="31">
        <v>0</v>
      </c>
      <c r="H133" s="31">
        <v>0</v>
      </c>
      <c r="I133" s="31">
        <v>0</v>
      </c>
      <c r="J133" s="31">
        <v>0</v>
      </c>
      <c r="K133" s="31">
        <v>0</v>
      </c>
      <c r="L133" s="31">
        <v>0</v>
      </c>
      <c r="M133" s="31">
        <v>0</v>
      </c>
      <c r="N133" s="31">
        <v>0</v>
      </c>
      <c r="O133" s="31">
        <v>0</v>
      </c>
      <c r="P133" s="31">
        <v>0</v>
      </c>
      <c r="Q133" s="31">
        <v>0</v>
      </c>
      <c r="R133" s="60">
        <f t="shared" si="41"/>
        <v>0</v>
      </c>
      <c r="S133" s="61" t="str">
        <f t="shared" si="42"/>
        <v>-</v>
      </c>
      <c r="T133" s="64" t="s">
        <v>31</v>
      </c>
    </row>
    <row r="134" spans="1:20" ht="33.75" customHeight="1" x14ac:dyDescent="0.25">
      <c r="A134" s="63" t="s">
        <v>154</v>
      </c>
      <c r="B134" s="29" t="s">
        <v>155</v>
      </c>
      <c r="C134" s="63" t="s">
        <v>30</v>
      </c>
      <c r="D134" s="31">
        <v>0</v>
      </c>
      <c r="E134" s="31">
        <v>0</v>
      </c>
      <c r="F134" s="31">
        <v>0</v>
      </c>
      <c r="G134" s="31">
        <v>0</v>
      </c>
      <c r="H134" s="31">
        <v>0</v>
      </c>
      <c r="I134" s="31">
        <v>0</v>
      </c>
      <c r="J134" s="31">
        <v>0</v>
      </c>
      <c r="K134" s="31">
        <v>0</v>
      </c>
      <c r="L134" s="31">
        <v>0</v>
      </c>
      <c r="M134" s="31">
        <v>0</v>
      </c>
      <c r="N134" s="31">
        <v>0</v>
      </c>
      <c r="O134" s="31">
        <v>0</v>
      </c>
      <c r="P134" s="31">
        <v>0</v>
      </c>
      <c r="Q134" s="31">
        <v>0</v>
      </c>
      <c r="R134" s="60">
        <f t="shared" si="41"/>
        <v>0</v>
      </c>
      <c r="S134" s="61" t="str">
        <f t="shared" si="42"/>
        <v>-</v>
      </c>
      <c r="T134" s="64" t="s">
        <v>31</v>
      </c>
    </row>
    <row r="135" spans="1:20" ht="33.75" customHeight="1" x14ac:dyDescent="0.25">
      <c r="A135" s="63" t="s">
        <v>156</v>
      </c>
      <c r="B135" s="29" t="s">
        <v>157</v>
      </c>
      <c r="C135" s="63" t="s">
        <v>30</v>
      </c>
      <c r="D135" s="31">
        <v>0</v>
      </c>
      <c r="E135" s="31">
        <v>0</v>
      </c>
      <c r="F135" s="31">
        <v>0</v>
      </c>
      <c r="G135" s="31">
        <v>0</v>
      </c>
      <c r="H135" s="31">
        <v>0</v>
      </c>
      <c r="I135" s="31">
        <v>0</v>
      </c>
      <c r="J135" s="31">
        <v>0</v>
      </c>
      <c r="K135" s="31">
        <v>0</v>
      </c>
      <c r="L135" s="31">
        <v>0</v>
      </c>
      <c r="M135" s="31">
        <v>0</v>
      </c>
      <c r="N135" s="31">
        <v>0</v>
      </c>
      <c r="O135" s="31">
        <v>0</v>
      </c>
      <c r="P135" s="31">
        <v>0</v>
      </c>
      <c r="Q135" s="31">
        <v>0</v>
      </c>
      <c r="R135" s="60">
        <f t="shared" si="41"/>
        <v>0</v>
      </c>
      <c r="S135" s="61" t="str">
        <f t="shared" si="42"/>
        <v>-</v>
      </c>
      <c r="T135" s="64" t="s">
        <v>31</v>
      </c>
    </row>
    <row r="136" spans="1:20" ht="33.75" customHeight="1" x14ac:dyDescent="0.25">
      <c r="A136" s="63" t="s">
        <v>158</v>
      </c>
      <c r="B136" s="29" t="s">
        <v>159</v>
      </c>
      <c r="C136" s="63" t="s">
        <v>30</v>
      </c>
      <c r="D136" s="31">
        <v>0</v>
      </c>
      <c r="E136" s="31">
        <v>0</v>
      </c>
      <c r="F136" s="31">
        <v>0</v>
      </c>
      <c r="G136" s="31">
        <v>0</v>
      </c>
      <c r="H136" s="31">
        <v>0</v>
      </c>
      <c r="I136" s="31">
        <v>0</v>
      </c>
      <c r="J136" s="31">
        <v>0</v>
      </c>
      <c r="K136" s="31">
        <v>0</v>
      </c>
      <c r="L136" s="31">
        <v>0</v>
      </c>
      <c r="M136" s="31">
        <v>0</v>
      </c>
      <c r="N136" s="31">
        <v>0</v>
      </c>
      <c r="O136" s="31">
        <v>0</v>
      </c>
      <c r="P136" s="31">
        <v>0</v>
      </c>
      <c r="Q136" s="31">
        <v>0</v>
      </c>
      <c r="R136" s="60">
        <f t="shared" si="41"/>
        <v>0</v>
      </c>
      <c r="S136" s="61" t="str">
        <f t="shared" si="42"/>
        <v>-</v>
      </c>
      <c r="T136" s="64" t="s">
        <v>31</v>
      </c>
    </row>
    <row r="137" spans="1:20" ht="33.75" customHeight="1" x14ac:dyDescent="0.25">
      <c r="A137" s="63" t="s">
        <v>160</v>
      </c>
      <c r="B137" s="29" t="s">
        <v>161</v>
      </c>
      <c r="C137" s="63" t="s">
        <v>30</v>
      </c>
      <c r="D137" s="31">
        <v>0</v>
      </c>
      <c r="E137" s="31">
        <v>0</v>
      </c>
      <c r="F137" s="31">
        <v>0</v>
      </c>
      <c r="G137" s="31">
        <v>0</v>
      </c>
      <c r="H137" s="31">
        <v>0</v>
      </c>
      <c r="I137" s="31">
        <v>0</v>
      </c>
      <c r="J137" s="31">
        <v>0</v>
      </c>
      <c r="K137" s="31">
        <v>0</v>
      </c>
      <c r="L137" s="31">
        <v>0</v>
      </c>
      <c r="M137" s="31">
        <v>0</v>
      </c>
      <c r="N137" s="31">
        <v>0</v>
      </c>
      <c r="O137" s="31">
        <v>0</v>
      </c>
      <c r="P137" s="31">
        <v>0</v>
      </c>
      <c r="Q137" s="31">
        <v>0</v>
      </c>
      <c r="R137" s="60">
        <f t="shared" si="41"/>
        <v>0</v>
      </c>
      <c r="S137" s="61" t="str">
        <f t="shared" si="42"/>
        <v>-</v>
      </c>
      <c r="T137" s="64" t="s">
        <v>31</v>
      </c>
    </row>
    <row r="138" spans="1:20" ht="33.75" customHeight="1" x14ac:dyDescent="0.25">
      <c r="A138" s="63" t="s">
        <v>162</v>
      </c>
      <c r="B138" s="29" t="s">
        <v>163</v>
      </c>
      <c r="C138" s="63" t="s">
        <v>30</v>
      </c>
      <c r="D138" s="31">
        <v>0</v>
      </c>
      <c r="E138" s="31">
        <v>0</v>
      </c>
      <c r="F138" s="31">
        <v>0</v>
      </c>
      <c r="G138" s="31">
        <v>0</v>
      </c>
      <c r="H138" s="31">
        <v>0</v>
      </c>
      <c r="I138" s="31">
        <v>0</v>
      </c>
      <c r="J138" s="31">
        <v>0</v>
      </c>
      <c r="K138" s="31">
        <v>0</v>
      </c>
      <c r="L138" s="31">
        <v>0</v>
      </c>
      <c r="M138" s="31">
        <v>0</v>
      </c>
      <c r="N138" s="31">
        <v>0</v>
      </c>
      <c r="O138" s="31">
        <v>0</v>
      </c>
      <c r="P138" s="31">
        <v>0</v>
      </c>
      <c r="Q138" s="31">
        <v>0</v>
      </c>
      <c r="R138" s="60">
        <f t="shared" si="41"/>
        <v>0</v>
      </c>
      <c r="S138" s="61" t="str">
        <f t="shared" si="42"/>
        <v>-</v>
      </c>
      <c r="T138" s="64" t="s">
        <v>31</v>
      </c>
    </row>
    <row r="139" spans="1:20" ht="33.75" customHeight="1" x14ac:dyDescent="0.25">
      <c r="A139" s="63" t="s">
        <v>164</v>
      </c>
      <c r="B139" s="29" t="s">
        <v>165</v>
      </c>
      <c r="C139" s="63" t="s">
        <v>30</v>
      </c>
      <c r="D139" s="31">
        <v>0</v>
      </c>
      <c r="E139" s="31">
        <v>0</v>
      </c>
      <c r="F139" s="31">
        <v>0</v>
      </c>
      <c r="G139" s="31">
        <v>0</v>
      </c>
      <c r="H139" s="31">
        <v>0</v>
      </c>
      <c r="I139" s="31">
        <v>0</v>
      </c>
      <c r="J139" s="31">
        <v>0</v>
      </c>
      <c r="K139" s="31">
        <v>0</v>
      </c>
      <c r="L139" s="31">
        <v>0</v>
      </c>
      <c r="M139" s="31">
        <v>0</v>
      </c>
      <c r="N139" s="31">
        <v>0</v>
      </c>
      <c r="O139" s="31">
        <v>0</v>
      </c>
      <c r="P139" s="31">
        <v>0</v>
      </c>
      <c r="Q139" s="31">
        <v>0</v>
      </c>
      <c r="R139" s="60">
        <f t="shared" si="41"/>
        <v>0</v>
      </c>
      <c r="S139" s="61" t="str">
        <f t="shared" si="42"/>
        <v>-</v>
      </c>
      <c r="T139" s="64" t="s">
        <v>31</v>
      </c>
    </row>
    <row r="140" spans="1:20" ht="33.75" customHeight="1" x14ac:dyDescent="0.25">
      <c r="A140" s="63" t="s">
        <v>166</v>
      </c>
      <c r="B140" s="29" t="s">
        <v>167</v>
      </c>
      <c r="C140" s="63" t="s">
        <v>30</v>
      </c>
      <c r="D140" s="31">
        <v>0</v>
      </c>
      <c r="E140" s="31">
        <v>0</v>
      </c>
      <c r="F140" s="31">
        <v>0</v>
      </c>
      <c r="G140" s="31">
        <v>0</v>
      </c>
      <c r="H140" s="31">
        <v>0</v>
      </c>
      <c r="I140" s="31">
        <v>0</v>
      </c>
      <c r="J140" s="31">
        <v>0</v>
      </c>
      <c r="K140" s="31">
        <v>0</v>
      </c>
      <c r="L140" s="31">
        <v>0</v>
      </c>
      <c r="M140" s="31">
        <v>0</v>
      </c>
      <c r="N140" s="31">
        <v>0</v>
      </c>
      <c r="O140" s="31">
        <v>0</v>
      </c>
      <c r="P140" s="31">
        <v>0</v>
      </c>
      <c r="Q140" s="31">
        <v>0</v>
      </c>
      <c r="R140" s="60">
        <f t="shared" si="41"/>
        <v>0</v>
      </c>
      <c r="S140" s="61" t="str">
        <f t="shared" si="42"/>
        <v>-</v>
      </c>
      <c r="T140" s="64" t="s">
        <v>31</v>
      </c>
    </row>
    <row r="141" spans="1:20" ht="33.75" customHeight="1" x14ac:dyDescent="0.25">
      <c r="A141" s="63" t="s">
        <v>168</v>
      </c>
      <c r="B141" s="29" t="s">
        <v>169</v>
      </c>
      <c r="C141" s="63" t="s">
        <v>30</v>
      </c>
      <c r="D141" s="31">
        <v>0</v>
      </c>
      <c r="E141" s="31">
        <v>0</v>
      </c>
      <c r="F141" s="31">
        <v>0</v>
      </c>
      <c r="G141" s="31">
        <v>0</v>
      </c>
      <c r="H141" s="31">
        <v>0</v>
      </c>
      <c r="I141" s="31">
        <v>0</v>
      </c>
      <c r="J141" s="31">
        <v>0</v>
      </c>
      <c r="K141" s="31">
        <v>0</v>
      </c>
      <c r="L141" s="31">
        <v>0</v>
      </c>
      <c r="M141" s="31">
        <v>0</v>
      </c>
      <c r="N141" s="31">
        <v>0</v>
      </c>
      <c r="O141" s="31">
        <v>0</v>
      </c>
      <c r="P141" s="31">
        <v>0</v>
      </c>
      <c r="Q141" s="31">
        <v>0</v>
      </c>
      <c r="R141" s="60">
        <f t="shared" si="41"/>
        <v>0</v>
      </c>
      <c r="S141" s="61" t="str">
        <f t="shared" si="42"/>
        <v>-</v>
      </c>
      <c r="T141" s="64" t="s">
        <v>31</v>
      </c>
    </row>
    <row r="142" spans="1:20" ht="33.75" customHeight="1" x14ac:dyDescent="0.25">
      <c r="A142" s="63" t="s">
        <v>170</v>
      </c>
      <c r="B142" s="29" t="s">
        <v>119</v>
      </c>
      <c r="C142" s="63" t="s">
        <v>30</v>
      </c>
      <c r="D142" s="31">
        <v>0</v>
      </c>
      <c r="E142" s="31">
        <v>0</v>
      </c>
      <c r="F142" s="31">
        <v>0</v>
      </c>
      <c r="G142" s="31">
        <v>0</v>
      </c>
      <c r="H142" s="31">
        <v>0</v>
      </c>
      <c r="I142" s="31">
        <v>0</v>
      </c>
      <c r="J142" s="31">
        <v>0</v>
      </c>
      <c r="K142" s="31">
        <v>0</v>
      </c>
      <c r="L142" s="31">
        <v>0</v>
      </c>
      <c r="M142" s="31">
        <v>0</v>
      </c>
      <c r="N142" s="31">
        <v>0</v>
      </c>
      <c r="O142" s="31">
        <v>0</v>
      </c>
      <c r="P142" s="31">
        <v>0</v>
      </c>
      <c r="Q142" s="31">
        <v>0</v>
      </c>
      <c r="R142" s="60">
        <f t="shared" si="41"/>
        <v>0</v>
      </c>
      <c r="S142" s="61" t="str">
        <f t="shared" si="42"/>
        <v>-</v>
      </c>
      <c r="T142" s="64" t="s">
        <v>31</v>
      </c>
    </row>
    <row r="143" spans="1:20" ht="33.75" customHeight="1" x14ac:dyDescent="0.25">
      <c r="A143" s="63" t="s">
        <v>171</v>
      </c>
      <c r="B143" s="29" t="s">
        <v>172</v>
      </c>
      <c r="C143" s="63" t="s">
        <v>30</v>
      </c>
      <c r="D143" s="31">
        <v>0</v>
      </c>
      <c r="E143" s="31">
        <v>0</v>
      </c>
      <c r="F143" s="31">
        <v>0</v>
      </c>
      <c r="G143" s="31">
        <v>0</v>
      </c>
      <c r="H143" s="31">
        <v>0</v>
      </c>
      <c r="I143" s="31">
        <v>0</v>
      </c>
      <c r="J143" s="31">
        <v>0</v>
      </c>
      <c r="K143" s="31">
        <v>0</v>
      </c>
      <c r="L143" s="31">
        <v>0</v>
      </c>
      <c r="M143" s="31">
        <v>0</v>
      </c>
      <c r="N143" s="31">
        <v>0</v>
      </c>
      <c r="O143" s="31">
        <v>0</v>
      </c>
      <c r="P143" s="31">
        <v>0</v>
      </c>
      <c r="Q143" s="31">
        <v>0</v>
      </c>
      <c r="R143" s="60">
        <f t="shared" si="41"/>
        <v>0</v>
      </c>
      <c r="S143" s="61" t="str">
        <f t="shared" si="42"/>
        <v>-</v>
      </c>
      <c r="T143" s="64" t="s">
        <v>31</v>
      </c>
    </row>
    <row r="144" spans="1:20" ht="33.75" customHeight="1" x14ac:dyDescent="0.25">
      <c r="A144" s="63" t="s">
        <v>173</v>
      </c>
      <c r="B144" s="29" t="s">
        <v>174</v>
      </c>
      <c r="C144" s="63" t="s">
        <v>30</v>
      </c>
      <c r="D144" s="31">
        <v>0</v>
      </c>
      <c r="E144" s="31">
        <v>0</v>
      </c>
      <c r="F144" s="31">
        <v>0</v>
      </c>
      <c r="G144" s="31">
        <v>0</v>
      </c>
      <c r="H144" s="31">
        <v>0</v>
      </c>
      <c r="I144" s="31">
        <v>0</v>
      </c>
      <c r="J144" s="31">
        <v>0</v>
      </c>
      <c r="K144" s="31">
        <v>0</v>
      </c>
      <c r="L144" s="31">
        <v>0</v>
      </c>
      <c r="M144" s="31">
        <v>0</v>
      </c>
      <c r="N144" s="31">
        <v>0</v>
      </c>
      <c r="O144" s="31">
        <v>0</v>
      </c>
      <c r="P144" s="31">
        <v>0</v>
      </c>
      <c r="Q144" s="31">
        <v>0</v>
      </c>
      <c r="R144" s="60">
        <f t="shared" si="41"/>
        <v>0</v>
      </c>
      <c r="S144" s="61" t="str">
        <f t="shared" si="42"/>
        <v>-</v>
      </c>
      <c r="T144" s="64" t="s">
        <v>31</v>
      </c>
    </row>
    <row r="145" spans="1:20" ht="33.75" customHeight="1" x14ac:dyDescent="0.25">
      <c r="A145" s="63" t="s">
        <v>175</v>
      </c>
      <c r="B145" s="29" t="s">
        <v>176</v>
      </c>
      <c r="C145" s="63" t="s">
        <v>30</v>
      </c>
      <c r="D145" s="31">
        <v>0</v>
      </c>
      <c r="E145" s="31">
        <v>0</v>
      </c>
      <c r="F145" s="31">
        <v>0</v>
      </c>
      <c r="G145" s="31">
        <v>0</v>
      </c>
      <c r="H145" s="31">
        <v>0</v>
      </c>
      <c r="I145" s="31">
        <v>0</v>
      </c>
      <c r="J145" s="31">
        <v>0</v>
      </c>
      <c r="K145" s="31">
        <v>0</v>
      </c>
      <c r="L145" s="31">
        <v>0</v>
      </c>
      <c r="M145" s="31">
        <v>0</v>
      </c>
      <c r="N145" s="31">
        <v>0</v>
      </c>
      <c r="O145" s="31">
        <v>0</v>
      </c>
      <c r="P145" s="31">
        <v>0</v>
      </c>
      <c r="Q145" s="31">
        <v>0</v>
      </c>
      <c r="R145" s="60">
        <f t="shared" si="41"/>
        <v>0</v>
      </c>
      <c r="S145" s="61" t="str">
        <f t="shared" si="42"/>
        <v>-</v>
      </c>
      <c r="T145" s="64" t="s">
        <v>31</v>
      </c>
    </row>
    <row r="146" spans="1:20" ht="33.75" customHeight="1" x14ac:dyDescent="0.25">
      <c r="A146" s="63" t="s">
        <v>177</v>
      </c>
      <c r="B146" s="29" t="s">
        <v>178</v>
      </c>
      <c r="C146" s="63" t="s">
        <v>30</v>
      </c>
      <c r="D146" s="31">
        <v>0</v>
      </c>
      <c r="E146" s="31">
        <v>0</v>
      </c>
      <c r="F146" s="31">
        <v>0</v>
      </c>
      <c r="G146" s="31">
        <v>0</v>
      </c>
      <c r="H146" s="31">
        <v>0</v>
      </c>
      <c r="I146" s="31">
        <v>0</v>
      </c>
      <c r="J146" s="31">
        <v>0</v>
      </c>
      <c r="K146" s="31">
        <v>0</v>
      </c>
      <c r="L146" s="31">
        <v>0</v>
      </c>
      <c r="M146" s="31">
        <v>0</v>
      </c>
      <c r="N146" s="31">
        <v>0</v>
      </c>
      <c r="O146" s="31">
        <v>0</v>
      </c>
      <c r="P146" s="31">
        <v>0</v>
      </c>
      <c r="Q146" s="31">
        <v>0</v>
      </c>
      <c r="R146" s="60">
        <f t="shared" si="41"/>
        <v>0</v>
      </c>
      <c r="S146" s="61" t="str">
        <f t="shared" si="42"/>
        <v>-</v>
      </c>
      <c r="T146" s="64" t="s">
        <v>31</v>
      </c>
    </row>
    <row r="147" spans="1:20" ht="33.75" customHeight="1" x14ac:dyDescent="0.25">
      <c r="A147" s="63" t="s">
        <v>179</v>
      </c>
      <c r="B147" s="29" t="s">
        <v>121</v>
      </c>
      <c r="C147" s="63" t="s">
        <v>30</v>
      </c>
      <c r="D147" s="31">
        <v>0</v>
      </c>
      <c r="E147" s="31">
        <v>0</v>
      </c>
      <c r="F147" s="31">
        <v>0</v>
      </c>
      <c r="G147" s="31">
        <v>0</v>
      </c>
      <c r="H147" s="31">
        <v>0</v>
      </c>
      <c r="I147" s="31">
        <v>0</v>
      </c>
      <c r="J147" s="31">
        <v>0</v>
      </c>
      <c r="K147" s="31">
        <v>0</v>
      </c>
      <c r="L147" s="31">
        <v>0</v>
      </c>
      <c r="M147" s="31">
        <v>0</v>
      </c>
      <c r="N147" s="31">
        <v>0</v>
      </c>
      <c r="O147" s="31">
        <v>0</v>
      </c>
      <c r="P147" s="31">
        <v>0</v>
      </c>
      <c r="Q147" s="31">
        <v>0</v>
      </c>
      <c r="R147" s="60">
        <f t="shared" si="41"/>
        <v>0</v>
      </c>
      <c r="S147" s="61" t="str">
        <f t="shared" si="42"/>
        <v>-</v>
      </c>
      <c r="T147" s="64" t="s">
        <v>31</v>
      </c>
    </row>
    <row r="148" spans="1:20" ht="33.75" customHeight="1" x14ac:dyDescent="0.25">
      <c r="A148" s="63" t="s">
        <v>180</v>
      </c>
      <c r="B148" s="29" t="s">
        <v>181</v>
      </c>
      <c r="C148" s="63" t="s">
        <v>30</v>
      </c>
      <c r="D148" s="31">
        <v>0</v>
      </c>
      <c r="E148" s="31">
        <v>0</v>
      </c>
      <c r="F148" s="31">
        <v>0</v>
      </c>
      <c r="G148" s="31">
        <v>0</v>
      </c>
      <c r="H148" s="31">
        <v>0</v>
      </c>
      <c r="I148" s="31">
        <v>0</v>
      </c>
      <c r="J148" s="31">
        <v>0</v>
      </c>
      <c r="K148" s="31">
        <v>0</v>
      </c>
      <c r="L148" s="31">
        <v>0</v>
      </c>
      <c r="M148" s="31">
        <v>0</v>
      </c>
      <c r="N148" s="31">
        <v>0</v>
      </c>
      <c r="O148" s="31">
        <v>0</v>
      </c>
      <c r="P148" s="31">
        <v>0</v>
      </c>
      <c r="Q148" s="31">
        <v>0</v>
      </c>
      <c r="R148" s="60">
        <f t="shared" si="41"/>
        <v>0</v>
      </c>
      <c r="S148" s="61" t="str">
        <f t="shared" si="42"/>
        <v>-</v>
      </c>
      <c r="T148" s="64" t="s">
        <v>31</v>
      </c>
    </row>
    <row r="149" spans="1:20" ht="33.75" customHeight="1" x14ac:dyDescent="0.25">
      <c r="A149" s="63" t="s">
        <v>182</v>
      </c>
      <c r="B149" s="29" t="s">
        <v>183</v>
      </c>
      <c r="C149" s="63" t="s">
        <v>30</v>
      </c>
      <c r="D149" s="31">
        <v>0</v>
      </c>
      <c r="E149" s="31">
        <v>0</v>
      </c>
      <c r="F149" s="31">
        <v>0</v>
      </c>
      <c r="G149" s="31">
        <v>0</v>
      </c>
      <c r="H149" s="31">
        <v>0</v>
      </c>
      <c r="I149" s="31">
        <v>0</v>
      </c>
      <c r="J149" s="31">
        <v>0</v>
      </c>
      <c r="K149" s="31">
        <v>0</v>
      </c>
      <c r="L149" s="31">
        <v>0</v>
      </c>
      <c r="M149" s="31">
        <v>0</v>
      </c>
      <c r="N149" s="31">
        <v>0</v>
      </c>
      <c r="O149" s="31">
        <v>0</v>
      </c>
      <c r="P149" s="31">
        <v>0</v>
      </c>
      <c r="Q149" s="31">
        <v>0</v>
      </c>
      <c r="R149" s="60">
        <f t="shared" si="41"/>
        <v>0</v>
      </c>
      <c r="S149" s="61" t="str">
        <f t="shared" si="42"/>
        <v>-</v>
      </c>
      <c r="T149" s="64" t="s">
        <v>31</v>
      </c>
    </row>
    <row r="150" spans="1:20" ht="33.75" customHeight="1" x14ac:dyDescent="0.25">
      <c r="A150" s="63" t="s">
        <v>184</v>
      </c>
      <c r="B150" s="29" t="s">
        <v>185</v>
      </c>
      <c r="C150" s="63" t="s">
        <v>30</v>
      </c>
      <c r="D150" s="31">
        <v>0</v>
      </c>
      <c r="E150" s="31">
        <v>0</v>
      </c>
      <c r="F150" s="31">
        <v>0</v>
      </c>
      <c r="G150" s="31">
        <v>0</v>
      </c>
      <c r="H150" s="31">
        <v>0</v>
      </c>
      <c r="I150" s="31">
        <v>0</v>
      </c>
      <c r="J150" s="31">
        <v>0</v>
      </c>
      <c r="K150" s="31">
        <v>0</v>
      </c>
      <c r="L150" s="31">
        <v>0</v>
      </c>
      <c r="M150" s="31">
        <v>0</v>
      </c>
      <c r="N150" s="31">
        <v>0</v>
      </c>
      <c r="O150" s="31">
        <v>0</v>
      </c>
      <c r="P150" s="31">
        <v>0</v>
      </c>
      <c r="Q150" s="31">
        <v>0</v>
      </c>
      <c r="R150" s="60">
        <f t="shared" si="41"/>
        <v>0</v>
      </c>
      <c r="S150" s="61" t="str">
        <f t="shared" si="42"/>
        <v>-</v>
      </c>
      <c r="T150" s="64" t="s">
        <v>31</v>
      </c>
    </row>
    <row r="151" spans="1:20" ht="33.75" customHeight="1" x14ac:dyDescent="0.25">
      <c r="A151" s="63" t="s">
        <v>186</v>
      </c>
      <c r="B151" s="29" t="s">
        <v>187</v>
      </c>
      <c r="C151" s="63" t="s">
        <v>30</v>
      </c>
      <c r="D151" s="31">
        <v>0</v>
      </c>
      <c r="E151" s="31">
        <v>0</v>
      </c>
      <c r="F151" s="31">
        <v>0</v>
      </c>
      <c r="G151" s="31">
        <v>0</v>
      </c>
      <c r="H151" s="31">
        <v>0</v>
      </c>
      <c r="I151" s="31">
        <v>0</v>
      </c>
      <c r="J151" s="31">
        <v>0</v>
      </c>
      <c r="K151" s="31">
        <v>0</v>
      </c>
      <c r="L151" s="31">
        <v>0</v>
      </c>
      <c r="M151" s="31">
        <v>0</v>
      </c>
      <c r="N151" s="31">
        <v>0</v>
      </c>
      <c r="O151" s="31">
        <v>0</v>
      </c>
      <c r="P151" s="31">
        <v>0</v>
      </c>
      <c r="Q151" s="31">
        <v>0</v>
      </c>
      <c r="R151" s="60">
        <f t="shared" si="41"/>
        <v>0</v>
      </c>
      <c r="S151" s="61" t="str">
        <f t="shared" si="42"/>
        <v>-</v>
      </c>
      <c r="T151" s="64" t="s">
        <v>31</v>
      </c>
    </row>
    <row r="152" spans="1:20" ht="33.75" customHeight="1" x14ac:dyDescent="0.25">
      <c r="A152" s="63" t="s">
        <v>188</v>
      </c>
      <c r="B152" s="29" t="s">
        <v>183</v>
      </c>
      <c r="C152" s="63" t="s">
        <v>30</v>
      </c>
      <c r="D152" s="31">
        <v>0</v>
      </c>
      <c r="E152" s="31">
        <v>0</v>
      </c>
      <c r="F152" s="31">
        <v>0</v>
      </c>
      <c r="G152" s="31">
        <v>0</v>
      </c>
      <c r="H152" s="31">
        <v>0</v>
      </c>
      <c r="I152" s="31">
        <v>0</v>
      </c>
      <c r="J152" s="31">
        <v>0</v>
      </c>
      <c r="K152" s="31">
        <v>0</v>
      </c>
      <c r="L152" s="31">
        <v>0</v>
      </c>
      <c r="M152" s="31">
        <v>0</v>
      </c>
      <c r="N152" s="31">
        <v>0</v>
      </c>
      <c r="O152" s="31">
        <v>0</v>
      </c>
      <c r="P152" s="31">
        <v>0</v>
      </c>
      <c r="Q152" s="31">
        <v>0</v>
      </c>
      <c r="R152" s="60">
        <f t="shared" si="41"/>
        <v>0</v>
      </c>
      <c r="S152" s="61" t="str">
        <f t="shared" si="42"/>
        <v>-</v>
      </c>
      <c r="T152" s="64" t="s">
        <v>31</v>
      </c>
    </row>
    <row r="153" spans="1:20" ht="33.75" customHeight="1" x14ac:dyDescent="0.25">
      <c r="A153" s="63" t="s">
        <v>189</v>
      </c>
      <c r="B153" s="29" t="s">
        <v>185</v>
      </c>
      <c r="C153" s="63" t="s">
        <v>30</v>
      </c>
      <c r="D153" s="31">
        <v>0</v>
      </c>
      <c r="E153" s="31">
        <v>0</v>
      </c>
      <c r="F153" s="31">
        <v>0</v>
      </c>
      <c r="G153" s="31">
        <v>0</v>
      </c>
      <c r="H153" s="31">
        <v>0</v>
      </c>
      <c r="I153" s="31">
        <v>0</v>
      </c>
      <c r="J153" s="31">
        <v>0</v>
      </c>
      <c r="K153" s="31">
        <v>0</v>
      </c>
      <c r="L153" s="31">
        <v>0</v>
      </c>
      <c r="M153" s="31">
        <v>0</v>
      </c>
      <c r="N153" s="31">
        <v>0</v>
      </c>
      <c r="O153" s="31">
        <v>0</v>
      </c>
      <c r="P153" s="31">
        <v>0</v>
      </c>
      <c r="Q153" s="31">
        <v>0</v>
      </c>
      <c r="R153" s="60">
        <f t="shared" si="41"/>
        <v>0</v>
      </c>
      <c r="S153" s="61" t="str">
        <f t="shared" si="42"/>
        <v>-</v>
      </c>
      <c r="T153" s="64" t="s">
        <v>31</v>
      </c>
    </row>
    <row r="154" spans="1:20" ht="33.75" customHeight="1" x14ac:dyDescent="0.25">
      <c r="A154" s="63" t="s">
        <v>190</v>
      </c>
      <c r="B154" s="29" t="s">
        <v>187</v>
      </c>
      <c r="C154" s="63" t="s">
        <v>30</v>
      </c>
      <c r="D154" s="31">
        <v>0</v>
      </c>
      <c r="E154" s="31">
        <v>0</v>
      </c>
      <c r="F154" s="31">
        <v>0</v>
      </c>
      <c r="G154" s="31">
        <v>0</v>
      </c>
      <c r="H154" s="31">
        <v>0</v>
      </c>
      <c r="I154" s="31">
        <v>0</v>
      </c>
      <c r="J154" s="31">
        <v>0</v>
      </c>
      <c r="K154" s="31">
        <v>0</v>
      </c>
      <c r="L154" s="31">
        <v>0</v>
      </c>
      <c r="M154" s="31">
        <v>0</v>
      </c>
      <c r="N154" s="31">
        <v>0</v>
      </c>
      <c r="O154" s="31">
        <v>0</v>
      </c>
      <c r="P154" s="31">
        <v>0</v>
      </c>
      <c r="Q154" s="31">
        <v>0</v>
      </c>
      <c r="R154" s="60">
        <f t="shared" si="41"/>
        <v>0</v>
      </c>
      <c r="S154" s="61" t="str">
        <f t="shared" si="42"/>
        <v>-</v>
      </c>
      <c r="T154" s="64" t="s">
        <v>31</v>
      </c>
    </row>
    <row r="155" spans="1:20" ht="33.75" customHeight="1" x14ac:dyDescent="0.25">
      <c r="A155" s="63" t="s">
        <v>191</v>
      </c>
      <c r="B155" s="29" t="s">
        <v>192</v>
      </c>
      <c r="C155" s="63" t="s">
        <v>30</v>
      </c>
      <c r="D155" s="31">
        <v>0</v>
      </c>
      <c r="E155" s="31">
        <v>0</v>
      </c>
      <c r="F155" s="31">
        <v>0</v>
      </c>
      <c r="G155" s="31">
        <v>0</v>
      </c>
      <c r="H155" s="31">
        <v>0</v>
      </c>
      <c r="I155" s="31">
        <v>0</v>
      </c>
      <c r="J155" s="31">
        <v>0</v>
      </c>
      <c r="K155" s="31">
        <v>0</v>
      </c>
      <c r="L155" s="31">
        <v>0</v>
      </c>
      <c r="M155" s="31">
        <v>0</v>
      </c>
      <c r="N155" s="31">
        <v>0</v>
      </c>
      <c r="O155" s="31">
        <v>0</v>
      </c>
      <c r="P155" s="31">
        <v>0</v>
      </c>
      <c r="Q155" s="31">
        <v>0</v>
      </c>
      <c r="R155" s="60">
        <f t="shared" si="41"/>
        <v>0</v>
      </c>
      <c r="S155" s="61" t="str">
        <f t="shared" si="42"/>
        <v>-</v>
      </c>
      <c r="T155" s="64" t="s">
        <v>31</v>
      </c>
    </row>
    <row r="156" spans="1:20" ht="33.75" customHeight="1" x14ac:dyDescent="0.25">
      <c r="A156" s="63" t="s">
        <v>193</v>
      </c>
      <c r="B156" s="29" t="s">
        <v>194</v>
      </c>
      <c r="C156" s="63" t="s">
        <v>30</v>
      </c>
      <c r="D156" s="31">
        <v>0</v>
      </c>
      <c r="E156" s="31">
        <v>0</v>
      </c>
      <c r="F156" s="31">
        <v>0</v>
      </c>
      <c r="G156" s="31">
        <v>0</v>
      </c>
      <c r="H156" s="31">
        <v>0</v>
      </c>
      <c r="I156" s="31">
        <v>0</v>
      </c>
      <c r="J156" s="31">
        <v>0</v>
      </c>
      <c r="K156" s="31">
        <v>0</v>
      </c>
      <c r="L156" s="31">
        <v>0</v>
      </c>
      <c r="M156" s="31">
        <v>0</v>
      </c>
      <c r="N156" s="31">
        <v>0</v>
      </c>
      <c r="O156" s="31">
        <v>0</v>
      </c>
      <c r="P156" s="31">
        <v>0</v>
      </c>
      <c r="Q156" s="31">
        <v>0</v>
      </c>
      <c r="R156" s="60">
        <f t="shared" si="41"/>
        <v>0</v>
      </c>
      <c r="S156" s="61" t="str">
        <f t="shared" si="42"/>
        <v>-</v>
      </c>
      <c r="T156" s="64" t="s">
        <v>31</v>
      </c>
    </row>
    <row r="157" spans="1:20" ht="33.75" customHeight="1" x14ac:dyDescent="0.25">
      <c r="A157" s="63" t="s">
        <v>195</v>
      </c>
      <c r="B157" s="29" t="s">
        <v>196</v>
      </c>
      <c r="C157" s="63" t="s">
        <v>30</v>
      </c>
      <c r="D157" s="31">
        <v>0</v>
      </c>
      <c r="E157" s="31">
        <v>0</v>
      </c>
      <c r="F157" s="31">
        <v>0</v>
      </c>
      <c r="G157" s="31">
        <v>0</v>
      </c>
      <c r="H157" s="31">
        <v>0</v>
      </c>
      <c r="I157" s="31">
        <v>0</v>
      </c>
      <c r="J157" s="31">
        <v>0</v>
      </c>
      <c r="K157" s="31">
        <v>0</v>
      </c>
      <c r="L157" s="31">
        <v>0</v>
      </c>
      <c r="M157" s="31">
        <v>0</v>
      </c>
      <c r="N157" s="31">
        <v>0</v>
      </c>
      <c r="O157" s="31">
        <v>0</v>
      </c>
      <c r="P157" s="31">
        <v>0</v>
      </c>
      <c r="Q157" s="31">
        <v>0</v>
      </c>
      <c r="R157" s="60">
        <f t="shared" si="41"/>
        <v>0</v>
      </c>
      <c r="S157" s="61" t="str">
        <f t="shared" si="42"/>
        <v>-</v>
      </c>
      <c r="T157" s="64" t="s">
        <v>31</v>
      </c>
    </row>
    <row r="158" spans="1:20" ht="33.75" customHeight="1" x14ac:dyDescent="0.25">
      <c r="A158" s="63" t="s">
        <v>197</v>
      </c>
      <c r="B158" s="29" t="s">
        <v>198</v>
      </c>
      <c r="C158" s="63" t="s">
        <v>30</v>
      </c>
      <c r="D158" s="31">
        <v>0</v>
      </c>
      <c r="E158" s="31">
        <v>0</v>
      </c>
      <c r="F158" s="31">
        <v>0</v>
      </c>
      <c r="G158" s="31">
        <v>0</v>
      </c>
      <c r="H158" s="31">
        <v>0</v>
      </c>
      <c r="I158" s="31">
        <v>0</v>
      </c>
      <c r="J158" s="31">
        <v>0</v>
      </c>
      <c r="K158" s="31">
        <v>0</v>
      </c>
      <c r="L158" s="31">
        <v>0</v>
      </c>
      <c r="M158" s="31">
        <v>0</v>
      </c>
      <c r="N158" s="31">
        <v>0</v>
      </c>
      <c r="O158" s="31">
        <v>0</v>
      </c>
      <c r="P158" s="31">
        <v>0</v>
      </c>
      <c r="Q158" s="31">
        <v>0</v>
      </c>
      <c r="R158" s="60">
        <f t="shared" si="41"/>
        <v>0</v>
      </c>
      <c r="S158" s="61" t="str">
        <f t="shared" si="42"/>
        <v>-</v>
      </c>
      <c r="T158" s="64" t="s">
        <v>31</v>
      </c>
    </row>
    <row r="159" spans="1:20" ht="33.75" customHeight="1" x14ac:dyDescent="0.25">
      <c r="A159" s="63" t="s">
        <v>199</v>
      </c>
      <c r="B159" s="29" t="s">
        <v>200</v>
      </c>
      <c r="C159" s="63" t="s">
        <v>30</v>
      </c>
      <c r="D159" s="31">
        <v>0</v>
      </c>
      <c r="E159" s="31">
        <v>0</v>
      </c>
      <c r="F159" s="31">
        <v>0</v>
      </c>
      <c r="G159" s="31">
        <v>0</v>
      </c>
      <c r="H159" s="31">
        <v>0</v>
      </c>
      <c r="I159" s="31">
        <v>0</v>
      </c>
      <c r="J159" s="31">
        <v>0</v>
      </c>
      <c r="K159" s="31">
        <v>0</v>
      </c>
      <c r="L159" s="31">
        <v>0</v>
      </c>
      <c r="M159" s="31">
        <v>0</v>
      </c>
      <c r="N159" s="31">
        <v>0</v>
      </c>
      <c r="O159" s="31">
        <v>0</v>
      </c>
      <c r="P159" s="31">
        <v>0</v>
      </c>
      <c r="Q159" s="31">
        <v>0</v>
      </c>
      <c r="R159" s="60">
        <f t="shared" si="41"/>
        <v>0</v>
      </c>
      <c r="S159" s="61" t="str">
        <f t="shared" si="42"/>
        <v>-</v>
      </c>
      <c r="T159" s="64" t="s">
        <v>31</v>
      </c>
    </row>
    <row r="160" spans="1:20" ht="33.75" customHeight="1" x14ac:dyDescent="0.25">
      <c r="A160" s="63" t="s">
        <v>201</v>
      </c>
      <c r="B160" s="29" t="s">
        <v>131</v>
      </c>
      <c r="C160" s="63" t="s">
        <v>30</v>
      </c>
      <c r="D160" s="31">
        <v>0</v>
      </c>
      <c r="E160" s="31">
        <v>0</v>
      </c>
      <c r="F160" s="31">
        <v>0</v>
      </c>
      <c r="G160" s="31">
        <v>0</v>
      </c>
      <c r="H160" s="31">
        <v>0</v>
      </c>
      <c r="I160" s="31">
        <v>0</v>
      </c>
      <c r="J160" s="31">
        <v>0</v>
      </c>
      <c r="K160" s="31">
        <v>0</v>
      </c>
      <c r="L160" s="31">
        <v>0</v>
      </c>
      <c r="M160" s="31">
        <v>0</v>
      </c>
      <c r="N160" s="31">
        <v>0</v>
      </c>
      <c r="O160" s="31">
        <v>0</v>
      </c>
      <c r="P160" s="31">
        <v>0</v>
      </c>
      <c r="Q160" s="31">
        <v>0</v>
      </c>
      <c r="R160" s="60">
        <f t="shared" si="41"/>
        <v>0</v>
      </c>
      <c r="S160" s="61" t="str">
        <f t="shared" si="42"/>
        <v>-</v>
      </c>
      <c r="T160" s="64" t="s">
        <v>31</v>
      </c>
    </row>
    <row r="161" spans="1:20" ht="33.75" customHeight="1" x14ac:dyDescent="0.25">
      <c r="A161" s="63" t="s">
        <v>202</v>
      </c>
      <c r="B161" s="29" t="s">
        <v>203</v>
      </c>
      <c r="C161" s="63" t="s">
        <v>30</v>
      </c>
      <c r="D161" s="31">
        <v>0</v>
      </c>
      <c r="E161" s="31">
        <v>0</v>
      </c>
      <c r="F161" s="31">
        <v>0</v>
      </c>
      <c r="G161" s="31">
        <v>0</v>
      </c>
      <c r="H161" s="31">
        <v>0</v>
      </c>
      <c r="I161" s="31">
        <v>0</v>
      </c>
      <c r="J161" s="31">
        <v>0</v>
      </c>
      <c r="K161" s="31">
        <v>0</v>
      </c>
      <c r="L161" s="31">
        <v>0</v>
      </c>
      <c r="M161" s="31">
        <v>0</v>
      </c>
      <c r="N161" s="31">
        <v>0</v>
      </c>
      <c r="O161" s="31">
        <v>0</v>
      </c>
      <c r="P161" s="31">
        <v>0</v>
      </c>
      <c r="Q161" s="31">
        <v>0</v>
      </c>
      <c r="R161" s="60">
        <f t="shared" si="41"/>
        <v>0</v>
      </c>
      <c r="S161" s="61" t="str">
        <f t="shared" si="42"/>
        <v>-</v>
      </c>
      <c r="T161" s="64" t="s">
        <v>31</v>
      </c>
    </row>
    <row r="162" spans="1:20" ht="33.75" customHeight="1" x14ac:dyDescent="0.25">
      <c r="A162" s="63" t="s">
        <v>204</v>
      </c>
      <c r="B162" s="29" t="s">
        <v>205</v>
      </c>
      <c r="C162" s="63" t="s">
        <v>30</v>
      </c>
      <c r="D162" s="30">
        <f t="shared" ref="D162:Q162" si="54">D163+D169+D176+D183+D184</f>
        <v>299.2693503239305</v>
      </c>
      <c r="E162" s="30">
        <f t="shared" si="54"/>
        <v>89.484398704</v>
      </c>
      <c r="F162" s="30">
        <f t="shared" si="54"/>
        <v>209.7849516199305</v>
      </c>
      <c r="G162" s="30">
        <f t="shared" si="54"/>
        <v>49.498304600579928</v>
      </c>
      <c r="H162" s="30">
        <f t="shared" si="54"/>
        <v>0</v>
      </c>
      <c r="I162" s="30">
        <f t="shared" si="54"/>
        <v>0</v>
      </c>
      <c r="J162" s="30">
        <f t="shared" si="54"/>
        <v>0</v>
      </c>
      <c r="K162" s="30">
        <f t="shared" si="54"/>
        <v>0</v>
      </c>
      <c r="L162" s="30">
        <f t="shared" si="54"/>
        <v>0</v>
      </c>
      <c r="M162" s="30">
        <f t="shared" si="54"/>
        <v>0</v>
      </c>
      <c r="N162" s="30">
        <f t="shared" si="54"/>
        <v>0</v>
      </c>
      <c r="O162" s="30">
        <f t="shared" si="54"/>
        <v>49.498304600579928</v>
      </c>
      <c r="P162" s="30">
        <f t="shared" si="54"/>
        <v>0</v>
      </c>
      <c r="Q162" s="30">
        <f t="shared" si="54"/>
        <v>209.7849516199305</v>
      </c>
      <c r="R162" s="60">
        <f t="shared" si="41"/>
        <v>0</v>
      </c>
      <c r="S162" s="61" t="str">
        <f t="shared" si="42"/>
        <v>-</v>
      </c>
      <c r="T162" s="64" t="s">
        <v>31</v>
      </c>
    </row>
    <row r="163" spans="1:20" ht="33.75" customHeight="1" x14ac:dyDescent="0.25">
      <c r="A163" s="63" t="s">
        <v>206</v>
      </c>
      <c r="B163" s="29" t="s">
        <v>207</v>
      </c>
      <c r="C163" s="63" t="s">
        <v>30</v>
      </c>
      <c r="D163" s="30">
        <v>0</v>
      </c>
      <c r="E163" s="30">
        <v>0</v>
      </c>
      <c r="F163" s="30">
        <v>0</v>
      </c>
      <c r="G163" s="30">
        <v>0</v>
      </c>
      <c r="H163" s="30">
        <v>0</v>
      </c>
      <c r="I163" s="30">
        <v>0</v>
      </c>
      <c r="J163" s="30">
        <v>0</v>
      </c>
      <c r="K163" s="30">
        <v>0</v>
      </c>
      <c r="L163" s="30">
        <v>0</v>
      </c>
      <c r="M163" s="30">
        <v>0</v>
      </c>
      <c r="N163" s="30">
        <v>0</v>
      </c>
      <c r="O163" s="30">
        <v>0</v>
      </c>
      <c r="P163" s="30">
        <v>0</v>
      </c>
      <c r="Q163" s="30">
        <v>0</v>
      </c>
      <c r="R163" s="60">
        <f t="shared" ref="R163:R186" si="55">IF(G163="нд","нд",(J163+L163)-(I163+K163))</f>
        <v>0</v>
      </c>
      <c r="S163" s="61" t="str">
        <f t="shared" ref="S163:S186" si="56">IF(G163="нд","нд",IF((I163+K163)&gt;0,R163/(I163+K163),"-"))</f>
        <v>-</v>
      </c>
      <c r="T163" s="64" t="s">
        <v>31</v>
      </c>
    </row>
    <row r="164" spans="1:20" ht="33.75" customHeight="1" x14ac:dyDescent="0.25">
      <c r="A164" s="63" t="s">
        <v>208</v>
      </c>
      <c r="B164" s="29" t="s">
        <v>209</v>
      </c>
      <c r="C164" s="63" t="s">
        <v>30</v>
      </c>
      <c r="D164" s="30">
        <v>0</v>
      </c>
      <c r="E164" s="30">
        <v>0</v>
      </c>
      <c r="F164" s="30">
        <v>0</v>
      </c>
      <c r="G164" s="30">
        <v>0</v>
      </c>
      <c r="H164" s="30">
        <v>0</v>
      </c>
      <c r="I164" s="30">
        <v>0</v>
      </c>
      <c r="J164" s="30">
        <v>0</v>
      </c>
      <c r="K164" s="30">
        <v>0</v>
      </c>
      <c r="L164" s="30">
        <v>0</v>
      </c>
      <c r="M164" s="30">
        <v>0</v>
      </c>
      <c r="N164" s="30">
        <v>0</v>
      </c>
      <c r="O164" s="30">
        <v>0</v>
      </c>
      <c r="P164" s="30">
        <v>0</v>
      </c>
      <c r="Q164" s="30">
        <v>0</v>
      </c>
      <c r="R164" s="60">
        <f t="shared" si="55"/>
        <v>0</v>
      </c>
      <c r="S164" s="61" t="str">
        <f t="shared" si="56"/>
        <v>-</v>
      </c>
      <c r="T164" s="64" t="s">
        <v>31</v>
      </c>
    </row>
    <row r="165" spans="1:20" ht="33.75" customHeight="1" x14ac:dyDescent="0.25">
      <c r="A165" s="63" t="s">
        <v>210</v>
      </c>
      <c r="B165" s="29" t="s">
        <v>211</v>
      </c>
      <c r="C165" s="63" t="s">
        <v>30</v>
      </c>
      <c r="D165" s="30">
        <v>0</v>
      </c>
      <c r="E165" s="30">
        <v>0</v>
      </c>
      <c r="F165" s="30">
        <v>0</v>
      </c>
      <c r="G165" s="30">
        <v>0</v>
      </c>
      <c r="H165" s="30">
        <v>0</v>
      </c>
      <c r="I165" s="30">
        <v>0</v>
      </c>
      <c r="J165" s="30">
        <v>0</v>
      </c>
      <c r="K165" s="30">
        <v>0</v>
      </c>
      <c r="L165" s="30">
        <v>0</v>
      </c>
      <c r="M165" s="30">
        <v>0</v>
      </c>
      <c r="N165" s="30">
        <v>0</v>
      </c>
      <c r="O165" s="30">
        <v>0</v>
      </c>
      <c r="P165" s="30">
        <v>0</v>
      </c>
      <c r="Q165" s="30">
        <v>0</v>
      </c>
      <c r="R165" s="60">
        <f t="shared" si="55"/>
        <v>0</v>
      </c>
      <c r="S165" s="61" t="str">
        <f t="shared" si="56"/>
        <v>-</v>
      </c>
      <c r="T165" s="64" t="s">
        <v>31</v>
      </c>
    </row>
    <row r="166" spans="1:20" ht="33.75" customHeight="1" x14ac:dyDescent="0.25">
      <c r="A166" s="63" t="s">
        <v>212</v>
      </c>
      <c r="B166" s="29" t="s">
        <v>119</v>
      </c>
      <c r="C166" s="63" t="s">
        <v>30</v>
      </c>
      <c r="D166" s="30">
        <v>0</v>
      </c>
      <c r="E166" s="30">
        <v>0</v>
      </c>
      <c r="F166" s="30">
        <v>0</v>
      </c>
      <c r="G166" s="30">
        <v>0</v>
      </c>
      <c r="H166" s="30">
        <v>0</v>
      </c>
      <c r="I166" s="30">
        <v>0</v>
      </c>
      <c r="J166" s="30">
        <v>0</v>
      </c>
      <c r="K166" s="30">
        <v>0</v>
      </c>
      <c r="L166" s="30">
        <v>0</v>
      </c>
      <c r="M166" s="30">
        <v>0</v>
      </c>
      <c r="N166" s="30">
        <v>0</v>
      </c>
      <c r="O166" s="30">
        <v>0</v>
      </c>
      <c r="P166" s="30">
        <v>0</v>
      </c>
      <c r="Q166" s="30">
        <v>0</v>
      </c>
      <c r="R166" s="60">
        <f t="shared" si="55"/>
        <v>0</v>
      </c>
      <c r="S166" s="61" t="str">
        <f t="shared" si="56"/>
        <v>-</v>
      </c>
      <c r="T166" s="64" t="s">
        <v>31</v>
      </c>
    </row>
    <row r="167" spans="1:20" ht="33.75" customHeight="1" x14ac:dyDescent="0.25">
      <c r="A167" s="63" t="s">
        <v>213</v>
      </c>
      <c r="B167" s="29" t="s">
        <v>214</v>
      </c>
      <c r="C167" s="63" t="s">
        <v>30</v>
      </c>
      <c r="D167" s="30">
        <v>0</v>
      </c>
      <c r="E167" s="30">
        <v>0</v>
      </c>
      <c r="F167" s="30">
        <v>0</v>
      </c>
      <c r="G167" s="30">
        <v>0</v>
      </c>
      <c r="H167" s="30">
        <v>0</v>
      </c>
      <c r="I167" s="30">
        <v>0</v>
      </c>
      <c r="J167" s="30">
        <v>0</v>
      </c>
      <c r="K167" s="30">
        <v>0</v>
      </c>
      <c r="L167" s="30">
        <v>0</v>
      </c>
      <c r="M167" s="30">
        <v>0</v>
      </c>
      <c r="N167" s="30">
        <v>0</v>
      </c>
      <c r="O167" s="30">
        <v>0</v>
      </c>
      <c r="P167" s="30">
        <v>0</v>
      </c>
      <c r="Q167" s="30">
        <v>0</v>
      </c>
      <c r="R167" s="60">
        <f t="shared" si="55"/>
        <v>0</v>
      </c>
      <c r="S167" s="61" t="str">
        <f t="shared" si="56"/>
        <v>-</v>
      </c>
      <c r="T167" s="64" t="s">
        <v>31</v>
      </c>
    </row>
    <row r="168" spans="1:20" ht="33.75" customHeight="1" x14ac:dyDescent="0.25">
      <c r="A168" s="63" t="s">
        <v>215</v>
      </c>
      <c r="B168" s="29" t="s">
        <v>216</v>
      </c>
      <c r="C168" s="63" t="s">
        <v>30</v>
      </c>
      <c r="D168" s="30">
        <v>0</v>
      </c>
      <c r="E168" s="30">
        <v>0</v>
      </c>
      <c r="F168" s="30">
        <v>0</v>
      </c>
      <c r="G168" s="30">
        <v>0</v>
      </c>
      <c r="H168" s="30">
        <v>0</v>
      </c>
      <c r="I168" s="30">
        <v>0</v>
      </c>
      <c r="J168" s="30">
        <v>0</v>
      </c>
      <c r="K168" s="30">
        <v>0</v>
      </c>
      <c r="L168" s="30">
        <v>0</v>
      </c>
      <c r="M168" s="30">
        <v>0</v>
      </c>
      <c r="N168" s="30">
        <v>0</v>
      </c>
      <c r="O168" s="30">
        <v>0</v>
      </c>
      <c r="P168" s="30">
        <v>0</v>
      </c>
      <c r="Q168" s="30">
        <v>0</v>
      </c>
      <c r="R168" s="60">
        <f t="shared" si="55"/>
        <v>0</v>
      </c>
      <c r="S168" s="61" t="str">
        <f t="shared" si="56"/>
        <v>-</v>
      </c>
      <c r="T168" s="64" t="s">
        <v>31</v>
      </c>
    </row>
    <row r="169" spans="1:20" ht="33.75" customHeight="1" x14ac:dyDescent="0.25">
      <c r="A169" s="63" t="s">
        <v>217</v>
      </c>
      <c r="B169" s="29" t="s">
        <v>218</v>
      </c>
      <c r="C169" s="63" t="s">
        <v>30</v>
      </c>
      <c r="D169" s="30">
        <v>0</v>
      </c>
      <c r="E169" s="30">
        <v>0</v>
      </c>
      <c r="F169" s="30">
        <v>0</v>
      </c>
      <c r="G169" s="30">
        <v>0</v>
      </c>
      <c r="H169" s="30">
        <v>0</v>
      </c>
      <c r="I169" s="30">
        <v>0</v>
      </c>
      <c r="J169" s="30">
        <v>0</v>
      </c>
      <c r="K169" s="30">
        <v>0</v>
      </c>
      <c r="L169" s="30">
        <v>0</v>
      </c>
      <c r="M169" s="30">
        <v>0</v>
      </c>
      <c r="N169" s="30">
        <v>0</v>
      </c>
      <c r="O169" s="30">
        <v>0</v>
      </c>
      <c r="P169" s="30">
        <v>0</v>
      </c>
      <c r="Q169" s="30">
        <v>0</v>
      </c>
      <c r="R169" s="60">
        <f t="shared" si="55"/>
        <v>0</v>
      </c>
      <c r="S169" s="61" t="str">
        <f t="shared" si="56"/>
        <v>-</v>
      </c>
      <c r="T169" s="64" t="s">
        <v>31</v>
      </c>
    </row>
    <row r="170" spans="1:20" ht="33.75" customHeight="1" x14ac:dyDescent="0.25">
      <c r="A170" s="63" t="s">
        <v>219</v>
      </c>
      <c r="B170" s="29" t="s">
        <v>220</v>
      </c>
      <c r="C170" s="63" t="s">
        <v>30</v>
      </c>
      <c r="D170" s="30">
        <v>0</v>
      </c>
      <c r="E170" s="30">
        <v>0</v>
      </c>
      <c r="F170" s="30">
        <v>0</v>
      </c>
      <c r="G170" s="30">
        <v>0</v>
      </c>
      <c r="H170" s="30">
        <v>0</v>
      </c>
      <c r="I170" s="30">
        <v>0</v>
      </c>
      <c r="J170" s="30">
        <v>0</v>
      </c>
      <c r="K170" s="30">
        <v>0</v>
      </c>
      <c r="L170" s="30">
        <v>0</v>
      </c>
      <c r="M170" s="30">
        <v>0</v>
      </c>
      <c r="N170" s="30">
        <v>0</v>
      </c>
      <c r="O170" s="30">
        <v>0</v>
      </c>
      <c r="P170" s="30">
        <v>0</v>
      </c>
      <c r="Q170" s="30">
        <v>0</v>
      </c>
      <c r="R170" s="60">
        <f t="shared" si="55"/>
        <v>0</v>
      </c>
      <c r="S170" s="61" t="str">
        <f t="shared" si="56"/>
        <v>-</v>
      </c>
      <c r="T170" s="64" t="s">
        <v>31</v>
      </c>
    </row>
    <row r="171" spans="1:20" ht="33.75" customHeight="1" x14ac:dyDescent="0.25">
      <c r="A171" s="63" t="s">
        <v>221</v>
      </c>
      <c r="B171" s="29" t="s">
        <v>222</v>
      </c>
      <c r="C171" s="63" t="s">
        <v>30</v>
      </c>
      <c r="D171" s="30">
        <v>0</v>
      </c>
      <c r="E171" s="30">
        <v>0</v>
      </c>
      <c r="F171" s="30">
        <v>0</v>
      </c>
      <c r="G171" s="30">
        <v>0</v>
      </c>
      <c r="H171" s="30">
        <v>0</v>
      </c>
      <c r="I171" s="30">
        <v>0</v>
      </c>
      <c r="J171" s="30">
        <v>0</v>
      </c>
      <c r="K171" s="30">
        <v>0</v>
      </c>
      <c r="L171" s="30">
        <v>0</v>
      </c>
      <c r="M171" s="30">
        <v>0</v>
      </c>
      <c r="N171" s="30">
        <v>0</v>
      </c>
      <c r="O171" s="30">
        <v>0</v>
      </c>
      <c r="P171" s="30">
        <v>0</v>
      </c>
      <c r="Q171" s="30">
        <v>0</v>
      </c>
      <c r="R171" s="60">
        <f t="shared" si="55"/>
        <v>0</v>
      </c>
      <c r="S171" s="61" t="str">
        <f t="shared" si="56"/>
        <v>-</v>
      </c>
      <c r="T171" s="64" t="s">
        <v>31</v>
      </c>
    </row>
    <row r="172" spans="1:20" ht="33.75" customHeight="1" x14ac:dyDescent="0.25">
      <c r="A172" s="63" t="s">
        <v>223</v>
      </c>
      <c r="B172" s="29" t="s">
        <v>121</v>
      </c>
      <c r="C172" s="63" t="s">
        <v>30</v>
      </c>
      <c r="D172" s="30">
        <v>0</v>
      </c>
      <c r="E172" s="30">
        <v>0</v>
      </c>
      <c r="F172" s="30">
        <v>0</v>
      </c>
      <c r="G172" s="30">
        <v>0</v>
      </c>
      <c r="H172" s="30">
        <v>0</v>
      </c>
      <c r="I172" s="30">
        <v>0</v>
      </c>
      <c r="J172" s="30">
        <v>0</v>
      </c>
      <c r="K172" s="30">
        <v>0</v>
      </c>
      <c r="L172" s="30">
        <v>0</v>
      </c>
      <c r="M172" s="30">
        <v>0</v>
      </c>
      <c r="N172" s="30">
        <v>0</v>
      </c>
      <c r="O172" s="30">
        <v>0</v>
      </c>
      <c r="P172" s="30">
        <v>0</v>
      </c>
      <c r="Q172" s="30">
        <v>0</v>
      </c>
      <c r="R172" s="60">
        <f t="shared" si="55"/>
        <v>0</v>
      </c>
      <c r="S172" s="61" t="str">
        <f t="shared" si="56"/>
        <v>-</v>
      </c>
      <c r="T172" s="64" t="s">
        <v>31</v>
      </c>
    </row>
    <row r="173" spans="1:20" ht="33.75" customHeight="1" x14ac:dyDescent="0.25">
      <c r="A173" s="63" t="s">
        <v>224</v>
      </c>
      <c r="B173" s="29" t="s">
        <v>225</v>
      </c>
      <c r="C173" s="63" t="s">
        <v>30</v>
      </c>
      <c r="D173" s="30">
        <v>0</v>
      </c>
      <c r="E173" s="30">
        <v>0</v>
      </c>
      <c r="F173" s="30">
        <v>0</v>
      </c>
      <c r="G173" s="30">
        <v>0</v>
      </c>
      <c r="H173" s="30">
        <v>0</v>
      </c>
      <c r="I173" s="30">
        <v>0</v>
      </c>
      <c r="J173" s="30">
        <v>0</v>
      </c>
      <c r="K173" s="30">
        <v>0</v>
      </c>
      <c r="L173" s="30">
        <v>0</v>
      </c>
      <c r="M173" s="30">
        <v>0</v>
      </c>
      <c r="N173" s="30">
        <v>0</v>
      </c>
      <c r="O173" s="30">
        <v>0</v>
      </c>
      <c r="P173" s="30">
        <v>0</v>
      </c>
      <c r="Q173" s="30">
        <v>0</v>
      </c>
      <c r="R173" s="60">
        <f t="shared" si="55"/>
        <v>0</v>
      </c>
      <c r="S173" s="61" t="str">
        <f t="shared" si="56"/>
        <v>-</v>
      </c>
      <c r="T173" s="64" t="s">
        <v>31</v>
      </c>
    </row>
    <row r="174" spans="1:20" ht="33.75" customHeight="1" x14ac:dyDescent="0.25">
      <c r="A174" s="63" t="s">
        <v>226</v>
      </c>
      <c r="B174" s="29" t="s">
        <v>227</v>
      </c>
      <c r="C174" s="63" t="s">
        <v>30</v>
      </c>
      <c r="D174" s="30">
        <v>0</v>
      </c>
      <c r="E174" s="30">
        <v>0</v>
      </c>
      <c r="F174" s="30">
        <v>0</v>
      </c>
      <c r="G174" s="30">
        <v>0</v>
      </c>
      <c r="H174" s="30">
        <v>0</v>
      </c>
      <c r="I174" s="30">
        <v>0</v>
      </c>
      <c r="J174" s="30">
        <v>0</v>
      </c>
      <c r="K174" s="30">
        <v>0</v>
      </c>
      <c r="L174" s="30">
        <v>0</v>
      </c>
      <c r="M174" s="30">
        <v>0</v>
      </c>
      <c r="N174" s="30">
        <v>0</v>
      </c>
      <c r="O174" s="30">
        <v>0</v>
      </c>
      <c r="P174" s="30">
        <v>0</v>
      </c>
      <c r="Q174" s="30">
        <v>0</v>
      </c>
      <c r="R174" s="60">
        <f t="shared" si="55"/>
        <v>0</v>
      </c>
      <c r="S174" s="61" t="str">
        <f t="shared" si="56"/>
        <v>-</v>
      </c>
      <c r="T174" s="64" t="s">
        <v>31</v>
      </c>
    </row>
    <row r="175" spans="1:20" ht="33.75" customHeight="1" x14ac:dyDescent="0.25">
      <c r="A175" s="63" t="s">
        <v>228</v>
      </c>
      <c r="B175" s="29" t="s">
        <v>229</v>
      </c>
      <c r="C175" s="63" t="s">
        <v>30</v>
      </c>
      <c r="D175" s="30">
        <v>0</v>
      </c>
      <c r="E175" s="30">
        <v>0</v>
      </c>
      <c r="F175" s="30">
        <v>0</v>
      </c>
      <c r="G175" s="30">
        <v>0</v>
      </c>
      <c r="H175" s="30">
        <v>0</v>
      </c>
      <c r="I175" s="30">
        <v>0</v>
      </c>
      <c r="J175" s="30">
        <v>0</v>
      </c>
      <c r="K175" s="30">
        <v>0</v>
      </c>
      <c r="L175" s="30">
        <v>0</v>
      </c>
      <c r="M175" s="30">
        <v>0</v>
      </c>
      <c r="N175" s="30">
        <v>0</v>
      </c>
      <c r="O175" s="30">
        <v>0</v>
      </c>
      <c r="P175" s="30">
        <v>0</v>
      </c>
      <c r="Q175" s="30">
        <v>0</v>
      </c>
      <c r="R175" s="60">
        <f t="shared" si="55"/>
        <v>0</v>
      </c>
      <c r="S175" s="61" t="str">
        <f t="shared" si="56"/>
        <v>-</v>
      </c>
      <c r="T175" s="64" t="s">
        <v>31</v>
      </c>
    </row>
    <row r="176" spans="1:20" ht="33.75" customHeight="1" x14ac:dyDescent="0.25">
      <c r="A176" s="63" t="s">
        <v>230</v>
      </c>
      <c r="B176" s="29" t="s">
        <v>231</v>
      </c>
      <c r="C176" s="63" t="s">
        <v>30</v>
      </c>
      <c r="D176" s="30">
        <v>0</v>
      </c>
      <c r="E176" s="30">
        <v>0</v>
      </c>
      <c r="F176" s="30">
        <v>0</v>
      </c>
      <c r="G176" s="30">
        <v>0</v>
      </c>
      <c r="H176" s="30">
        <v>0</v>
      </c>
      <c r="I176" s="30">
        <v>0</v>
      </c>
      <c r="J176" s="30">
        <v>0</v>
      </c>
      <c r="K176" s="30">
        <v>0</v>
      </c>
      <c r="L176" s="30">
        <v>0</v>
      </c>
      <c r="M176" s="30">
        <v>0</v>
      </c>
      <c r="N176" s="30">
        <v>0</v>
      </c>
      <c r="O176" s="30">
        <v>0</v>
      </c>
      <c r="P176" s="30">
        <v>0</v>
      </c>
      <c r="Q176" s="30">
        <v>0</v>
      </c>
      <c r="R176" s="60">
        <f t="shared" si="55"/>
        <v>0</v>
      </c>
      <c r="S176" s="61" t="str">
        <f t="shared" si="56"/>
        <v>-</v>
      </c>
      <c r="T176" s="64" t="s">
        <v>31</v>
      </c>
    </row>
    <row r="177" spans="1:20" ht="33.75" customHeight="1" x14ac:dyDescent="0.25">
      <c r="A177" s="63" t="s">
        <v>232</v>
      </c>
      <c r="B177" s="29" t="s">
        <v>233</v>
      </c>
      <c r="C177" s="63" t="s">
        <v>30</v>
      </c>
      <c r="D177" s="30">
        <v>0</v>
      </c>
      <c r="E177" s="30">
        <v>0</v>
      </c>
      <c r="F177" s="30">
        <v>0</v>
      </c>
      <c r="G177" s="30">
        <v>0</v>
      </c>
      <c r="H177" s="30">
        <v>0</v>
      </c>
      <c r="I177" s="30">
        <v>0</v>
      </c>
      <c r="J177" s="30">
        <v>0</v>
      </c>
      <c r="K177" s="30">
        <v>0</v>
      </c>
      <c r="L177" s="30">
        <v>0</v>
      </c>
      <c r="M177" s="30">
        <v>0</v>
      </c>
      <c r="N177" s="30">
        <v>0</v>
      </c>
      <c r="O177" s="30">
        <v>0</v>
      </c>
      <c r="P177" s="30">
        <v>0</v>
      </c>
      <c r="Q177" s="30">
        <v>0</v>
      </c>
      <c r="R177" s="60">
        <f t="shared" si="55"/>
        <v>0</v>
      </c>
      <c r="S177" s="61" t="str">
        <f t="shared" si="56"/>
        <v>-</v>
      </c>
      <c r="T177" s="64" t="s">
        <v>31</v>
      </c>
    </row>
    <row r="178" spans="1:20" ht="33.75" customHeight="1" x14ac:dyDescent="0.25">
      <c r="A178" s="63" t="s">
        <v>234</v>
      </c>
      <c r="B178" s="29" t="s">
        <v>235</v>
      </c>
      <c r="C178" s="63" t="s">
        <v>30</v>
      </c>
      <c r="D178" s="30">
        <v>0</v>
      </c>
      <c r="E178" s="30">
        <v>0</v>
      </c>
      <c r="F178" s="30">
        <v>0</v>
      </c>
      <c r="G178" s="30">
        <v>0</v>
      </c>
      <c r="H178" s="30">
        <v>0</v>
      </c>
      <c r="I178" s="30">
        <v>0</v>
      </c>
      <c r="J178" s="30">
        <v>0</v>
      </c>
      <c r="K178" s="30">
        <v>0</v>
      </c>
      <c r="L178" s="30">
        <v>0</v>
      </c>
      <c r="M178" s="30">
        <v>0</v>
      </c>
      <c r="N178" s="30">
        <v>0</v>
      </c>
      <c r="O178" s="30">
        <v>0</v>
      </c>
      <c r="P178" s="30">
        <v>0</v>
      </c>
      <c r="Q178" s="30">
        <v>0</v>
      </c>
      <c r="R178" s="60">
        <f t="shared" si="55"/>
        <v>0</v>
      </c>
      <c r="S178" s="61" t="str">
        <f t="shared" si="56"/>
        <v>-</v>
      </c>
      <c r="T178" s="64" t="s">
        <v>31</v>
      </c>
    </row>
    <row r="179" spans="1:20" ht="33.75" customHeight="1" x14ac:dyDescent="0.25">
      <c r="A179" s="63" t="s">
        <v>236</v>
      </c>
      <c r="B179" s="29" t="s">
        <v>237</v>
      </c>
      <c r="C179" s="63" t="s">
        <v>30</v>
      </c>
      <c r="D179" s="30">
        <v>0</v>
      </c>
      <c r="E179" s="30">
        <v>0</v>
      </c>
      <c r="F179" s="30">
        <v>0</v>
      </c>
      <c r="G179" s="30">
        <v>0</v>
      </c>
      <c r="H179" s="30">
        <v>0</v>
      </c>
      <c r="I179" s="30">
        <v>0</v>
      </c>
      <c r="J179" s="30">
        <v>0</v>
      </c>
      <c r="K179" s="30">
        <v>0</v>
      </c>
      <c r="L179" s="30">
        <v>0</v>
      </c>
      <c r="M179" s="30">
        <v>0</v>
      </c>
      <c r="N179" s="30">
        <v>0</v>
      </c>
      <c r="O179" s="30">
        <v>0</v>
      </c>
      <c r="P179" s="30">
        <v>0</v>
      </c>
      <c r="Q179" s="30">
        <v>0</v>
      </c>
      <c r="R179" s="60">
        <f t="shared" si="55"/>
        <v>0</v>
      </c>
      <c r="S179" s="61" t="str">
        <f t="shared" si="56"/>
        <v>-</v>
      </c>
      <c r="T179" s="64" t="s">
        <v>31</v>
      </c>
    </row>
    <row r="180" spans="1:20" ht="33.75" customHeight="1" x14ac:dyDescent="0.25">
      <c r="A180" s="63" t="s">
        <v>238</v>
      </c>
      <c r="B180" s="29" t="s">
        <v>239</v>
      </c>
      <c r="C180" s="63" t="s">
        <v>30</v>
      </c>
      <c r="D180" s="30">
        <v>0</v>
      </c>
      <c r="E180" s="30">
        <v>0</v>
      </c>
      <c r="F180" s="30">
        <v>0</v>
      </c>
      <c r="G180" s="30">
        <v>0</v>
      </c>
      <c r="H180" s="30">
        <v>0</v>
      </c>
      <c r="I180" s="30">
        <v>0</v>
      </c>
      <c r="J180" s="30">
        <v>0</v>
      </c>
      <c r="K180" s="30">
        <v>0</v>
      </c>
      <c r="L180" s="30">
        <v>0</v>
      </c>
      <c r="M180" s="30">
        <v>0</v>
      </c>
      <c r="N180" s="30">
        <v>0</v>
      </c>
      <c r="O180" s="30">
        <v>0</v>
      </c>
      <c r="P180" s="30">
        <v>0</v>
      </c>
      <c r="Q180" s="30">
        <v>0</v>
      </c>
      <c r="R180" s="60">
        <f t="shared" si="55"/>
        <v>0</v>
      </c>
      <c r="S180" s="61" t="str">
        <f t="shared" si="56"/>
        <v>-</v>
      </c>
      <c r="T180" s="64" t="s">
        <v>31</v>
      </c>
    </row>
    <row r="181" spans="1:20" ht="33.75" customHeight="1" x14ac:dyDescent="0.25">
      <c r="A181" s="63" t="s">
        <v>240</v>
      </c>
      <c r="B181" s="29" t="s">
        <v>241</v>
      </c>
      <c r="C181" s="63" t="s">
        <v>30</v>
      </c>
      <c r="D181" s="30">
        <v>0</v>
      </c>
      <c r="E181" s="30">
        <v>0</v>
      </c>
      <c r="F181" s="30">
        <v>0</v>
      </c>
      <c r="G181" s="30">
        <v>0</v>
      </c>
      <c r="H181" s="30">
        <v>0</v>
      </c>
      <c r="I181" s="30">
        <v>0</v>
      </c>
      <c r="J181" s="30">
        <v>0</v>
      </c>
      <c r="K181" s="30">
        <v>0</v>
      </c>
      <c r="L181" s="30">
        <v>0</v>
      </c>
      <c r="M181" s="30">
        <v>0</v>
      </c>
      <c r="N181" s="30">
        <v>0</v>
      </c>
      <c r="O181" s="30">
        <v>0</v>
      </c>
      <c r="P181" s="30">
        <v>0</v>
      </c>
      <c r="Q181" s="30">
        <v>0</v>
      </c>
      <c r="R181" s="60">
        <f t="shared" si="55"/>
        <v>0</v>
      </c>
      <c r="S181" s="61" t="str">
        <f t="shared" si="56"/>
        <v>-</v>
      </c>
      <c r="T181" s="64" t="s">
        <v>31</v>
      </c>
    </row>
    <row r="182" spans="1:20" ht="33.75" customHeight="1" x14ac:dyDescent="0.25">
      <c r="A182" s="63" t="s">
        <v>242</v>
      </c>
      <c r="B182" s="29" t="s">
        <v>243</v>
      </c>
      <c r="C182" s="63" t="s">
        <v>30</v>
      </c>
      <c r="D182" s="30">
        <v>0</v>
      </c>
      <c r="E182" s="30">
        <v>0</v>
      </c>
      <c r="F182" s="30">
        <v>0</v>
      </c>
      <c r="G182" s="30">
        <v>0</v>
      </c>
      <c r="H182" s="30">
        <v>0</v>
      </c>
      <c r="I182" s="30">
        <v>0</v>
      </c>
      <c r="J182" s="30">
        <v>0</v>
      </c>
      <c r="K182" s="30">
        <v>0</v>
      </c>
      <c r="L182" s="30">
        <v>0</v>
      </c>
      <c r="M182" s="30">
        <v>0</v>
      </c>
      <c r="N182" s="30">
        <v>0</v>
      </c>
      <c r="O182" s="30">
        <v>0</v>
      </c>
      <c r="P182" s="30">
        <v>0</v>
      </c>
      <c r="Q182" s="30">
        <v>0</v>
      </c>
      <c r="R182" s="60">
        <f t="shared" si="55"/>
        <v>0</v>
      </c>
      <c r="S182" s="61" t="str">
        <f t="shared" si="56"/>
        <v>-</v>
      </c>
      <c r="T182" s="64" t="s">
        <v>31</v>
      </c>
    </row>
    <row r="183" spans="1:20" ht="33.75" customHeight="1" x14ac:dyDescent="0.25">
      <c r="A183" s="63" t="s">
        <v>244</v>
      </c>
      <c r="B183" s="29" t="s">
        <v>131</v>
      </c>
      <c r="C183" s="63" t="s">
        <v>30</v>
      </c>
      <c r="D183" s="30">
        <v>0</v>
      </c>
      <c r="E183" s="30">
        <v>0</v>
      </c>
      <c r="F183" s="30">
        <v>0</v>
      </c>
      <c r="G183" s="30">
        <v>0</v>
      </c>
      <c r="H183" s="30">
        <v>0</v>
      </c>
      <c r="I183" s="30">
        <v>0</v>
      </c>
      <c r="J183" s="30">
        <v>0</v>
      </c>
      <c r="K183" s="30">
        <v>0</v>
      </c>
      <c r="L183" s="30">
        <v>0</v>
      </c>
      <c r="M183" s="30">
        <v>0</v>
      </c>
      <c r="N183" s="30">
        <v>0</v>
      </c>
      <c r="O183" s="30">
        <v>0</v>
      </c>
      <c r="P183" s="30">
        <v>0</v>
      </c>
      <c r="Q183" s="30">
        <v>0</v>
      </c>
      <c r="R183" s="60">
        <f t="shared" si="55"/>
        <v>0</v>
      </c>
      <c r="S183" s="61" t="str">
        <f t="shared" si="56"/>
        <v>-</v>
      </c>
      <c r="T183" s="64" t="s">
        <v>31</v>
      </c>
    </row>
    <row r="184" spans="1:20" ht="33.75" customHeight="1" x14ac:dyDescent="0.25">
      <c r="A184" s="63" t="s">
        <v>245</v>
      </c>
      <c r="B184" s="29" t="s">
        <v>133</v>
      </c>
      <c r="C184" s="63" t="s">
        <v>30</v>
      </c>
      <c r="D184" s="30">
        <f t="shared" ref="D184:Q184" si="57">SUM(D185:D185)</f>
        <v>299.2693503239305</v>
      </c>
      <c r="E184" s="30">
        <f t="shared" si="57"/>
        <v>89.484398704</v>
      </c>
      <c r="F184" s="30">
        <f t="shared" si="57"/>
        <v>209.7849516199305</v>
      </c>
      <c r="G184" s="30">
        <f t="shared" si="57"/>
        <v>49.498304600579928</v>
      </c>
      <c r="H184" s="30">
        <f t="shared" si="57"/>
        <v>0</v>
      </c>
      <c r="I184" s="30">
        <f t="shared" si="57"/>
        <v>0</v>
      </c>
      <c r="J184" s="30">
        <f t="shared" si="57"/>
        <v>0</v>
      </c>
      <c r="K184" s="30">
        <f t="shared" si="57"/>
        <v>0</v>
      </c>
      <c r="L184" s="30">
        <f t="shared" si="57"/>
        <v>0</v>
      </c>
      <c r="M184" s="30">
        <f t="shared" si="57"/>
        <v>0</v>
      </c>
      <c r="N184" s="30">
        <f t="shared" si="57"/>
        <v>0</v>
      </c>
      <c r="O184" s="30">
        <f t="shared" si="57"/>
        <v>49.498304600579928</v>
      </c>
      <c r="P184" s="30">
        <f t="shared" si="57"/>
        <v>0</v>
      </c>
      <c r="Q184" s="30">
        <f t="shared" si="57"/>
        <v>209.7849516199305</v>
      </c>
      <c r="R184" s="60">
        <f t="shared" si="55"/>
        <v>0</v>
      </c>
      <c r="S184" s="61" t="str">
        <f t="shared" si="56"/>
        <v>-</v>
      </c>
      <c r="T184" s="64" t="s">
        <v>31</v>
      </c>
    </row>
    <row r="185" spans="1:20" ht="33.75" customHeight="1" x14ac:dyDescent="0.25">
      <c r="A185" s="63" t="s">
        <v>245</v>
      </c>
      <c r="B185" s="29" t="s">
        <v>363</v>
      </c>
      <c r="C185" s="29" t="s">
        <v>329</v>
      </c>
      <c r="D185" s="30">
        <v>299.2693503239305</v>
      </c>
      <c r="E185" s="30">
        <v>89.484398704</v>
      </c>
      <c r="F185" s="31">
        <v>209.7849516199305</v>
      </c>
      <c r="G185" s="75">
        <v>49.498304600579928</v>
      </c>
      <c r="H185" s="31">
        <f>J185+L185+N185+P185</f>
        <v>0</v>
      </c>
      <c r="I185" s="31">
        <v>0</v>
      </c>
      <c r="J185" s="31">
        <v>0</v>
      </c>
      <c r="K185" s="31">
        <v>0</v>
      </c>
      <c r="L185" s="31">
        <v>0</v>
      </c>
      <c r="M185" s="31">
        <v>0</v>
      </c>
      <c r="N185" s="31">
        <v>0</v>
      </c>
      <c r="O185" s="31">
        <v>49.498304600579928</v>
      </c>
      <c r="P185" s="31">
        <v>0</v>
      </c>
      <c r="Q185" s="75">
        <f>F185-H185</f>
        <v>209.7849516199305</v>
      </c>
      <c r="R185" s="60">
        <f t="shared" si="55"/>
        <v>0</v>
      </c>
      <c r="S185" s="61" t="str">
        <f t="shared" si="56"/>
        <v>-</v>
      </c>
      <c r="T185" s="76" t="s">
        <v>31</v>
      </c>
    </row>
    <row r="186" spans="1:20" ht="33.75" customHeight="1" x14ac:dyDescent="0.25">
      <c r="A186" s="63" t="s">
        <v>246</v>
      </c>
      <c r="B186" s="29" t="s">
        <v>247</v>
      </c>
      <c r="C186" s="63" t="s">
        <v>30</v>
      </c>
      <c r="D186" s="31">
        <v>0</v>
      </c>
      <c r="E186" s="31">
        <v>0</v>
      </c>
      <c r="F186" s="31">
        <v>0</v>
      </c>
      <c r="G186" s="31">
        <v>0</v>
      </c>
      <c r="H186" s="31">
        <v>0</v>
      </c>
      <c r="I186" s="31">
        <v>0</v>
      </c>
      <c r="J186" s="31">
        <v>0</v>
      </c>
      <c r="K186" s="31">
        <v>0</v>
      </c>
      <c r="L186" s="31">
        <v>0</v>
      </c>
      <c r="M186" s="31">
        <v>0</v>
      </c>
      <c r="N186" s="31">
        <v>0</v>
      </c>
      <c r="O186" s="31">
        <v>0</v>
      </c>
      <c r="P186" s="31">
        <v>0</v>
      </c>
      <c r="Q186" s="31">
        <v>0</v>
      </c>
      <c r="R186" s="60">
        <f t="shared" si="55"/>
        <v>0</v>
      </c>
      <c r="S186" s="61" t="str">
        <f t="shared" si="56"/>
        <v>-</v>
      </c>
      <c r="T186" s="64" t="s">
        <v>31</v>
      </c>
    </row>
    <row r="187" spans="1:20" ht="33.75" customHeight="1" x14ac:dyDescent="0.25">
      <c r="A187" s="32" t="s">
        <v>248</v>
      </c>
      <c r="B187" s="32"/>
      <c r="C187" s="33"/>
      <c r="D187" s="34"/>
      <c r="E187" s="34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6"/>
      <c r="T187" s="37"/>
    </row>
    <row r="188" spans="1:20" ht="33.75" customHeight="1" x14ac:dyDescent="0.25">
      <c r="A188" s="38"/>
      <c r="B188" s="39" t="s">
        <v>249</v>
      </c>
      <c r="C188" s="40"/>
      <c r="D188" s="40"/>
      <c r="E188" s="40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37"/>
    </row>
    <row r="189" spans="1:20" ht="33.75" customHeight="1" x14ac:dyDescent="0.25">
      <c r="A189" s="38">
        <v>1</v>
      </c>
      <c r="B189" s="39" t="s">
        <v>250</v>
      </c>
      <c r="C189" s="39"/>
      <c r="D189" s="39"/>
      <c r="E189" s="39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37"/>
    </row>
    <row r="190" spans="1:20" ht="33.75" customHeight="1" x14ac:dyDescent="0.25">
      <c r="A190" s="38">
        <v>2</v>
      </c>
      <c r="B190" s="39" t="s">
        <v>251</v>
      </c>
      <c r="C190" s="39"/>
      <c r="D190" s="39"/>
      <c r="E190" s="39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37"/>
    </row>
    <row r="191" spans="1:20" ht="33.75" customHeight="1" x14ac:dyDescent="0.25">
      <c r="A191" s="42" t="s">
        <v>252</v>
      </c>
      <c r="B191" s="40"/>
      <c r="C191" s="40"/>
      <c r="D191" s="40"/>
      <c r="E191" s="40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3"/>
      <c r="S191" s="35"/>
      <c r="T191" s="37"/>
    </row>
    <row r="192" spans="1:20" x14ac:dyDescent="0.25">
      <c r="A192" s="44"/>
      <c r="B192" s="45"/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R192" s="46"/>
      <c r="S192" s="45"/>
      <c r="T192" s="45"/>
    </row>
    <row r="193" spans="1:20" x14ac:dyDescent="0.25">
      <c r="A193" s="44"/>
      <c r="B193" s="47" t="s">
        <v>253</v>
      </c>
      <c r="C193" s="47"/>
      <c r="D193" s="47"/>
      <c r="E193" s="47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R193" s="46"/>
      <c r="S193" s="45"/>
      <c r="T193" s="45"/>
    </row>
    <row r="194" spans="1:20" x14ac:dyDescent="0.25">
      <c r="A194" s="44"/>
      <c r="B194" s="48" t="s">
        <v>254</v>
      </c>
      <c r="C194" s="48"/>
      <c r="D194" s="48"/>
      <c r="E194" s="48"/>
      <c r="F194" s="48"/>
      <c r="G194" s="48"/>
      <c r="H194" s="48"/>
      <c r="I194" s="48"/>
      <c r="J194" s="45"/>
      <c r="K194" s="45"/>
      <c r="L194" s="45"/>
      <c r="M194" s="45"/>
      <c r="N194" s="45"/>
      <c r="O194" s="45"/>
      <c r="P194" s="45"/>
      <c r="Q194" s="45"/>
      <c r="R194" s="46"/>
      <c r="S194" s="45"/>
      <c r="T194" s="45"/>
    </row>
    <row r="195" spans="1:20" x14ac:dyDescent="0.25">
      <c r="A195" s="44"/>
      <c r="B195" s="12" t="s">
        <v>255</v>
      </c>
      <c r="L195" s="45"/>
      <c r="M195" s="45"/>
      <c r="N195" s="45"/>
      <c r="O195" s="45"/>
      <c r="P195" s="45"/>
      <c r="Q195" s="45"/>
      <c r="R195" s="46"/>
      <c r="S195" s="45"/>
      <c r="T195" s="45"/>
    </row>
    <row r="196" spans="1:20" x14ac:dyDescent="0.25">
      <c r="A196" s="44"/>
      <c r="L196" s="45"/>
      <c r="M196" s="45"/>
      <c r="N196" s="45"/>
      <c r="O196" s="45"/>
      <c r="P196" s="45"/>
      <c r="Q196" s="45"/>
      <c r="R196" s="46"/>
      <c r="S196" s="45"/>
      <c r="T196" s="45"/>
    </row>
    <row r="197" spans="1:20" x14ac:dyDescent="0.25">
      <c r="A197" s="44"/>
      <c r="B197" s="49" t="s">
        <v>256</v>
      </c>
      <c r="C197" s="49"/>
      <c r="D197" s="49"/>
      <c r="E197" s="49"/>
      <c r="F197" s="49"/>
      <c r="G197" s="49"/>
      <c r="H197" s="49"/>
      <c r="I197" s="49"/>
      <c r="J197" s="49"/>
      <c r="K197" s="49"/>
      <c r="L197" s="45"/>
      <c r="M197" s="45"/>
      <c r="N197" s="45"/>
      <c r="O197" s="45"/>
      <c r="P197" s="45"/>
      <c r="Q197" s="45"/>
      <c r="R197" s="46"/>
      <c r="S197" s="45"/>
      <c r="T197" s="45"/>
    </row>
    <row r="198" spans="1:20" x14ac:dyDescent="0.25">
      <c r="A198" s="44"/>
      <c r="B198" s="50"/>
      <c r="C198" s="50"/>
      <c r="D198" s="50"/>
      <c r="E198" s="50"/>
      <c r="F198" s="45"/>
      <c r="G198" s="45"/>
      <c r="H198" s="45"/>
      <c r="I198" s="45"/>
      <c r="J198" s="45"/>
      <c r="K198" s="45"/>
      <c r="L198" s="45"/>
      <c r="M198" s="45"/>
      <c r="N198" s="45"/>
      <c r="O198" s="45"/>
      <c r="P198" s="45"/>
      <c r="Q198" s="45"/>
      <c r="R198" s="46"/>
      <c r="S198" s="45"/>
      <c r="T198" s="45"/>
    </row>
    <row r="199" spans="1:20" x14ac:dyDescent="0.25">
      <c r="A199" s="44"/>
      <c r="B199" s="45"/>
      <c r="C199" s="45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45"/>
      <c r="R199" s="46"/>
      <c r="S199" s="45"/>
      <c r="T199" s="45"/>
    </row>
    <row r="200" spans="1:20" x14ac:dyDescent="0.25">
      <c r="A200" s="51"/>
    </row>
    <row r="201" spans="1:20" x14ac:dyDescent="0.25">
      <c r="A201" s="53"/>
      <c r="F201" s="54"/>
      <c r="J201" s="16"/>
      <c r="K201" s="16"/>
      <c r="L201" s="16"/>
    </row>
    <row r="202" spans="1:20" ht="21" customHeight="1" x14ac:dyDescent="0.3">
      <c r="B202" s="55"/>
      <c r="C202" s="55"/>
      <c r="D202" s="55"/>
      <c r="E202" s="55"/>
      <c r="G202" s="56"/>
      <c r="J202" s="57"/>
      <c r="L202" s="57"/>
      <c r="M202" s="57"/>
      <c r="N202" s="57"/>
      <c r="P202" s="16"/>
      <c r="Q202" s="16"/>
      <c r="S202" s="16"/>
      <c r="T202" s="16"/>
    </row>
  </sheetData>
  <autoFilter ref="A24:T191"/>
  <mergeCells count="28">
    <mergeCell ref="A187:B187"/>
    <mergeCell ref="B194:I194"/>
    <mergeCell ref="B197:K197"/>
    <mergeCell ref="R21:S21"/>
    <mergeCell ref="T21:T23"/>
    <mergeCell ref="G22:H22"/>
    <mergeCell ref="I22:J22"/>
    <mergeCell ref="K22:L22"/>
    <mergeCell ref="M22:N22"/>
    <mergeCell ref="O22:P22"/>
    <mergeCell ref="R22:R23"/>
    <mergeCell ref="S22:S23"/>
    <mergeCell ref="A13:T13"/>
    <mergeCell ref="A14:T14"/>
    <mergeCell ref="A21:A23"/>
    <mergeCell ref="B21:B23"/>
    <mergeCell ref="C21:C23"/>
    <mergeCell ref="D21:D23"/>
    <mergeCell ref="E21:E23"/>
    <mergeCell ref="F21:F23"/>
    <mergeCell ref="G21:P21"/>
    <mergeCell ref="Q21:Q23"/>
    <mergeCell ref="A4:T4"/>
    <mergeCell ref="A5:T5"/>
    <mergeCell ref="A7:T7"/>
    <mergeCell ref="A8:T8"/>
    <mergeCell ref="A10:T10"/>
    <mergeCell ref="A12:T12"/>
  </mergeCells>
  <pageMargins left="0.70866141732283472" right="0.70866141732283472" top="0.74803149606299213" bottom="0.74803149606299213" header="0.31496062992125984" footer="0.31496062992125984"/>
  <pageSetup paperSize="9" scale="2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2025-08-12T06:48:33Z</dcterms:created>
  <dcterms:modified xsi:type="dcterms:W3CDTF">2025-08-12T06:56:46Z</dcterms:modified>
</cp:coreProperties>
</file>