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истч'!$A$24:$X$281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истч'!$A$48:$W$281</definedName>
    <definedName name="Z_03EB9DF4_AC98_4BC6_9F99_BC4E566A59EB_.wvu.FilterData" localSheetId="0" hidden="1">'11кв истч'!$A$48:$W$281</definedName>
    <definedName name="Z_072137E3_9A31_40C6_B2F8_9E0682CF001C_.wvu.FilterData" localSheetId="0" hidden="1">'11кв истч'!$A$48:$W$281</definedName>
    <definedName name="Z_087625E1_6442_4CFE_9ADB_7A5E7D20F421_.wvu.FilterData" localSheetId="0" hidden="1">'11кв истч'!$A$19:$W$291</definedName>
    <definedName name="Z_099F8D69_7585_4416_A0D9_3B92F624255C_.wvu.FilterData" localSheetId="0" hidden="1">'11кв истч'!$A$48:$W$281</definedName>
    <definedName name="Z_1D4769C9_22D3_41D7_BB10_557E5B558A42_.wvu.FilterData" localSheetId="0" hidden="1">'11кв истч'!$A$48:$W$287</definedName>
    <definedName name="Z_2411F0DF_B06E_4B96_B6E2_07231CDB021F_.wvu.FilterData" localSheetId="0" hidden="1">'11кв истч'!$A$24:$X$127</definedName>
    <definedName name="Z_26DAEAC3_92A5_4121_942A_41E1C66C8C7F_.wvu.FilterData" localSheetId="0" hidden="1">'11кв истч'!$A$48:$W$287</definedName>
    <definedName name="Z_28DD50A5_FF68_433B_8BB2_B3B3CEA0C4F3_.wvu.FilterData" localSheetId="0" hidden="1">'11кв истч'!$A$48:$W$287</definedName>
    <definedName name="Z_2AD7D8A5_D91B_4BFF_A9D2_3942C99EEDAD_.wvu.FilterData" localSheetId="0" hidden="1">'11кв истч'!$A$48:$W$287</definedName>
    <definedName name="Z_2B705702_B67B_491C_8E54_4D0D6F3E9453_.wvu.FilterData" localSheetId="0" hidden="1">'11кв истч'!$A$48:$W$285</definedName>
    <definedName name="Z_2B944529_4431_4AE3_A585_21D645644E2B_.wvu.FilterData" localSheetId="0" hidden="1">'11кв истч'!$A$24:$X$281</definedName>
    <definedName name="Z_2B944529_4431_4AE3_A585_21D645644E2B_.wvu.PrintArea" localSheetId="0" hidden="1">'11кв истч'!$A$1:$W$287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истч'!$A$48:$W$281</definedName>
    <definedName name="Z_2D0AFCAA_9364_47AA_B985_49881280DD67_.wvu.FilterData" localSheetId="0" hidden="1">'11кв истч'!$A$48:$W$287</definedName>
    <definedName name="Z_2DB1AFA1_9EED_47A4_81DD_AA83ACAA5BC0_.wvu.FilterData" localSheetId="0" hidden="1">'11кв истч'!$A$24:$X$281</definedName>
    <definedName name="Z_2DB1AFA1_9EED_47A4_81DD_AA83ACAA5BC0_.wvu.PrintArea" localSheetId="0" hidden="1">'11кв истч'!$A$1:$W$287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истч'!$A$48:$W$285</definedName>
    <definedName name="Z_37FDCE4A_6CA4_4AB4_B747_B6F8179F01AF_.wvu.FilterData" localSheetId="0" hidden="1">'11кв истч'!$A$48:$W$287</definedName>
    <definedName name="Z_3DA5BA36_6938_471F_B773_58C819FFA9C8_.wvu.FilterData" localSheetId="0" hidden="1">'11кв истч'!$A$48:$W$281</definedName>
    <definedName name="Z_40AF2882_EE60_4760_BBBA_B54B2DAF72F9_.wvu.FilterData" localSheetId="0" hidden="1">'11кв истч'!$A$48:$W$285</definedName>
    <definedName name="Z_41B76FCA_8ADA_4407_878E_56A7264D83C4_.wvu.FilterData" localSheetId="0" hidden="1">'11кв истч'!$A$48:$W$287</definedName>
    <definedName name="Z_41C0B97A_7C2A_448D_8128_336FADFB8128_.wvu.FilterData" localSheetId="0" hidden="1">'11кв истч'!$A$48:$W$287</definedName>
    <definedName name="Z_434B79F9_CE67_44DF_BBA0_0AA985688936_.wvu.FilterData" localSheetId="0" hidden="1">'11кв истч'!$A$24:$X$281</definedName>
    <definedName name="Z_434B79F9_CE67_44DF_BBA0_0AA985688936_.wvu.PrintArea" localSheetId="0" hidden="1">'11кв истч'!$A$1:$W$287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истч'!$A$48:$W$281</definedName>
    <definedName name="Z_48A60FB0_9A73_41A3_99DB_17520660C91A_.wvu.FilterData" localSheetId="0" hidden="1">'11кв истч'!$A$24:$X$281</definedName>
    <definedName name="Z_48A60FB0_9A73_41A3_99DB_17520660C91A_.wvu.PrintArea" localSheetId="0" hidden="1">'11кв истч'!$A$1:$W$287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истч'!$A$48:$W$287</definedName>
    <definedName name="Z_55AAC02E_354B_458A_B57A_9A758D9C24F6_.wvu.FilterData" localSheetId="0" hidden="1">'11кв истч'!$A$48:$W$281</definedName>
    <definedName name="Z_5939E2BE_D513_447E_886D_794B8773EF22_.wvu.FilterData" localSheetId="0" hidden="1">'11кв истч'!$A$48:$W$281</definedName>
    <definedName name="Z_5B2849A4_10D6_4C56_82E3_213F2F39DEE0_.wvu.FilterData" localSheetId="0" hidden="1">'11кв истч'!$A$48:$W$287</definedName>
    <definedName name="Z_5D48D966_D569_49BE_B8D5_CFFF304C931B_.wvu.FilterData" localSheetId="0" hidden="1">'11кв истч'!$A$48:$W$287</definedName>
    <definedName name="Z_5D68B30A_F5AE_47A2_98B4_A896BFA1BCD4_.wvu.FilterData" localSheetId="0" hidden="1">'11кв истч'!$A$48:$W$287</definedName>
    <definedName name="Z_5EADC1CF_ED63_4C90_B528_B134FE0A2319_.wvu.FilterData" localSheetId="0" hidden="1">'11кв истч'!$A$48:$W$287</definedName>
    <definedName name="Z_5F2A370E_836A_4992_942B_22CE95057883_.wvu.FilterData" localSheetId="0" hidden="1">'11кв истч'!$A$48:$W$281</definedName>
    <definedName name="Z_5F39CD15_C553_4CF0_940C_0295EF87970E_.wvu.FilterData" localSheetId="0" hidden="1">'11кв истч'!$A$48:$W$287</definedName>
    <definedName name="Z_638697C3_FF78_4B65_B9E8_EA2C7C52D3B4_.wvu.FilterData" localSheetId="0" hidden="1">'11кв истч'!$A$24:$X$281</definedName>
    <definedName name="Z_638697C3_FF78_4B65_B9E8_EA2C7C52D3B4_.wvu.PrintArea" localSheetId="0" hidden="1">'11кв истч'!$A$1:$W$287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истч'!$A$48:$W$287</definedName>
    <definedName name="Z_68608AB4_99AC_4E4C_A27D_0DD29BE6EC94_.wvu.FilterData" localSheetId="0" hidden="1">'11кв истч'!$A$48:$W$287</definedName>
    <definedName name="Z_68608AB4_99AC_4E4C_A27D_0DD29BE6EC94_.wvu.PrintArea" localSheetId="0" hidden="1">'11кв истч'!$A$1:$W$287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истч'!$A$48:$W$281</definedName>
    <definedName name="Z_74CE0FEA_305F_4C35_BF60_A17DA60785C5_.wvu.FilterData" localSheetId="0" hidden="1">'11кв истч'!$A$24:$X$281</definedName>
    <definedName name="Z_74CE0FEA_305F_4C35_BF60_A17DA60785C5_.wvu.PrintArea" localSheetId="0" hidden="1">'11кв истч'!$A$1:$W$287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истч'!$A$19:$W$291</definedName>
    <definedName name="Z_7A600714_71D6_47BA_A813_775E7C7D2FBC_.wvu.FilterData" localSheetId="0" hidden="1">'11кв истч'!$A$48:$W$281</definedName>
    <definedName name="Z_7AF98FE0_D761_4DCC_843E_01D5FF3D89E1_.wvu.FilterData" localSheetId="0" hidden="1">'11кв истч'!$A$48:$W$281</definedName>
    <definedName name="Z_7DEB5728_2FB9_407E_AD51_935C096482A6_.wvu.FilterData" localSheetId="0" hidden="1">'11кв истч'!$A$24:$X$127</definedName>
    <definedName name="Z_7DEB5728_2FB9_407E_AD51_935C096482A6_.wvu.PrintArea" localSheetId="0" hidden="1">'11кв истч'!$A$1:$W$287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истч'!$A$48:$W$287</definedName>
    <definedName name="Z_802102DC_FBE0_4A84_A4E5_B623C4572B73_.wvu.FilterData" localSheetId="0" hidden="1">'11кв истч'!$A$24:$X$281</definedName>
    <definedName name="Z_802102DC_FBE0_4A84_A4E5_B623C4572B73_.wvu.PrintArea" localSheetId="0" hidden="1">'11кв истч'!$A$1:$W$287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истч'!$A$48:$W$292</definedName>
    <definedName name="Z_82FE6FC8_CA67_4A4B_AF05_E7C978721CCD_.wvu.FilterData" localSheetId="0" hidden="1">'11кв истч'!$A$48:$W$281</definedName>
    <definedName name="Z_83892220_42BE_4E65_B5DD_7312A39A3DC0_.wvu.FilterData" localSheetId="0" hidden="1">'11кв истч'!$A$48:$W$287</definedName>
    <definedName name="Z_84321A1D_5D30_4E68_AC39_2B3966EB8B19_.wvu.FilterData" localSheetId="0" hidden="1">'11кв истч'!$A$48:$W$287</definedName>
    <definedName name="Z_8562E1EA_A7A6_4ECB_965F_7FEF3C69B7FB_.wvu.FilterData" localSheetId="0" hidden="1">'11кв истч'!$A$48:$W$287</definedName>
    <definedName name="Z_8609CDA3_AB64_4E40_9F81_97675513AB4D_.wvu.FilterData" localSheetId="0" hidden="1">'11кв истч'!$A$48:$W$287</definedName>
    <definedName name="Z_86ABB103_B007_4CE7_BE9F_F4EED57FA42A_.wvu.FilterData" localSheetId="0" hidden="1">'11кв истч'!$A$24:$X$281</definedName>
    <definedName name="Z_86ABB103_B007_4CE7_BE9F_F4EED57FA42A_.wvu.PrintArea" localSheetId="0" hidden="1">'11кв истч'!$A$1:$W$287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истч'!$A$48:$W$281</definedName>
    <definedName name="Z_887CD72D_476D_4F24_A01E_D0BC250F50FB_.wvu.FilterData" localSheetId="0" hidden="1">'11кв истч'!$A$24:$X$281</definedName>
    <definedName name="Z_8C96D9DD_5E01_4B30_95B0_086CFC2C6C55_.wvu.FilterData" localSheetId="0" hidden="1">'11кв истч'!$A$48:$W$287</definedName>
    <definedName name="Z_8CF66D4F_C382_40A9_9E2A_969FC78174FB_.wvu.FilterData" localSheetId="0" hidden="1">'11кв истч'!$A$48:$W$287</definedName>
    <definedName name="Z_8F1D26EC_2A17_448C_B03E_3E3FACB015C6_.wvu.FilterData" localSheetId="0" hidden="1">'11кв истч'!$A$24:$X$127</definedName>
    <definedName name="Z_8F1D26EC_2A17_448C_B03E_3E3FACB015C6_.wvu.PrintArea" localSheetId="0" hidden="1">'11кв истч'!$A$1:$W$287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истч'!$A$19:$W$291</definedName>
    <definedName name="Z_90F446D3_8F17_4085_80BE_278C9FB5921D_.wvu.FilterData" localSheetId="0" hidden="1">'11кв истч'!$A$48:$W$287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истч'!$A$48:$W$287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истч'!$A$48:$W$285</definedName>
    <definedName name="Z_91B3C248_D769_4FF3_ADD2_66FB1E146DB1_.wvu.FilterData" localSheetId="0" hidden="1">'11кв истч'!$A$48:$W$287</definedName>
    <definedName name="Z_91C6F324_F361_4A8F_B9C3_6FF2051955FB_.wvu.FilterData" localSheetId="0" hidden="1">'11кв истч'!$A$48:$W$287</definedName>
    <definedName name="Z_92A9B708_7856_444B_B4D2_F25F43E6C0C3_.wvu.FilterData" localSheetId="0" hidden="1">'11кв истч'!$A$48:$W$281</definedName>
    <definedName name="Z_96D66BBF_87D4_466D_B500_423361C5C709_.wvu.FilterData" localSheetId="0" hidden="1">'11кв истч'!$A$48:$W$281</definedName>
    <definedName name="Z_97A96CCC_FE99_437D_B8D6_12A96FD7E5E0_.wvu.FilterData" localSheetId="0" hidden="1">'11кв истч'!$A$24:$X$281</definedName>
    <definedName name="Z_992A4BBD_9184_4F17_9E7C_14886515C900_.wvu.FilterData" localSheetId="0" hidden="1">'11кв истч'!$A$48:$W$287</definedName>
    <definedName name="Z_9EB4C06B_C4E3_4FC8_B82B_63B953E6624A_.wvu.FilterData" localSheetId="0" hidden="1">'11кв истч'!$A$48:$W$281</definedName>
    <definedName name="Z_9F5406DC_89AB_4D73_8A15_7589A4B6E17E_.wvu.FilterData" localSheetId="0" hidden="1">'11кв истч'!$A$48:$W$287</definedName>
    <definedName name="Z_A132F0A7_D9B6_4BF3_83AB_B244BEA6BB51_.wvu.FilterData" localSheetId="0" hidden="1">'11кв истч'!$A$48:$W$287</definedName>
    <definedName name="Z_A15C0F21_5131_41E0_AFE4_42812F6B0841_.wvu.FilterData" localSheetId="0" hidden="1">'11кв истч'!$A$24:$X$127</definedName>
    <definedName name="Z_A15C0F21_5131_41E0_AFE4_42812F6B0841_.wvu.PrintArea" localSheetId="0" hidden="1">'11кв истч'!$A$1:$W$287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истч'!$A$24:$X$127</definedName>
    <definedName name="Z_A26238BE_7791_46AE_8DC7_FDB913DC2957_.wvu.PrintArea" localSheetId="0" hidden="1">'11кв истч'!$A$1:$W$287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истч'!$A$48:$W$281</definedName>
    <definedName name="Z_A6016254_B165_4134_8764_5CABD680509E_.wvu.FilterData" localSheetId="0" hidden="1">'11кв истч'!$A$24:$X$281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истч'!$A$48:$W$287</definedName>
    <definedName name="Z_A9216DE1_6650_4651_9830_13DDA1C2CD91_.wvu.FilterData" localSheetId="0" hidden="1">'11кв истч'!$A$48:$W$281</definedName>
    <definedName name="Z_AB8D6E5A_B563_4E6A_A417_E8622BA78E0B_.wvu.FilterData" localSheetId="0" hidden="1">'11кв истч'!$A$48:$W$285</definedName>
    <definedName name="Z_ACAB5840_BC7D_46E7_958A_C9569DE37B26_.wvu.FilterData" localSheetId="0" hidden="1">'11кв истч'!$A$48:$W$287</definedName>
    <definedName name="Z_AFBDF438_B40A_4684_94F8_56FA1356ADC3_.wvu.FilterData" localSheetId="0" hidden="1">'11кв истч'!$A$48:$W$281</definedName>
    <definedName name="Z_B0FEE8B3_F64E_42FD_B96C_C936F387504C_.wvu.FilterData" localSheetId="0" hidden="1">'11кв истч'!$A$48:$W$287</definedName>
    <definedName name="Z_B5BE75AE_9D7A_4463_90B4_A4B1B19172CB_.wvu.FilterData" localSheetId="0" hidden="1">'11кв истч'!$A$48:$W$287</definedName>
    <definedName name="Z_B7343056_A75A_4C54_8731_E17F57DE7967_.wvu.FilterData" localSheetId="0" hidden="1">'11кв истч'!$A$48:$W$281</definedName>
    <definedName name="Z_B74C834F_88DE_4FBD_9E60_56D6F61CCB0C_.wvu.FilterData" localSheetId="0" hidden="1">'11кв истч'!$A$48:$W$287</definedName>
    <definedName name="Z_B81CE5DD_59C7_4219_9F64_9F23059D6732_.wvu.FilterData" localSheetId="0" hidden="1">'11кв истч'!$A$24:$X$281</definedName>
    <definedName name="Z_B81CE5DD_59C7_4219_9F64_9F23059D6732_.wvu.PrintArea" localSheetId="0" hidden="1">'11кв истч'!$A$1:$W$287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истч'!$A$48:$W$287</definedName>
    <definedName name="Z_B8C11432_7879_4F6B_96D4_6AB50672E558_.wvu.FilterData" localSheetId="0" hidden="1">'11кв истч'!$A$48:$W$285</definedName>
    <definedName name="Z_BBF0EF1B_DBD8_4492_9CF8_F958D341F225_.wvu.FilterData" localSheetId="0" hidden="1">'11кв истч'!$A$48:$W$287</definedName>
    <definedName name="Z_BE151334_7720_47A8_B744_1F1F36FD5527_.wvu.FilterData" localSheetId="0" hidden="1">'11кв истч'!$A$48:$W$287</definedName>
    <definedName name="Z_BFFE2A37_2C1B_436E_B89F_7510F15CEFB6_.wvu.FilterData" localSheetId="0" hidden="1">'11кв истч'!$A$48:$W$281</definedName>
    <definedName name="Z_C4035866_E753_4E74_BD98_B610EDCCE194_.wvu.FilterData" localSheetId="0" hidden="1">'11кв истч'!$A$24:$X$281</definedName>
    <definedName name="Z_C4035866_E753_4E74_BD98_B610EDCCE194_.wvu.PrintArea" localSheetId="0" hidden="1">'11кв истч'!$A$1:$W$287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истч'!$A$48:$W$281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истч'!$A$48:$W$281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истч'!$A$48:$W$281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истч'!$A$48:$W$287</definedName>
    <definedName name="Z_C784D978_84A4_4849_AEF3_4B731E7B807D_.wvu.FilterData" localSheetId="0" hidden="1">'11кв истч'!$A$48:$W$287</definedName>
    <definedName name="Z_C8008826_10AC_4917_AE8D_1FAF506D7F03_.wvu.FilterData" localSheetId="0" hidden="1">'11кв истч'!$A$48:$W$287</definedName>
    <definedName name="Z_CA769590_FE17_45EE_B2BE_AFEDEEB57907_.wvu.FilterData" localSheetId="0" hidden="1">'11кв истч'!$A$48:$W$281</definedName>
    <definedName name="Z_CB37D951_96F5_4AE8_99D2_D7A8085BE3F7_.wvu.FilterData" localSheetId="0" hidden="1">'11кв истч'!$A$48:$W$287</definedName>
    <definedName name="Z_CBCE1805_078A_40E0_B01A_2A86DFDA611F_.wvu.FilterData" localSheetId="0" hidden="1">'11кв истч'!$A$48:$W$285</definedName>
    <definedName name="Z_CC123666_CB75_43B7_BE8D_6AA4F2C525E2_.wvu.FilterData" localSheetId="0" hidden="1">'11кв истч'!$A$48:$W$281</definedName>
    <definedName name="Z_CD2BBFCB_F678_40DB_8294_B16D7E70A3F2_.wvu.FilterData" localSheetId="0" hidden="1">'11кв истч'!$A$48:$W$281</definedName>
    <definedName name="Z_D2510616_5538_4496_B8B3_EFACE99A621B_.wvu.FilterData" localSheetId="0" hidden="1">'11кв истч'!$A$48:$W$287</definedName>
    <definedName name="Z_D35C68D5_4AB4_4876_B7AC_DB5808787904_.wvu.FilterData" localSheetId="0" hidden="1">'11кв истч'!$A$48:$W$287</definedName>
    <definedName name="Z_D3DBB31F_2638_4B8E_8CBC_AE53EAEE53E8_.wvu.FilterData" localSheetId="0" hidden="1">'11кв истч'!$A$48:$W$287</definedName>
    <definedName name="Z_D9B944C6_F153_4481_A7FC_38A6B3438A84_.wvu.FilterData" localSheetId="0" hidden="1">'11кв истч'!$A$48:$W$287</definedName>
    <definedName name="Z_DA122019_8AEE_403B_8CA9_CE2DE64BEB84_.wvu.FilterData" localSheetId="0" hidden="1">'11кв истч'!$A$48:$W$281</definedName>
    <definedName name="Z_DE9A4A19_2B5F_40D3_AC7B_9CBC28641CAC_.wvu.FilterData" localSheetId="0" hidden="1">'11кв истч'!$A$48:$W$287</definedName>
    <definedName name="Z_E044C467_E737_4DD1_A683_090AEE546589_.wvu.FilterData" localSheetId="0" hidden="1">'11кв истч'!$A$48:$W$287</definedName>
    <definedName name="Z_E0A1C828_9A96_441D_8BE7_6BCFC0EF9B3D_.wvu.FilterData" localSheetId="0" hidden="1">'11кв истч'!$A$48:$W$287</definedName>
    <definedName name="Z_E0F715AC_EC95_4989_9B43_95240978CE30_.wvu.FilterData" localSheetId="0" hidden="1">'11кв истч'!$A$48:$W$281</definedName>
    <definedName name="Z_E222F804_7F63_4CAB_BA7F_EB015BC276B9_.wvu.FilterData" localSheetId="0" hidden="1">'11кв истч'!$A$48:$W$292</definedName>
    <definedName name="Z_E26A94BD_FBAC_41ED_8339_7D59AFA7B3CD_.wvu.FilterData" localSheetId="0" hidden="1">'11кв истч'!$A$48:$W$281</definedName>
    <definedName name="Z_E2760D9D_711F_48FF_88BA_568697ED1953_.wvu.FilterData" localSheetId="0" hidden="1">'11кв истч'!$A$48:$W$285</definedName>
    <definedName name="Z_E35C38A5_5727_4360_B062_90A9188B0F56_.wvu.FilterData" localSheetId="0" hidden="1">'11кв истч'!$A$48:$W$287</definedName>
    <definedName name="Z_E6561C9A_632C_41BB_8A75_C9A4FA81ADE6_.wvu.FilterData" localSheetId="0" hidden="1">'11кв истч'!$A$24:$X$127</definedName>
    <definedName name="Z_E67E8D2C_C698_4923_AE59_CA6766696DF8_.wvu.FilterData" localSheetId="0" hidden="1">'11кв истч'!$A$48:$W$281</definedName>
    <definedName name="Z_E8F36E3D_6729_4114_942B_5226BE6574BA_.wvu.FilterData" localSheetId="0" hidden="1">'11кв истч'!$A$48:$W$281</definedName>
    <definedName name="Z_E9C71993_3DA8_42BC_B3BF_66DEC161149F_.wvu.FilterData" localSheetId="0" hidden="1">'11кв истч'!$A$48:$W$281</definedName>
    <definedName name="Z_EDE0ED8E_E34E_4BB0_ABEA_40847C828F8F_.wvu.FilterData" localSheetId="0" hidden="1">'11кв истч'!$A$48:$W$287</definedName>
    <definedName name="Z_F1AA8E75_AC05_4FC1_B5E1_D271B0A93A4F_.wvu.FilterData" localSheetId="0" hidden="1">'11кв истч'!$A$24:$X$281</definedName>
    <definedName name="Z_F29DD04C_48E6_48FE_90D7_16D4A05BCFB2_.wvu.FilterData" localSheetId="0" hidden="1">'11кв истч'!$A$24:$X$281</definedName>
    <definedName name="Z_F29DD04C_48E6_48FE_90D7_16D4A05BCFB2_.wvu.PrintArea" localSheetId="0" hidden="1">'11кв истч'!$A$1:$W$287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истч'!$A$48:$W$287</definedName>
    <definedName name="Z_F76F23A2_F414_4A2E_84E8_865337660174_.wvu.FilterData" localSheetId="0" hidden="1">'11кв истч'!$A$48:$W$287</definedName>
    <definedName name="Z_F979D6CF_076C_43BF_8A89_212D37CD2E24_.wvu.FilterData" localSheetId="0" hidden="1">'11кв истч'!$A$48:$W$287</definedName>
    <definedName name="Z_F98F2E63_0546_4C4F_8D46_045300C4EEF7_.wvu.FilterData" localSheetId="0" hidden="1">'11кв истч'!$A$48:$W$287</definedName>
    <definedName name="Z_FB08CD6B_30AF_4D5D_BBA2_72A2A4786C23_.wvu.FilterData" localSheetId="0" hidden="1">'11кв истч'!$A$48:$W$287</definedName>
    <definedName name="Z_FF0BECDC_6018_439F_BA8A_653BFFBC84E9_.wvu.FilterData" localSheetId="0" hidden="1">'11кв истч'!$A$48:$W$281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истч'!$A$1:$W$287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6" i="1" l="1"/>
  <c r="R275" i="1"/>
  <c r="T275" i="1"/>
  <c r="I275" i="1"/>
  <c r="P275" i="1"/>
  <c r="R274" i="1"/>
  <c r="T274" i="1"/>
  <c r="I274" i="1"/>
  <c r="R273" i="1"/>
  <c r="R272" i="1" s="1"/>
  <c r="T273" i="1"/>
  <c r="T272" i="1" s="1"/>
  <c r="F272" i="1"/>
  <c r="F250" i="1" s="1"/>
  <c r="P273" i="1"/>
  <c r="M272" i="1"/>
  <c r="M250" i="1" s="1"/>
  <c r="L272" i="1"/>
  <c r="K272" i="1"/>
  <c r="G272" i="1"/>
  <c r="E272" i="1"/>
  <c r="E250" i="1" s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L250" i="1"/>
  <c r="K250" i="1"/>
  <c r="G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I210" i="1"/>
  <c r="T210" i="1"/>
  <c r="R210" i="1"/>
  <c r="I209" i="1"/>
  <c r="T209" i="1"/>
  <c r="R209" i="1"/>
  <c r="I208" i="1"/>
  <c r="T208" i="1"/>
  <c r="R208" i="1"/>
  <c r="I207" i="1"/>
  <c r="T207" i="1"/>
  <c r="R207" i="1"/>
  <c r="I206" i="1"/>
  <c r="T206" i="1"/>
  <c r="R206" i="1"/>
  <c r="I205" i="1"/>
  <c r="T205" i="1"/>
  <c r="R205" i="1"/>
  <c r="I204" i="1"/>
  <c r="T204" i="1"/>
  <c r="R204" i="1"/>
  <c r="I203" i="1"/>
  <c r="T203" i="1"/>
  <c r="R203" i="1"/>
  <c r="I202" i="1"/>
  <c r="T202" i="1"/>
  <c r="R202" i="1"/>
  <c r="I201" i="1"/>
  <c r="T201" i="1"/>
  <c r="R201" i="1"/>
  <c r="I200" i="1"/>
  <c r="T200" i="1"/>
  <c r="R200" i="1"/>
  <c r="I199" i="1"/>
  <c r="T199" i="1"/>
  <c r="R199" i="1"/>
  <c r="I198" i="1"/>
  <c r="T198" i="1"/>
  <c r="R198" i="1"/>
  <c r="I197" i="1"/>
  <c r="T197" i="1"/>
  <c r="R197" i="1"/>
  <c r="I196" i="1"/>
  <c r="T196" i="1"/>
  <c r="R196" i="1"/>
  <c r="I195" i="1"/>
  <c r="T195" i="1"/>
  <c r="R195" i="1"/>
  <c r="I194" i="1"/>
  <c r="T194" i="1"/>
  <c r="R194" i="1"/>
  <c r="R193" i="1"/>
  <c r="I193" i="1"/>
  <c r="V193" i="1"/>
  <c r="T193" i="1"/>
  <c r="P192" i="1"/>
  <c r="V192" i="1"/>
  <c r="R192" i="1"/>
  <c r="P191" i="1"/>
  <c r="I191" i="1"/>
  <c r="V191" i="1"/>
  <c r="T191" i="1"/>
  <c r="R191" i="1"/>
  <c r="P190" i="1"/>
  <c r="V190" i="1"/>
  <c r="R190" i="1"/>
  <c r="P189" i="1"/>
  <c r="I189" i="1"/>
  <c r="V189" i="1"/>
  <c r="T189" i="1"/>
  <c r="R189" i="1"/>
  <c r="P188" i="1"/>
  <c r="V188" i="1"/>
  <c r="T188" i="1"/>
  <c r="R188" i="1"/>
  <c r="D188" i="1"/>
  <c r="P187" i="1"/>
  <c r="I187" i="1"/>
  <c r="V187" i="1"/>
  <c r="T187" i="1"/>
  <c r="R187" i="1"/>
  <c r="S186" i="1"/>
  <c r="P186" i="1"/>
  <c r="V186" i="1"/>
  <c r="D186" i="1"/>
  <c r="R186" i="1"/>
  <c r="P185" i="1"/>
  <c r="V185" i="1"/>
  <c r="T185" i="1"/>
  <c r="R185" i="1"/>
  <c r="T184" i="1"/>
  <c r="V184" i="1"/>
  <c r="V183" i="1"/>
  <c r="T183" i="1"/>
  <c r="P183" i="1"/>
  <c r="V182" i="1"/>
  <c r="R182" i="1"/>
  <c r="P182" i="1"/>
  <c r="R181" i="1"/>
  <c r="V181" i="1"/>
  <c r="T181" i="1"/>
  <c r="V180" i="1"/>
  <c r="T180" i="1"/>
  <c r="V179" i="1"/>
  <c r="P179" i="1"/>
  <c r="T179" i="1"/>
  <c r="V178" i="1"/>
  <c r="R178" i="1"/>
  <c r="P178" i="1"/>
  <c r="T178" i="1"/>
  <c r="S177" i="1"/>
  <c r="R177" i="1"/>
  <c r="V177" i="1"/>
  <c r="T177" i="1"/>
  <c r="D177" i="1"/>
  <c r="V176" i="1"/>
  <c r="T176" i="1"/>
  <c r="V175" i="1"/>
  <c r="P175" i="1"/>
  <c r="T175" i="1"/>
  <c r="W174" i="1"/>
  <c r="R174" i="1"/>
  <c r="P174" i="1"/>
  <c r="V174" i="1"/>
  <c r="T174" i="1"/>
  <c r="D174" i="1"/>
  <c r="T173" i="1"/>
  <c r="S173" i="1"/>
  <c r="R173" i="1"/>
  <c r="V173" i="1"/>
  <c r="D173" i="1"/>
  <c r="V172" i="1"/>
  <c r="T172" i="1"/>
  <c r="V171" i="1"/>
  <c r="P171" i="1"/>
  <c r="T171" i="1"/>
  <c r="W170" i="1"/>
  <c r="R170" i="1"/>
  <c r="P170" i="1"/>
  <c r="V170" i="1"/>
  <c r="T170" i="1"/>
  <c r="D170" i="1"/>
  <c r="P169" i="1"/>
  <c r="I169" i="1"/>
  <c r="V169" i="1"/>
  <c r="R169" i="1"/>
  <c r="W168" i="1"/>
  <c r="T168" i="1"/>
  <c r="P168" i="1"/>
  <c r="I168" i="1"/>
  <c r="V168" i="1"/>
  <c r="R168" i="1"/>
  <c r="D168" i="1"/>
  <c r="P167" i="1"/>
  <c r="V167" i="1"/>
  <c r="R167" i="1"/>
  <c r="T166" i="1"/>
  <c r="P166" i="1"/>
  <c r="I166" i="1"/>
  <c r="V166" i="1"/>
  <c r="R166" i="1"/>
  <c r="D166" i="1"/>
  <c r="P165" i="1"/>
  <c r="V165" i="1"/>
  <c r="R165" i="1"/>
  <c r="T164" i="1"/>
  <c r="P164" i="1"/>
  <c r="I164" i="1"/>
  <c r="V164" i="1"/>
  <c r="R164" i="1"/>
  <c r="D164" i="1"/>
  <c r="P163" i="1"/>
  <c r="V163" i="1"/>
  <c r="R163" i="1"/>
  <c r="T162" i="1"/>
  <c r="P162" i="1"/>
  <c r="O162" i="1"/>
  <c r="I162" i="1"/>
  <c r="V162" i="1"/>
  <c r="R162" i="1"/>
  <c r="D162" i="1"/>
  <c r="P161" i="1"/>
  <c r="V161" i="1"/>
  <c r="R161" i="1"/>
  <c r="T160" i="1"/>
  <c r="P160" i="1"/>
  <c r="I160" i="1"/>
  <c r="V160" i="1"/>
  <c r="R160" i="1"/>
  <c r="P159" i="1"/>
  <c r="V159" i="1"/>
  <c r="R159" i="1"/>
  <c r="T158" i="1"/>
  <c r="P158" i="1"/>
  <c r="I158" i="1"/>
  <c r="V158" i="1"/>
  <c r="R158" i="1"/>
  <c r="D158" i="1"/>
  <c r="P157" i="1"/>
  <c r="V157" i="1"/>
  <c r="R157" i="1"/>
  <c r="T156" i="1"/>
  <c r="P156" i="1"/>
  <c r="I156" i="1"/>
  <c r="V156" i="1"/>
  <c r="R156" i="1"/>
  <c r="D156" i="1"/>
  <c r="P155" i="1"/>
  <c r="I155" i="1"/>
  <c r="V155" i="1"/>
  <c r="R155" i="1"/>
  <c r="T154" i="1"/>
  <c r="P154" i="1"/>
  <c r="I154" i="1"/>
  <c r="V154" i="1"/>
  <c r="R154" i="1"/>
  <c r="D154" i="1"/>
  <c r="P153" i="1"/>
  <c r="I153" i="1"/>
  <c r="V153" i="1"/>
  <c r="R153" i="1"/>
  <c r="W152" i="1"/>
  <c r="T152" i="1"/>
  <c r="P152" i="1"/>
  <c r="I152" i="1"/>
  <c r="V152" i="1"/>
  <c r="R152" i="1"/>
  <c r="D152" i="1"/>
  <c r="P151" i="1"/>
  <c r="V151" i="1"/>
  <c r="R151" i="1"/>
  <c r="T150" i="1"/>
  <c r="P150" i="1"/>
  <c r="I150" i="1"/>
  <c r="V150" i="1"/>
  <c r="R150" i="1"/>
  <c r="D150" i="1"/>
  <c r="P149" i="1"/>
  <c r="V149" i="1"/>
  <c r="R149" i="1"/>
  <c r="T148" i="1"/>
  <c r="P148" i="1"/>
  <c r="I148" i="1"/>
  <c r="V148" i="1"/>
  <c r="R148" i="1"/>
  <c r="D148" i="1"/>
  <c r="P147" i="1"/>
  <c r="V147" i="1"/>
  <c r="R147" i="1"/>
  <c r="T146" i="1"/>
  <c r="P146" i="1"/>
  <c r="I146" i="1"/>
  <c r="V146" i="1"/>
  <c r="R146" i="1"/>
  <c r="D146" i="1"/>
  <c r="P145" i="1"/>
  <c r="V145" i="1"/>
  <c r="R145" i="1"/>
  <c r="W144" i="1"/>
  <c r="T144" i="1"/>
  <c r="P144" i="1"/>
  <c r="I144" i="1"/>
  <c r="V144" i="1"/>
  <c r="R144" i="1"/>
  <c r="D144" i="1"/>
  <c r="P143" i="1"/>
  <c r="V143" i="1"/>
  <c r="R143" i="1"/>
  <c r="T142" i="1"/>
  <c r="P142" i="1"/>
  <c r="I142" i="1"/>
  <c r="V142" i="1"/>
  <c r="R142" i="1"/>
  <c r="D142" i="1"/>
  <c r="P141" i="1"/>
  <c r="I141" i="1"/>
  <c r="V141" i="1"/>
  <c r="R141" i="1"/>
  <c r="T140" i="1"/>
  <c r="P140" i="1"/>
  <c r="I140" i="1"/>
  <c r="V140" i="1"/>
  <c r="R140" i="1"/>
  <c r="D140" i="1"/>
  <c r="P139" i="1"/>
  <c r="I139" i="1"/>
  <c r="V139" i="1"/>
  <c r="R139" i="1"/>
  <c r="T138" i="1"/>
  <c r="P138" i="1"/>
  <c r="I138" i="1"/>
  <c r="V138" i="1"/>
  <c r="R138" i="1"/>
  <c r="D138" i="1"/>
  <c r="P137" i="1"/>
  <c r="V137" i="1"/>
  <c r="R137" i="1"/>
  <c r="W136" i="1"/>
  <c r="T136" i="1"/>
  <c r="P136" i="1"/>
  <c r="I136" i="1"/>
  <c r="V136" i="1"/>
  <c r="R136" i="1"/>
  <c r="D136" i="1"/>
  <c r="P135" i="1"/>
  <c r="V135" i="1"/>
  <c r="R135" i="1"/>
  <c r="T134" i="1"/>
  <c r="P134" i="1"/>
  <c r="I134" i="1"/>
  <c r="V134" i="1"/>
  <c r="R134" i="1"/>
  <c r="D134" i="1"/>
  <c r="P133" i="1"/>
  <c r="V133" i="1"/>
  <c r="R133" i="1"/>
  <c r="R132" i="1"/>
  <c r="I132" i="1"/>
  <c r="V132" i="1"/>
  <c r="T132" i="1"/>
  <c r="P132" i="1"/>
  <c r="D132" i="1"/>
  <c r="T131" i="1"/>
  <c r="I131" i="1"/>
  <c r="R131" i="1"/>
  <c r="Q130" i="1"/>
  <c r="I130" i="1"/>
  <c r="V130" i="1"/>
  <c r="R130" i="1"/>
  <c r="P130" i="1"/>
  <c r="D130" i="1"/>
  <c r="T129" i="1"/>
  <c r="I129" i="1"/>
  <c r="R129" i="1"/>
  <c r="Q128" i="1"/>
  <c r="I128" i="1"/>
  <c r="V128" i="1"/>
  <c r="D128" i="1"/>
  <c r="L127" i="1"/>
  <c r="W126" i="1"/>
  <c r="V126" i="1"/>
  <c r="U126" i="1"/>
  <c r="T126" i="1"/>
  <c r="S126" i="1"/>
  <c r="R126" i="1"/>
  <c r="Q126" i="1"/>
  <c r="P126" i="1"/>
  <c r="O126" i="1"/>
  <c r="N126" i="1"/>
  <c r="V125" i="1"/>
  <c r="T125" i="1"/>
  <c r="V124" i="1"/>
  <c r="S124" i="1"/>
  <c r="T124" i="1"/>
  <c r="D124" i="1"/>
  <c r="V123" i="1"/>
  <c r="T123" i="1"/>
  <c r="V122" i="1"/>
  <c r="S122" i="1"/>
  <c r="T122" i="1"/>
  <c r="D122" i="1"/>
  <c r="V121" i="1"/>
  <c r="T121" i="1"/>
  <c r="V120" i="1"/>
  <c r="S120" i="1"/>
  <c r="T120" i="1"/>
  <c r="D120" i="1"/>
  <c r="V119" i="1"/>
  <c r="T119" i="1"/>
  <c r="V118" i="1"/>
  <c r="R118" i="1"/>
  <c r="P118" i="1"/>
  <c r="T117" i="1"/>
  <c r="R117" i="1"/>
  <c r="I117" i="1"/>
  <c r="V117" i="1"/>
  <c r="V116" i="1"/>
  <c r="T116" i="1"/>
  <c r="R116" i="1"/>
  <c r="V115" i="1"/>
  <c r="T115" i="1"/>
  <c r="P115" i="1"/>
  <c r="V114" i="1"/>
  <c r="R114" i="1"/>
  <c r="P114" i="1"/>
  <c r="W113" i="1"/>
  <c r="T113" i="1"/>
  <c r="R113" i="1"/>
  <c r="I113" i="1"/>
  <c r="V113" i="1"/>
  <c r="D113" i="1"/>
  <c r="V112" i="1"/>
  <c r="T112" i="1"/>
  <c r="R112" i="1"/>
  <c r="V111" i="1"/>
  <c r="T111" i="1"/>
  <c r="P111" i="1"/>
  <c r="K109" i="1"/>
  <c r="K30" i="1" s="1"/>
  <c r="V110" i="1"/>
  <c r="R110" i="1"/>
  <c r="P110" i="1"/>
  <c r="L109" i="1"/>
  <c r="M109" i="1"/>
  <c r="E109" i="1"/>
  <c r="W108" i="1"/>
  <c r="V108" i="1"/>
  <c r="U108" i="1"/>
  <c r="T108" i="1"/>
  <c r="S108" i="1"/>
  <c r="R108" i="1"/>
  <c r="Q108" i="1"/>
  <c r="P108" i="1"/>
  <c r="O108" i="1"/>
  <c r="W107" i="1"/>
  <c r="V107" i="1"/>
  <c r="U107" i="1"/>
  <c r="T107" i="1"/>
  <c r="S107" i="1"/>
  <c r="R107" i="1"/>
  <c r="Q107" i="1"/>
  <c r="P107" i="1"/>
  <c r="O107" i="1"/>
  <c r="N107" i="1"/>
  <c r="U106" i="1"/>
  <c r="T106" i="1"/>
  <c r="R106" i="1"/>
  <c r="M106" i="1"/>
  <c r="L106" i="1"/>
  <c r="K106" i="1"/>
  <c r="J106" i="1"/>
  <c r="I106" i="1"/>
  <c r="N106" i="1" s="1"/>
  <c r="H106" i="1"/>
  <c r="V106" i="1" s="1"/>
  <c r="G106" i="1"/>
  <c r="F106" i="1"/>
  <c r="E106" i="1"/>
  <c r="P106" i="1" s="1"/>
  <c r="D106" i="1"/>
  <c r="W104" i="1"/>
  <c r="V104" i="1"/>
  <c r="U104" i="1"/>
  <c r="T104" i="1"/>
  <c r="S104" i="1"/>
  <c r="R104" i="1"/>
  <c r="Q104" i="1"/>
  <c r="P104" i="1"/>
  <c r="O104" i="1"/>
  <c r="N104" i="1"/>
  <c r="W103" i="1"/>
  <c r="R103" i="1"/>
  <c r="O103" i="1"/>
  <c r="N103" i="1"/>
  <c r="M103" i="1"/>
  <c r="L103" i="1"/>
  <c r="K103" i="1"/>
  <c r="J103" i="1"/>
  <c r="P103" i="1" s="1"/>
  <c r="I103" i="1"/>
  <c r="H103" i="1"/>
  <c r="V103" i="1" s="1"/>
  <c r="G103" i="1"/>
  <c r="T103" i="1" s="1"/>
  <c r="F103" i="1"/>
  <c r="S103" i="1" s="1"/>
  <c r="E103" i="1"/>
  <c r="D103" i="1"/>
  <c r="P102" i="1"/>
  <c r="L92" i="1"/>
  <c r="I102" i="1"/>
  <c r="V102" i="1"/>
  <c r="V101" i="1"/>
  <c r="T101" i="1"/>
  <c r="D101" i="1"/>
  <c r="W101" i="1" s="1"/>
  <c r="V100" i="1"/>
  <c r="T100" i="1"/>
  <c r="D100" i="1"/>
  <c r="V99" i="1"/>
  <c r="T99" i="1"/>
  <c r="D99" i="1"/>
  <c r="V98" i="1"/>
  <c r="T98" i="1"/>
  <c r="D98" i="1"/>
  <c r="V97" i="1"/>
  <c r="T97" i="1"/>
  <c r="D97" i="1"/>
  <c r="V96" i="1"/>
  <c r="T96" i="1"/>
  <c r="D96" i="1"/>
  <c r="V95" i="1"/>
  <c r="I95" i="1"/>
  <c r="N95" i="1" s="1"/>
  <c r="T95" i="1"/>
  <c r="D95" i="1"/>
  <c r="P95" i="1"/>
  <c r="I94" i="1"/>
  <c r="T94" i="1"/>
  <c r="R94" i="1"/>
  <c r="K92" i="1"/>
  <c r="R93" i="1"/>
  <c r="P93" i="1"/>
  <c r="M92" i="1"/>
  <c r="F92" i="1"/>
  <c r="F81" i="1" s="1"/>
  <c r="E92" i="1"/>
  <c r="W91" i="1"/>
  <c r="V91" i="1"/>
  <c r="U91" i="1"/>
  <c r="T91" i="1"/>
  <c r="S91" i="1"/>
  <c r="R91" i="1"/>
  <c r="Q91" i="1"/>
  <c r="P91" i="1"/>
  <c r="O91" i="1"/>
  <c r="N91" i="1"/>
  <c r="Q90" i="1"/>
  <c r="P90" i="1"/>
  <c r="I90" i="1"/>
  <c r="V90" i="1"/>
  <c r="R90" i="1"/>
  <c r="D90" i="1"/>
  <c r="I89" i="1"/>
  <c r="V89" i="1"/>
  <c r="R89" i="1"/>
  <c r="P89" i="1"/>
  <c r="Q88" i="1"/>
  <c r="P88" i="1"/>
  <c r="I88" i="1"/>
  <c r="V88" i="1"/>
  <c r="R88" i="1"/>
  <c r="D88" i="1"/>
  <c r="M86" i="1"/>
  <c r="M85" i="1" s="1"/>
  <c r="M81" i="1" s="1"/>
  <c r="L86" i="1"/>
  <c r="L85" i="1" s="1"/>
  <c r="L81" i="1" s="1"/>
  <c r="L28" i="1" s="1"/>
  <c r="L26" i="1" s="1"/>
  <c r="L25" i="1" s="1"/>
  <c r="V87" i="1"/>
  <c r="R87" i="1"/>
  <c r="E86" i="1"/>
  <c r="E85" i="1" s="1"/>
  <c r="E81" i="1" s="1"/>
  <c r="D87" i="1"/>
  <c r="P86" i="1"/>
  <c r="K86" i="1"/>
  <c r="J86" i="1"/>
  <c r="H86" i="1"/>
  <c r="V86" i="1" s="1"/>
  <c r="G86" i="1"/>
  <c r="T86" i="1" s="1"/>
  <c r="F86" i="1"/>
  <c r="R86" i="1" s="1"/>
  <c r="P85" i="1"/>
  <c r="K85" i="1"/>
  <c r="J85" i="1"/>
  <c r="H85" i="1"/>
  <c r="V85" i="1" s="1"/>
  <c r="G85" i="1"/>
  <c r="T85" i="1" s="1"/>
  <c r="F85" i="1"/>
  <c r="R85" i="1" s="1"/>
  <c r="W84" i="1"/>
  <c r="V84" i="1"/>
  <c r="U84" i="1"/>
  <c r="T84" i="1"/>
  <c r="S84" i="1"/>
  <c r="R84" i="1"/>
  <c r="Q84" i="1"/>
  <c r="P84" i="1"/>
  <c r="O84" i="1"/>
  <c r="N84" i="1"/>
  <c r="W83" i="1"/>
  <c r="V83" i="1"/>
  <c r="U83" i="1"/>
  <c r="T83" i="1"/>
  <c r="S83" i="1"/>
  <c r="R83" i="1"/>
  <c r="Q83" i="1"/>
  <c r="P83" i="1"/>
  <c r="O83" i="1"/>
  <c r="N83" i="1"/>
  <c r="W82" i="1"/>
  <c r="P82" i="1"/>
  <c r="O82" i="1"/>
  <c r="M82" i="1"/>
  <c r="L82" i="1"/>
  <c r="K82" i="1"/>
  <c r="K81" i="1" s="1"/>
  <c r="K28" i="1" s="1"/>
  <c r="J82" i="1"/>
  <c r="I82" i="1"/>
  <c r="H82" i="1"/>
  <c r="V82" i="1" s="1"/>
  <c r="G82" i="1"/>
  <c r="T82" i="1" s="1"/>
  <c r="F82" i="1"/>
  <c r="R82" i="1" s="1"/>
  <c r="E82" i="1"/>
  <c r="D82" i="1"/>
  <c r="Q80" i="1"/>
  <c r="I80" i="1"/>
  <c r="V80" i="1"/>
  <c r="R80" i="1"/>
  <c r="P80" i="1"/>
  <c r="D80" i="1"/>
  <c r="T79" i="1"/>
  <c r="I79" i="1"/>
  <c r="R79" i="1"/>
  <c r="V79" i="1"/>
  <c r="Q78" i="1"/>
  <c r="I78" i="1"/>
  <c r="V78" i="1"/>
  <c r="R78" i="1"/>
  <c r="P78" i="1"/>
  <c r="D78" i="1"/>
  <c r="T77" i="1"/>
  <c r="I77" i="1"/>
  <c r="R77" i="1"/>
  <c r="Q76" i="1"/>
  <c r="I76" i="1"/>
  <c r="I75" i="1" s="1"/>
  <c r="I73" i="1" s="1"/>
  <c r="V76" i="1"/>
  <c r="R76" i="1"/>
  <c r="D76" i="1"/>
  <c r="L75" i="1"/>
  <c r="L73" i="1" s="1"/>
  <c r="K75" i="1"/>
  <c r="K73" i="1" s="1"/>
  <c r="J75" i="1"/>
  <c r="G75" i="1"/>
  <c r="G73" i="1" s="1"/>
  <c r="T73" i="1" s="1"/>
  <c r="F75" i="1"/>
  <c r="R75" i="1" s="1"/>
  <c r="W74" i="1"/>
  <c r="V74" i="1"/>
  <c r="U74" i="1"/>
  <c r="T74" i="1"/>
  <c r="S74" i="1"/>
  <c r="R74" i="1"/>
  <c r="Q74" i="1"/>
  <c r="P74" i="1"/>
  <c r="O74" i="1"/>
  <c r="N74" i="1"/>
  <c r="R73" i="1"/>
  <c r="J73" i="1"/>
  <c r="F73" i="1"/>
  <c r="W72" i="1"/>
  <c r="V72" i="1"/>
  <c r="U72" i="1"/>
  <c r="T72" i="1"/>
  <c r="S72" i="1"/>
  <c r="R72" i="1"/>
  <c r="Q72" i="1"/>
  <c r="P72" i="1"/>
  <c r="O72" i="1"/>
  <c r="N72" i="1"/>
  <c r="W71" i="1"/>
  <c r="V71" i="1"/>
  <c r="U71" i="1"/>
  <c r="T71" i="1"/>
  <c r="S71" i="1"/>
  <c r="R71" i="1"/>
  <c r="Q71" i="1"/>
  <c r="P71" i="1"/>
  <c r="O71" i="1"/>
  <c r="N71" i="1"/>
  <c r="W70" i="1"/>
  <c r="V70" i="1"/>
  <c r="U70" i="1"/>
  <c r="T70" i="1"/>
  <c r="S70" i="1"/>
  <c r="R70" i="1"/>
  <c r="Q70" i="1"/>
  <c r="P70" i="1"/>
  <c r="O70" i="1"/>
  <c r="N70" i="1"/>
  <c r="P69" i="1"/>
  <c r="M69" i="1"/>
  <c r="L69" i="1"/>
  <c r="L64" i="1" s="1"/>
  <c r="K69" i="1"/>
  <c r="K64" i="1" s="1"/>
  <c r="J69" i="1"/>
  <c r="I69" i="1"/>
  <c r="H69" i="1"/>
  <c r="G69" i="1"/>
  <c r="G64" i="1" s="1"/>
  <c r="T64" i="1" s="1"/>
  <c r="F69" i="1"/>
  <c r="E69" i="1"/>
  <c r="D69" i="1"/>
  <c r="W68" i="1"/>
  <c r="V68" i="1"/>
  <c r="U68" i="1"/>
  <c r="T68" i="1"/>
  <c r="S68" i="1"/>
  <c r="R68" i="1"/>
  <c r="Q68" i="1"/>
  <c r="P68" i="1"/>
  <c r="O68" i="1"/>
  <c r="N68" i="1"/>
  <c r="W67" i="1"/>
  <c r="V67" i="1"/>
  <c r="U67" i="1"/>
  <c r="T67" i="1"/>
  <c r="S67" i="1"/>
  <c r="R67" i="1"/>
  <c r="Q67" i="1"/>
  <c r="P67" i="1"/>
  <c r="O67" i="1"/>
  <c r="N67" i="1"/>
  <c r="W66" i="1"/>
  <c r="V66" i="1"/>
  <c r="U66" i="1"/>
  <c r="T66" i="1"/>
  <c r="S66" i="1"/>
  <c r="R66" i="1"/>
  <c r="Q66" i="1"/>
  <c r="P66" i="1"/>
  <c r="O66" i="1"/>
  <c r="N66" i="1"/>
  <c r="W65" i="1"/>
  <c r="V65" i="1"/>
  <c r="U65" i="1"/>
  <c r="Q65" i="1"/>
  <c r="O65" i="1"/>
  <c r="N65" i="1"/>
  <c r="M65" i="1"/>
  <c r="L65" i="1"/>
  <c r="K65" i="1"/>
  <c r="J65" i="1"/>
  <c r="J64" i="1" s="1"/>
  <c r="I65" i="1"/>
  <c r="H65" i="1"/>
  <c r="G65" i="1"/>
  <c r="T65" i="1" s="1"/>
  <c r="F65" i="1"/>
  <c r="S65" i="1" s="1"/>
  <c r="E65" i="1"/>
  <c r="D65" i="1"/>
  <c r="M64" i="1"/>
  <c r="I64" i="1"/>
  <c r="E64" i="1"/>
  <c r="W63" i="1"/>
  <c r="V63" i="1"/>
  <c r="U63" i="1"/>
  <c r="T63" i="1"/>
  <c r="S63" i="1"/>
  <c r="R63" i="1"/>
  <c r="Q63" i="1"/>
  <c r="P63" i="1"/>
  <c r="O63" i="1"/>
  <c r="N63" i="1"/>
  <c r="W62" i="1"/>
  <c r="V62" i="1"/>
  <c r="U62" i="1"/>
  <c r="T62" i="1"/>
  <c r="S62" i="1"/>
  <c r="R62" i="1"/>
  <c r="Q62" i="1"/>
  <c r="P62" i="1"/>
  <c r="O62" i="1"/>
  <c r="N62" i="1"/>
  <c r="W61" i="1"/>
  <c r="U61" i="1"/>
  <c r="R61" i="1"/>
  <c r="O61" i="1"/>
  <c r="M61" i="1"/>
  <c r="V61" i="1" s="1"/>
  <c r="L61" i="1"/>
  <c r="K61" i="1"/>
  <c r="J61" i="1"/>
  <c r="I61" i="1"/>
  <c r="N61" i="1" s="1"/>
  <c r="H61" i="1"/>
  <c r="G61" i="1"/>
  <c r="T61" i="1" s="1"/>
  <c r="F61" i="1"/>
  <c r="S61" i="1" s="1"/>
  <c r="E61" i="1"/>
  <c r="P61" i="1" s="1"/>
  <c r="D61" i="1"/>
  <c r="V60" i="1"/>
  <c r="T60" i="1"/>
  <c r="D60" i="1"/>
  <c r="V59" i="1"/>
  <c r="R59" i="1"/>
  <c r="T59" i="1"/>
  <c r="V58" i="1"/>
  <c r="T58" i="1"/>
  <c r="D58" i="1"/>
  <c r="V57" i="1"/>
  <c r="R57" i="1"/>
  <c r="T57" i="1"/>
  <c r="V56" i="1"/>
  <c r="T56" i="1"/>
  <c r="D56" i="1"/>
  <c r="V55" i="1"/>
  <c r="R55" i="1"/>
  <c r="L54" i="1"/>
  <c r="L51" i="1" s="1"/>
  <c r="L50" i="1" s="1"/>
  <c r="H54" i="1"/>
  <c r="H51" i="1" s="1"/>
  <c r="M54" i="1"/>
  <c r="M51" i="1" s="1"/>
  <c r="J54" i="1"/>
  <c r="E54" i="1"/>
  <c r="V53" i="1"/>
  <c r="R53" i="1"/>
  <c r="T53" i="1"/>
  <c r="V52" i="1"/>
  <c r="D52" i="1"/>
  <c r="W47" i="1"/>
  <c r="V47" i="1"/>
  <c r="U47" i="1"/>
  <c r="T47" i="1"/>
  <c r="S47" i="1"/>
  <c r="R47" i="1"/>
  <c r="Q47" i="1"/>
  <c r="P47" i="1"/>
  <c r="O47" i="1"/>
  <c r="N47" i="1"/>
  <c r="M46" i="1"/>
  <c r="L46" i="1"/>
  <c r="K46" i="1"/>
  <c r="G46" i="1"/>
  <c r="T46" i="1" s="1"/>
  <c r="F46" i="1"/>
  <c r="R46" i="1" s="1"/>
  <c r="E46" i="1"/>
  <c r="W45" i="1"/>
  <c r="T45" i="1"/>
  <c r="P45" i="1"/>
  <c r="O45" i="1"/>
  <c r="M45" i="1"/>
  <c r="L45" i="1"/>
  <c r="K45" i="1"/>
  <c r="J45" i="1"/>
  <c r="I45" i="1"/>
  <c r="H45" i="1"/>
  <c r="V45" i="1" s="1"/>
  <c r="G45" i="1"/>
  <c r="F45" i="1"/>
  <c r="R45" i="1" s="1"/>
  <c r="E45" i="1"/>
  <c r="D45" i="1"/>
  <c r="P44" i="1"/>
  <c r="M44" i="1"/>
  <c r="L44" i="1"/>
  <c r="T44" i="1" s="1"/>
  <c r="K44" i="1"/>
  <c r="J44" i="1"/>
  <c r="I44" i="1"/>
  <c r="H44" i="1"/>
  <c r="V44" i="1" s="1"/>
  <c r="G44" i="1"/>
  <c r="F44" i="1"/>
  <c r="R44" i="1" s="1"/>
  <c r="E44" i="1"/>
  <c r="D44" i="1"/>
  <c r="P43" i="1"/>
  <c r="M43" i="1"/>
  <c r="L43" i="1"/>
  <c r="K43" i="1"/>
  <c r="J43" i="1"/>
  <c r="I43" i="1"/>
  <c r="H43" i="1"/>
  <c r="V43" i="1" s="1"/>
  <c r="G43" i="1"/>
  <c r="T43" i="1" s="1"/>
  <c r="F43" i="1"/>
  <c r="E43" i="1"/>
  <c r="D43" i="1"/>
  <c r="W42" i="1"/>
  <c r="P42" i="1"/>
  <c r="O42" i="1"/>
  <c r="M42" i="1"/>
  <c r="L42" i="1"/>
  <c r="K42" i="1"/>
  <c r="J42" i="1"/>
  <c r="I42" i="1"/>
  <c r="H42" i="1"/>
  <c r="V42" i="1" s="1"/>
  <c r="G42" i="1"/>
  <c r="T42" i="1" s="1"/>
  <c r="F42" i="1"/>
  <c r="R42" i="1" s="1"/>
  <c r="E42" i="1"/>
  <c r="D42" i="1"/>
  <c r="M41" i="1"/>
  <c r="L41" i="1"/>
  <c r="T41" i="1" s="1"/>
  <c r="K41" i="1"/>
  <c r="G41" i="1"/>
  <c r="F41" i="1"/>
  <c r="R41" i="1" s="1"/>
  <c r="E41" i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L32" i="1"/>
  <c r="P31" i="1"/>
  <c r="M31" i="1"/>
  <c r="L31" i="1"/>
  <c r="T31" i="1" s="1"/>
  <c r="K31" i="1"/>
  <c r="J31" i="1"/>
  <c r="I31" i="1"/>
  <c r="H31" i="1"/>
  <c r="V31" i="1" s="1"/>
  <c r="G31" i="1"/>
  <c r="F31" i="1"/>
  <c r="R31" i="1" s="1"/>
  <c r="E31" i="1"/>
  <c r="D31" i="1"/>
  <c r="W31" i="1" s="1"/>
  <c r="M30" i="1"/>
  <c r="L30" i="1"/>
  <c r="E30" i="1"/>
  <c r="P29" i="1"/>
  <c r="M29" i="1"/>
  <c r="L29" i="1"/>
  <c r="T29" i="1" s="1"/>
  <c r="K29" i="1"/>
  <c r="J29" i="1"/>
  <c r="I29" i="1"/>
  <c r="H29" i="1"/>
  <c r="V29" i="1" s="1"/>
  <c r="G29" i="1"/>
  <c r="F29" i="1"/>
  <c r="R29" i="1" s="1"/>
  <c r="E29" i="1"/>
  <c r="D29" i="1"/>
  <c r="W29" i="1" s="1"/>
  <c r="M28" i="1"/>
  <c r="E28" i="1"/>
  <c r="L27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V51" i="1" l="1"/>
  <c r="V77" i="1"/>
  <c r="H75" i="1"/>
  <c r="N44" i="1"/>
  <c r="U44" i="1"/>
  <c r="Q44" i="1"/>
  <c r="T55" i="1"/>
  <c r="G54" i="1"/>
  <c r="T54" i="1" s="1"/>
  <c r="I56" i="1"/>
  <c r="N56" i="1" s="1"/>
  <c r="P56" i="1"/>
  <c r="I58" i="1"/>
  <c r="N58" i="1" s="1"/>
  <c r="P58" i="1"/>
  <c r="I60" i="1"/>
  <c r="N60" i="1" s="1"/>
  <c r="P60" i="1"/>
  <c r="P64" i="1"/>
  <c r="W87" i="1"/>
  <c r="S87" i="1"/>
  <c r="D89" i="1"/>
  <c r="T89" i="1"/>
  <c r="U97" i="1"/>
  <c r="Q97" i="1"/>
  <c r="W97" i="1"/>
  <c r="S97" i="1"/>
  <c r="T110" i="1"/>
  <c r="D110" i="1"/>
  <c r="G109" i="1"/>
  <c r="T135" i="1"/>
  <c r="D135" i="1"/>
  <c r="G127" i="1"/>
  <c r="G32" i="1" s="1"/>
  <c r="T32" i="1" s="1"/>
  <c r="T167" i="1"/>
  <c r="D167" i="1"/>
  <c r="Q29" i="1"/>
  <c r="U29" i="1"/>
  <c r="Q31" i="1"/>
  <c r="U31" i="1"/>
  <c r="N43" i="1"/>
  <c r="U43" i="1"/>
  <c r="Q43" i="1"/>
  <c r="S43" i="1"/>
  <c r="Q52" i="1"/>
  <c r="K51" i="1"/>
  <c r="K50" i="1" s="1"/>
  <c r="W52" i="1"/>
  <c r="P54" i="1"/>
  <c r="U56" i="1"/>
  <c r="Q56" i="1"/>
  <c r="O56" i="1"/>
  <c r="W56" i="1"/>
  <c r="U58" i="1"/>
  <c r="Q58" i="1"/>
  <c r="O58" i="1"/>
  <c r="W58" i="1"/>
  <c r="U60" i="1"/>
  <c r="Q60" i="1"/>
  <c r="O60" i="1"/>
  <c r="W60" i="1"/>
  <c r="F64" i="1"/>
  <c r="R64" i="1" s="1"/>
  <c r="N69" i="1"/>
  <c r="D64" i="1"/>
  <c r="U69" i="1"/>
  <c r="Q69" i="1"/>
  <c r="V69" i="1"/>
  <c r="H64" i="1"/>
  <c r="V64" i="1" s="1"/>
  <c r="S69" i="1"/>
  <c r="W76" i="1"/>
  <c r="S76" i="1"/>
  <c r="N76" i="1"/>
  <c r="O76" i="1" s="1"/>
  <c r="T76" i="1"/>
  <c r="P77" i="1"/>
  <c r="W78" i="1"/>
  <c r="S78" i="1"/>
  <c r="N78" i="1"/>
  <c r="O78" i="1" s="1"/>
  <c r="T78" i="1"/>
  <c r="P79" i="1"/>
  <c r="W80" i="1"/>
  <c r="S80" i="1"/>
  <c r="N80" i="1"/>
  <c r="O80" i="1" s="1"/>
  <c r="T80" i="1"/>
  <c r="D86" i="1"/>
  <c r="I87" i="1"/>
  <c r="I86" i="1" s="1"/>
  <c r="I85" i="1" s="1"/>
  <c r="U87" i="1"/>
  <c r="P94" i="1"/>
  <c r="U96" i="1"/>
  <c r="Q96" i="1"/>
  <c r="W96" i="1"/>
  <c r="S96" i="1"/>
  <c r="O96" i="1"/>
  <c r="R96" i="1"/>
  <c r="I99" i="1"/>
  <c r="N99" i="1" s="1"/>
  <c r="O99" i="1" s="1"/>
  <c r="P99" i="1"/>
  <c r="U100" i="1"/>
  <c r="Q100" i="1"/>
  <c r="W100" i="1"/>
  <c r="S100" i="1"/>
  <c r="R100" i="1"/>
  <c r="I112" i="1"/>
  <c r="P112" i="1"/>
  <c r="U113" i="1"/>
  <c r="Q113" i="1"/>
  <c r="O113" i="1"/>
  <c r="S113" i="1"/>
  <c r="N113" i="1"/>
  <c r="R115" i="1"/>
  <c r="D115" i="1"/>
  <c r="D123" i="1"/>
  <c r="R123" i="1"/>
  <c r="N152" i="1"/>
  <c r="U152" i="1"/>
  <c r="Q152" i="1"/>
  <c r="S152" i="1"/>
  <c r="O152" i="1"/>
  <c r="T159" i="1"/>
  <c r="D159" i="1"/>
  <c r="I180" i="1"/>
  <c r="P180" i="1"/>
  <c r="U188" i="1"/>
  <c r="Q188" i="1"/>
  <c r="W188" i="1"/>
  <c r="O188" i="1"/>
  <c r="S188" i="1"/>
  <c r="S44" i="1"/>
  <c r="I52" i="1"/>
  <c r="P52" i="1"/>
  <c r="L49" i="1"/>
  <c r="L48" i="1" s="1"/>
  <c r="T75" i="1"/>
  <c r="T87" i="1"/>
  <c r="R81" i="1"/>
  <c r="R97" i="1"/>
  <c r="I100" i="1"/>
  <c r="N100" i="1" s="1"/>
  <c r="O100" i="1" s="1"/>
  <c r="P100" i="1"/>
  <c r="R101" i="1"/>
  <c r="I116" i="1"/>
  <c r="P116" i="1"/>
  <c r="D117" i="1"/>
  <c r="D121" i="1"/>
  <c r="R121" i="1"/>
  <c r="D160" i="1"/>
  <c r="F28" i="1"/>
  <c r="R28" i="1" s="1"/>
  <c r="N29" i="1"/>
  <c r="N31" i="1"/>
  <c r="N42" i="1"/>
  <c r="U42" i="1"/>
  <c r="Q42" i="1"/>
  <c r="S42" i="1"/>
  <c r="O44" i="1"/>
  <c r="W44" i="1"/>
  <c r="J51" i="1"/>
  <c r="J50" i="1" s="1"/>
  <c r="T52" i="1"/>
  <c r="U52" i="1" s="1"/>
  <c r="G51" i="1"/>
  <c r="R52" i="1"/>
  <c r="I53" i="1"/>
  <c r="P53" i="1"/>
  <c r="F54" i="1"/>
  <c r="V54" i="1"/>
  <c r="I55" i="1"/>
  <c r="P55" i="1"/>
  <c r="R56" i="1"/>
  <c r="I57" i="1"/>
  <c r="P57" i="1"/>
  <c r="R58" i="1"/>
  <c r="I59" i="1"/>
  <c r="P59" i="1"/>
  <c r="R60" i="1"/>
  <c r="T69" i="1"/>
  <c r="E75" i="1"/>
  <c r="M75" i="1"/>
  <c r="M73" i="1" s="1"/>
  <c r="M50" i="1" s="1"/>
  <c r="U76" i="1"/>
  <c r="U78" i="1"/>
  <c r="U80" i="1"/>
  <c r="N82" i="1"/>
  <c r="U82" i="1"/>
  <c r="Q82" i="1"/>
  <c r="S82" i="1"/>
  <c r="P87" i="1"/>
  <c r="W88" i="1"/>
  <c r="S88" i="1"/>
  <c r="O88" i="1"/>
  <c r="N88" i="1"/>
  <c r="T88" i="1"/>
  <c r="W90" i="1"/>
  <c r="S90" i="1"/>
  <c r="N90" i="1"/>
  <c r="O90" i="1" s="1"/>
  <c r="T90" i="1"/>
  <c r="J92" i="1"/>
  <c r="J81" i="1" s="1"/>
  <c r="J28" i="1" s="1"/>
  <c r="P28" i="1" s="1"/>
  <c r="R92" i="1"/>
  <c r="T93" i="1"/>
  <c r="G92" i="1"/>
  <c r="U95" i="1"/>
  <c r="Q95" i="1"/>
  <c r="W95" i="1"/>
  <c r="S95" i="1"/>
  <c r="O95" i="1"/>
  <c r="R95" i="1"/>
  <c r="I98" i="1"/>
  <c r="N98" i="1" s="1"/>
  <c r="O98" i="1" s="1"/>
  <c r="P98" i="1"/>
  <c r="U99" i="1"/>
  <c r="Q99" i="1"/>
  <c r="W99" i="1"/>
  <c r="S99" i="1"/>
  <c r="R99" i="1"/>
  <c r="F109" i="1"/>
  <c r="R111" i="1"/>
  <c r="D111" i="1"/>
  <c r="T118" i="1"/>
  <c r="D118" i="1"/>
  <c r="D125" i="1"/>
  <c r="R125" i="1"/>
  <c r="V131" i="1"/>
  <c r="D131" i="1"/>
  <c r="P131" i="1"/>
  <c r="K127" i="1"/>
  <c r="K32" i="1" s="1"/>
  <c r="N144" i="1"/>
  <c r="U144" i="1"/>
  <c r="Q144" i="1"/>
  <c r="S144" i="1"/>
  <c r="O144" i="1"/>
  <c r="T151" i="1"/>
  <c r="D151" i="1"/>
  <c r="I176" i="1"/>
  <c r="P176" i="1"/>
  <c r="R183" i="1"/>
  <c r="D183" i="1"/>
  <c r="I96" i="1"/>
  <c r="N96" i="1" s="1"/>
  <c r="P96" i="1"/>
  <c r="U101" i="1"/>
  <c r="Q101" i="1"/>
  <c r="S101" i="1"/>
  <c r="T102" i="1"/>
  <c r="D102" i="1"/>
  <c r="D119" i="1"/>
  <c r="R119" i="1"/>
  <c r="D181" i="1"/>
  <c r="O29" i="1"/>
  <c r="S29" i="1"/>
  <c r="O31" i="1"/>
  <c r="S31" i="1"/>
  <c r="R43" i="1"/>
  <c r="O43" i="1"/>
  <c r="W43" i="1"/>
  <c r="N45" i="1"/>
  <c r="U45" i="1"/>
  <c r="Q45" i="1"/>
  <c r="S45" i="1"/>
  <c r="E51" i="1"/>
  <c r="S52" i="1"/>
  <c r="D53" i="1"/>
  <c r="D55" i="1"/>
  <c r="K54" i="1"/>
  <c r="S56" i="1"/>
  <c r="D57" i="1"/>
  <c r="S58" i="1"/>
  <c r="D59" i="1"/>
  <c r="S60" i="1"/>
  <c r="Q61" i="1"/>
  <c r="P65" i="1"/>
  <c r="R65" i="1"/>
  <c r="R69" i="1"/>
  <c r="O69" i="1"/>
  <c r="W69" i="1"/>
  <c r="P76" i="1"/>
  <c r="D77" i="1"/>
  <c r="D79" i="1"/>
  <c r="Q87" i="1"/>
  <c r="U88" i="1"/>
  <c r="U90" i="1"/>
  <c r="P92" i="1"/>
  <c r="I93" i="1"/>
  <c r="I97" i="1"/>
  <c r="N97" i="1" s="1"/>
  <c r="O97" i="1" s="1"/>
  <c r="P97" i="1"/>
  <c r="U98" i="1"/>
  <c r="Q98" i="1"/>
  <c r="W98" i="1"/>
  <c r="S98" i="1"/>
  <c r="R98" i="1"/>
  <c r="I101" i="1"/>
  <c r="N101" i="1" s="1"/>
  <c r="O101" i="1" s="1"/>
  <c r="P101" i="1"/>
  <c r="T114" i="1"/>
  <c r="D114" i="1"/>
  <c r="V129" i="1"/>
  <c r="P129" i="1"/>
  <c r="N136" i="1"/>
  <c r="U136" i="1"/>
  <c r="Q136" i="1"/>
  <c r="S136" i="1"/>
  <c r="O136" i="1"/>
  <c r="T143" i="1"/>
  <c r="D143" i="1"/>
  <c r="N168" i="1"/>
  <c r="U168" i="1"/>
  <c r="Q168" i="1"/>
  <c r="S168" i="1"/>
  <c r="O168" i="1"/>
  <c r="H109" i="1"/>
  <c r="I120" i="1"/>
  <c r="N120" i="1" s="1"/>
  <c r="P120" i="1"/>
  <c r="I122" i="1"/>
  <c r="N122" i="1" s="1"/>
  <c r="P122" i="1"/>
  <c r="I124" i="1"/>
  <c r="N124" i="1" s="1"/>
  <c r="P124" i="1"/>
  <c r="W128" i="1"/>
  <c r="S128" i="1"/>
  <c r="O128" i="1"/>
  <c r="N128" i="1"/>
  <c r="T128" i="1"/>
  <c r="U128" i="1" s="1"/>
  <c r="W130" i="1"/>
  <c r="S130" i="1"/>
  <c r="N130" i="1"/>
  <c r="O130" i="1" s="1"/>
  <c r="T130" i="1"/>
  <c r="U132" i="1"/>
  <c r="Q132" i="1"/>
  <c r="O132" i="1"/>
  <c r="S132" i="1"/>
  <c r="N132" i="1"/>
  <c r="T133" i="1"/>
  <c r="D133" i="1"/>
  <c r="N134" i="1"/>
  <c r="U134" i="1"/>
  <c r="Q134" i="1"/>
  <c r="S134" i="1"/>
  <c r="W134" i="1"/>
  <c r="T141" i="1"/>
  <c r="D141" i="1"/>
  <c r="N142" i="1"/>
  <c r="U142" i="1"/>
  <c r="Q142" i="1"/>
  <c r="S142" i="1"/>
  <c r="W142" i="1"/>
  <c r="T149" i="1"/>
  <c r="D149" i="1"/>
  <c r="N150" i="1"/>
  <c r="U150" i="1"/>
  <c r="Q150" i="1"/>
  <c r="S150" i="1"/>
  <c r="W150" i="1"/>
  <c r="T157" i="1"/>
  <c r="D157" i="1"/>
  <c r="N158" i="1"/>
  <c r="U158" i="1"/>
  <c r="Q158" i="1"/>
  <c r="S158" i="1"/>
  <c r="W158" i="1"/>
  <c r="T165" i="1"/>
  <c r="D165" i="1"/>
  <c r="N166" i="1"/>
  <c r="U166" i="1"/>
  <c r="Q166" i="1"/>
  <c r="S166" i="1"/>
  <c r="W166" i="1"/>
  <c r="U174" i="1"/>
  <c r="Q174" i="1"/>
  <c r="S174" i="1"/>
  <c r="R180" i="1"/>
  <c r="D180" i="1"/>
  <c r="U186" i="1"/>
  <c r="Q186" i="1"/>
  <c r="W186" i="1"/>
  <c r="O186" i="1"/>
  <c r="T186" i="1"/>
  <c r="D94" i="1"/>
  <c r="V94" i="1"/>
  <c r="I110" i="1"/>
  <c r="I114" i="1"/>
  <c r="I118" i="1"/>
  <c r="U120" i="1"/>
  <c r="Q120" i="1"/>
  <c r="O120" i="1"/>
  <c r="W120" i="1"/>
  <c r="U122" i="1"/>
  <c r="Q122" i="1"/>
  <c r="O122" i="1"/>
  <c r="W122" i="1"/>
  <c r="U124" i="1"/>
  <c r="Q124" i="1"/>
  <c r="O124" i="1"/>
  <c r="W124" i="1"/>
  <c r="E127" i="1"/>
  <c r="E32" i="1" s="1"/>
  <c r="M127" i="1"/>
  <c r="M32" i="1" s="1"/>
  <c r="U130" i="1"/>
  <c r="W132" i="1"/>
  <c r="O134" i="1"/>
  <c r="T139" i="1"/>
  <c r="D139" i="1"/>
  <c r="N140" i="1"/>
  <c r="O140" i="1" s="1"/>
  <c r="U140" i="1"/>
  <c r="Q140" i="1"/>
  <c r="S140" i="1"/>
  <c r="W140" i="1"/>
  <c r="O142" i="1"/>
  <c r="T147" i="1"/>
  <c r="D147" i="1"/>
  <c r="N148" i="1"/>
  <c r="O148" i="1" s="1"/>
  <c r="U148" i="1"/>
  <c r="Q148" i="1"/>
  <c r="S148" i="1"/>
  <c r="W148" i="1"/>
  <c r="O150" i="1"/>
  <c r="T155" i="1"/>
  <c r="D155" i="1"/>
  <c r="N156" i="1"/>
  <c r="U156" i="1"/>
  <c r="Q156" i="1"/>
  <c r="S156" i="1"/>
  <c r="W156" i="1"/>
  <c r="O158" i="1"/>
  <c r="T163" i="1"/>
  <c r="D163" i="1"/>
  <c r="N164" i="1"/>
  <c r="O164" i="1" s="1"/>
  <c r="U164" i="1"/>
  <c r="Q164" i="1"/>
  <c r="S164" i="1"/>
  <c r="W164" i="1"/>
  <c r="O166" i="1"/>
  <c r="I172" i="1"/>
  <c r="P172" i="1"/>
  <c r="R179" i="1"/>
  <c r="D179" i="1"/>
  <c r="T182" i="1"/>
  <c r="D182" i="1"/>
  <c r="T190" i="1"/>
  <c r="D190" i="1"/>
  <c r="R102" i="1"/>
  <c r="U103" i="1"/>
  <c r="Q103" i="1"/>
  <c r="W106" i="1"/>
  <c r="S106" i="1"/>
  <c r="O106" i="1"/>
  <c r="Q106" i="1"/>
  <c r="P109" i="1"/>
  <c r="J109" i="1"/>
  <c r="J30" i="1" s="1"/>
  <c r="P30" i="1" s="1"/>
  <c r="I111" i="1"/>
  <c r="D112" i="1"/>
  <c r="P113" i="1"/>
  <c r="I115" i="1"/>
  <c r="D116" i="1"/>
  <c r="P117" i="1"/>
  <c r="I119" i="1"/>
  <c r="P119" i="1"/>
  <c r="R120" i="1"/>
  <c r="I121" i="1"/>
  <c r="P121" i="1"/>
  <c r="R122" i="1"/>
  <c r="I123" i="1"/>
  <c r="P123" i="1"/>
  <c r="R124" i="1"/>
  <c r="I125" i="1"/>
  <c r="P125" i="1"/>
  <c r="F127" i="1"/>
  <c r="F32" i="1" s="1"/>
  <c r="R32" i="1" s="1"/>
  <c r="J127" i="1"/>
  <c r="J32" i="1" s="1"/>
  <c r="P128" i="1"/>
  <c r="T137" i="1"/>
  <c r="D137" i="1"/>
  <c r="N138" i="1"/>
  <c r="O138" i="1" s="1"/>
  <c r="U138" i="1"/>
  <c r="Q138" i="1"/>
  <c r="S138" i="1"/>
  <c r="W138" i="1"/>
  <c r="T145" i="1"/>
  <c r="D145" i="1"/>
  <c r="N146" i="1"/>
  <c r="O146" i="1" s="1"/>
  <c r="U146" i="1"/>
  <c r="Q146" i="1"/>
  <c r="S146" i="1"/>
  <c r="W146" i="1"/>
  <c r="T153" i="1"/>
  <c r="D153" i="1"/>
  <c r="N154" i="1"/>
  <c r="O154" i="1" s="1"/>
  <c r="U154" i="1"/>
  <c r="Q154" i="1"/>
  <c r="S154" i="1"/>
  <c r="W154" i="1"/>
  <c r="O156" i="1"/>
  <c r="T161" i="1"/>
  <c r="D161" i="1"/>
  <c r="N162" i="1"/>
  <c r="U162" i="1"/>
  <c r="Q162" i="1"/>
  <c r="S162" i="1"/>
  <c r="W162" i="1"/>
  <c r="T169" i="1"/>
  <c r="D169" i="1"/>
  <c r="U170" i="1"/>
  <c r="Q170" i="1"/>
  <c r="S170" i="1"/>
  <c r="N170" i="1"/>
  <c r="O170" i="1" s="1"/>
  <c r="R184" i="1"/>
  <c r="D184" i="1"/>
  <c r="R128" i="1"/>
  <c r="R171" i="1"/>
  <c r="R127" i="1" s="1"/>
  <c r="D171" i="1"/>
  <c r="R172" i="1"/>
  <c r="D172" i="1"/>
  <c r="U173" i="1"/>
  <c r="Q173" i="1"/>
  <c r="R175" i="1"/>
  <c r="D175" i="1"/>
  <c r="R176" i="1"/>
  <c r="D176" i="1"/>
  <c r="U177" i="1"/>
  <c r="Q177" i="1"/>
  <c r="W177" i="1"/>
  <c r="I181" i="1"/>
  <c r="P181" i="1"/>
  <c r="T192" i="1"/>
  <c r="D192" i="1"/>
  <c r="I133" i="1"/>
  <c r="I127" i="1" s="1"/>
  <c r="I32" i="1" s="1"/>
  <c r="I135" i="1"/>
  <c r="I137" i="1"/>
  <c r="I143" i="1"/>
  <c r="I145" i="1"/>
  <c r="I147" i="1"/>
  <c r="I149" i="1"/>
  <c r="I151" i="1"/>
  <c r="I157" i="1"/>
  <c r="I159" i="1"/>
  <c r="I161" i="1"/>
  <c r="I163" i="1"/>
  <c r="I165" i="1"/>
  <c r="I167" i="1"/>
  <c r="I173" i="1"/>
  <c r="P173" i="1"/>
  <c r="N173" i="1"/>
  <c r="O173" i="1" s="1"/>
  <c r="W173" i="1"/>
  <c r="I177" i="1"/>
  <c r="P177" i="1"/>
  <c r="N177" i="1"/>
  <c r="O177" i="1" s="1"/>
  <c r="D178" i="1"/>
  <c r="I184" i="1"/>
  <c r="P184" i="1"/>
  <c r="I185" i="1"/>
  <c r="P195" i="1"/>
  <c r="V195" i="1"/>
  <c r="P196" i="1"/>
  <c r="V196" i="1"/>
  <c r="P200" i="1"/>
  <c r="V200" i="1"/>
  <c r="D200" i="1"/>
  <c r="P204" i="1"/>
  <c r="V204" i="1"/>
  <c r="D204" i="1"/>
  <c r="P208" i="1"/>
  <c r="V208" i="1"/>
  <c r="D208" i="1"/>
  <c r="I170" i="1"/>
  <c r="I174" i="1"/>
  <c r="N174" i="1" s="1"/>
  <c r="O174" i="1" s="1"/>
  <c r="I178" i="1"/>
  <c r="I182" i="1"/>
  <c r="I186" i="1"/>
  <c r="N186" i="1" s="1"/>
  <c r="I188" i="1"/>
  <c r="N188" i="1" s="1"/>
  <c r="I190" i="1"/>
  <c r="I192" i="1"/>
  <c r="P194" i="1"/>
  <c r="V194" i="1"/>
  <c r="I171" i="1"/>
  <c r="I175" i="1"/>
  <c r="I179" i="1"/>
  <c r="I183" i="1"/>
  <c r="D185" i="1"/>
  <c r="D187" i="1"/>
  <c r="D189" i="1"/>
  <c r="D191" i="1"/>
  <c r="D193" i="1"/>
  <c r="P198" i="1"/>
  <c r="V198" i="1"/>
  <c r="P202" i="1"/>
  <c r="V202" i="1"/>
  <c r="D202" i="1"/>
  <c r="P206" i="1"/>
  <c r="V206" i="1"/>
  <c r="D206" i="1"/>
  <c r="P210" i="1"/>
  <c r="V210" i="1"/>
  <c r="D210" i="1"/>
  <c r="P193" i="1"/>
  <c r="P197" i="1"/>
  <c r="V197" i="1"/>
  <c r="D197" i="1"/>
  <c r="P199" i="1"/>
  <c r="V199" i="1"/>
  <c r="D199" i="1"/>
  <c r="P201" i="1"/>
  <c r="V201" i="1"/>
  <c r="D201" i="1"/>
  <c r="P203" i="1"/>
  <c r="V203" i="1"/>
  <c r="D203" i="1"/>
  <c r="P205" i="1"/>
  <c r="V205" i="1"/>
  <c r="D205" i="1"/>
  <c r="P207" i="1"/>
  <c r="V207" i="1"/>
  <c r="D207" i="1"/>
  <c r="P209" i="1"/>
  <c r="V209" i="1"/>
  <c r="D209" i="1"/>
  <c r="P274" i="1"/>
  <c r="P272" i="1" s="1"/>
  <c r="I273" i="1"/>
  <c r="I272" i="1" s="1"/>
  <c r="J272" i="1"/>
  <c r="D273" i="1"/>
  <c r="V274" i="1"/>
  <c r="D275" i="1"/>
  <c r="V275" i="1"/>
  <c r="M49" i="1" l="1"/>
  <c r="M48" i="1" s="1"/>
  <c r="M27" i="1"/>
  <c r="M26" i="1" s="1"/>
  <c r="M25" i="1" s="1"/>
  <c r="U179" i="1"/>
  <c r="Q179" i="1"/>
  <c r="S179" i="1"/>
  <c r="N179" i="1"/>
  <c r="W179" i="1"/>
  <c r="O179" i="1"/>
  <c r="H92" i="1"/>
  <c r="V93" i="1"/>
  <c r="U180" i="1"/>
  <c r="Q180" i="1"/>
  <c r="W180" i="1"/>
  <c r="S180" i="1"/>
  <c r="O180" i="1"/>
  <c r="N180" i="1"/>
  <c r="N165" i="1"/>
  <c r="U165" i="1"/>
  <c r="Q165" i="1"/>
  <c r="W165" i="1"/>
  <c r="O165" i="1"/>
  <c r="S165" i="1"/>
  <c r="N133" i="1"/>
  <c r="U133" i="1"/>
  <c r="Q133" i="1"/>
  <c r="W133" i="1"/>
  <c r="O133" i="1"/>
  <c r="S133" i="1"/>
  <c r="V109" i="1"/>
  <c r="H30" i="1"/>
  <c r="V30" i="1" s="1"/>
  <c r="W77" i="1"/>
  <c r="S77" i="1"/>
  <c r="N77" i="1"/>
  <c r="O77" i="1" s="1"/>
  <c r="Q77" i="1"/>
  <c r="U77" i="1"/>
  <c r="U183" i="1"/>
  <c r="Q183" i="1"/>
  <c r="S183" i="1"/>
  <c r="N183" i="1"/>
  <c r="W183" i="1"/>
  <c r="O183" i="1"/>
  <c r="U125" i="1"/>
  <c r="Q125" i="1"/>
  <c r="N125" i="1"/>
  <c r="S125" i="1"/>
  <c r="W125" i="1"/>
  <c r="O125" i="1"/>
  <c r="P75" i="1"/>
  <c r="E73" i="1"/>
  <c r="P73" i="1" s="1"/>
  <c r="U115" i="1"/>
  <c r="Q115" i="1"/>
  <c r="S115" i="1"/>
  <c r="N115" i="1"/>
  <c r="W115" i="1"/>
  <c r="O115" i="1"/>
  <c r="K49" i="1"/>
  <c r="K48" i="1" s="1"/>
  <c r="K27" i="1"/>
  <c r="K26" i="1" s="1"/>
  <c r="K25" i="1" s="1"/>
  <c r="N167" i="1"/>
  <c r="U167" i="1"/>
  <c r="Q167" i="1"/>
  <c r="W167" i="1"/>
  <c r="O167" i="1"/>
  <c r="S167" i="1"/>
  <c r="D274" i="1"/>
  <c r="I250" i="1"/>
  <c r="I41" i="1" s="1"/>
  <c r="I46" i="1"/>
  <c r="W197" i="1"/>
  <c r="S197" i="1"/>
  <c r="N197" i="1"/>
  <c r="O197" i="1" s="1"/>
  <c r="U197" i="1"/>
  <c r="Q197" i="1"/>
  <c r="W210" i="1"/>
  <c r="S210" i="1"/>
  <c r="O210" i="1"/>
  <c r="N210" i="1"/>
  <c r="U210" i="1"/>
  <c r="Q210" i="1"/>
  <c r="W193" i="1"/>
  <c r="S193" i="1"/>
  <c r="N193" i="1"/>
  <c r="O193" i="1" s="1"/>
  <c r="U193" i="1"/>
  <c r="Q193" i="1"/>
  <c r="N185" i="1"/>
  <c r="U185" i="1"/>
  <c r="Q185" i="1"/>
  <c r="S185" i="1"/>
  <c r="O185" i="1"/>
  <c r="W185" i="1"/>
  <c r="W204" i="1"/>
  <c r="S204" i="1"/>
  <c r="O204" i="1"/>
  <c r="N204" i="1"/>
  <c r="U204" i="1"/>
  <c r="Q204" i="1"/>
  <c r="U172" i="1"/>
  <c r="Q172" i="1"/>
  <c r="W172" i="1"/>
  <c r="S172" i="1"/>
  <c r="N172" i="1"/>
  <c r="O172" i="1" s="1"/>
  <c r="N169" i="1"/>
  <c r="U169" i="1"/>
  <c r="Q169" i="1"/>
  <c r="W169" i="1"/>
  <c r="O169" i="1"/>
  <c r="S169" i="1"/>
  <c r="N161" i="1"/>
  <c r="U161" i="1"/>
  <c r="Q161" i="1"/>
  <c r="W161" i="1"/>
  <c r="O161" i="1"/>
  <c r="S161" i="1"/>
  <c r="N153" i="1"/>
  <c r="U153" i="1"/>
  <c r="Q153" i="1"/>
  <c r="W153" i="1"/>
  <c r="O153" i="1"/>
  <c r="S153" i="1"/>
  <c r="N145" i="1"/>
  <c r="U145" i="1"/>
  <c r="Q145" i="1"/>
  <c r="W145" i="1"/>
  <c r="O145" i="1"/>
  <c r="S145" i="1"/>
  <c r="N137" i="1"/>
  <c r="U137" i="1"/>
  <c r="Q137" i="1"/>
  <c r="W137" i="1"/>
  <c r="O137" i="1"/>
  <c r="S137" i="1"/>
  <c r="U112" i="1"/>
  <c r="Q112" i="1"/>
  <c r="W112" i="1"/>
  <c r="S112" i="1"/>
  <c r="N112" i="1"/>
  <c r="N109" i="1" s="1"/>
  <c r="P32" i="1"/>
  <c r="I109" i="1"/>
  <c r="I30" i="1" s="1"/>
  <c r="D93" i="1"/>
  <c r="N141" i="1"/>
  <c r="U141" i="1"/>
  <c r="Q141" i="1"/>
  <c r="W141" i="1"/>
  <c r="O141" i="1"/>
  <c r="S141" i="1"/>
  <c r="P127" i="1"/>
  <c r="U59" i="1"/>
  <c r="Q59" i="1"/>
  <c r="W59" i="1"/>
  <c r="N59" i="1"/>
  <c r="O59" i="1" s="1"/>
  <c r="S59" i="1"/>
  <c r="P51" i="1"/>
  <c r="E50" i="1"/>
  <c r="U181" i="1"/>
  <c r="Q181" i="1"/>
  <c r="O181" i="1"/>
  <c r="N181" i="1"/>
  <c r="W181" i="1"/>
  <c r="S181" i="1"/>
  <c r="W131" i="1"/>
  <c r="S131" i="1"/>
  <c r="N131" i="1"/>
  <c r="O131" i="1" s="1"/>
  <c r="Q131" i="1"/>
  <c r="U131" i="1"/>
  <c r="U118" i="1"/>
  <c r="Q118" i="1"/>
  <c r="O118" i="1"/>
  <c r="S118" i="1"/>
  <c r="N118" i="1"/>
  <c r="W118" i="1"/>
  <c r="R109" i="1"/>
  <c r="F30" i="1"/>
  <c r="R30" i="1" s="1"/>
  <c r="D75" i="1"/>
  <c r="R54" i="1"/>
  <c r="F51" i="1"/>
  <c r="T51" i="1"/>
  <c r="G50" i="1"/>
  <c r="N160" i="1"/>
  <c r="U160" i="1"/>
  <c r="Q160" i="1"/>
  <c r="S160" i="1"/>
  <c r="O160" i="1"/>
  <c r="W160" i="1"/>
  <c r="U117" i="1"/>
  <c r="Q117" i="1"/>
  <c r="O117" i="1"/>
  <c r="S117" i="1"/>
  <c r="N117" i="1"/>
  <c r="W117" i="1"/>
  <c r="N52" i="1"/>
  <c r="O52" i="1" s="1"/>
  <c r="W64" i="1"/>
  <c r="S64" i="1"/>
  <c r="O64" i="1"/>
  <c r="Q64" i="1"/>
  <c r="N64" i="1"/>
  <c r="U64" i="1"/>
  <c r="T109" i="1"/>
  <c r="G30" i="1"/>
  <c r="T30" i="1" s="1"/>
  <c r="J250" i="1"/>
  <c r="J41" i="1" s="1"/>
  <c r="P41" i="1" s="1"/>
  <c r="J46" i="1"/>
  <c r="P46" i="1" s="1"/>
  <c r="W206" i="1"/>
  <c r="S206" i="1"/>
  <c r="O206" i="1"/>
  <c r="N206" i="1"/>
  <c r="Q206" i="1"/>
  <c r="U206" i="1"/>
  <c r="W200" i="1"/>
  <c r="S200" i="1"/>
  <c r="O200" i="1"/>
  <c r="N200" i="1"/>
  <c r="U200" i="1"/>
  <c r="Q200" i="1"/>
  <c r="U178" i="1"/>
  <c r="Q178" i="1"/>
  <c r="S178" i="1"/>
  <c r="N178" i="1"/>
  <c r="O178" i="1" s="1"/>
  <c r="W178" i="1"/>
  <c r="N190" i="1"/>
  <c r="U190" i="1"/>
  <c r="Q190" i="1"/>
  <c r="W190" i="1"/>
  <c r="O190" i="1"/>
  <c r="S190" i="1"/>
  <c r="N102" i="1"/>
  <c r="O102" i="1" s="1"/>
  <c r="S102" i="1"/>
  <c r="W102" i="1"/>
  <c r="Q102" i="1"/>
  <c r="U102" i="1"/>
  <c r="T92" i="1"/>
  <c r="G81" i="1"/>
  <c r="U121" i="1"/>
  <c r="Q121" i="1"/>
  <c r="N121" i="1"/>
  <c r="S121" i="1"/>
  <c r="O121" i="1"/>
  <c r="W121" i="1"/>
  <c r="W205" i="1"/>
  <c r="S205" i="1"/>
  <c r="O205" i="1"/>
  <c r="N205" i="1"/>
  <c r="U205" i="1"/>
  <c r="Q205" i="1"/>
  <c r="H272" i="1"/>
  <c r="V273" i="1"/>
  <c r="V272" i="1" s="1"/>
  <c r="W207" i="1"/>
  <c r="S207" i="1"/>
  <c r="O207" i="1"/>
  <c r="N207" i="1"/>
  <c r="U207" i="1"/>
  <c r="Q207" i="1"/>
  <c r="W199" i="1"/>
  <c r="S199" i="1"/>
  <c r="O199" i="1"/>
  <c r="N199" i="1"/>
  <c r="U199" i="1"/>
  <c r="Q199" i="1"/>
  <c r="D198" i="1"/>
  <c r="N191" i="1"/>
  <c r="U191" i="1"/>
  <c r="Q191" i="1"/>
  <c r="S191" i="1"/>
  <c r="W191" i="1"/>
  <c r="O191" i="1"/>
  <c r="W208" i="1"/>
  <c r="S208" i="1"/>
  <c r="O208" i="1"/>
  <c r="N208" i="1"/>
  <c r="U208" i="1"/>
  <c r="Q208" i="1"/>
  <c r="D195" i="1"/>
  <c r="N192" i="1"/>
  <c r="U192" i="1"/>
  <c r="Q192" i="1"/>
  <c r="W192" i="1"/>
  <c r="O192" i="1"/>
  <c r="S192" i="1"/>
  <c r="U176" i="1"/>
  <c r="Q176" i="1"/>
  <c r="W176" i="1"/>
  <c r="S176" i="1"/>
  <c r="N176" i="1"/>
  <c r="O176" i="1" s="1"/>
  <c r="U184" i="1"/>
  <c r="Q184" i="1"/>
  <c r="W184" i="1"/>
  <c r="N184" i="1"/>
  <c r="S184" i="1"/>
  <c r="O184" i="1"/>
  <c r="U116" i="1"/>
  <c r="Q116" i="1"/>
  <c r="W116" i="1"/>
  <c r="O116" i="1"/>
  <c r="N116" i="1"/>
  <c r="S116" i="1"/>
  <c r="U182" i="1"/>
  <c r="Q182" i="1"/>
  <c r="O182" i="1"/>
  <c r="S182" i="1"/>
  <c r="N182" i="1"/>
  <c r="W182" i="1"/>
  <c r="N163" i="1"/>
  <c r="U163" i="1"/>
  <c r="Q163" i="1"/>
  <c r="W163" i="1"/>
  <c r="O163" i="1"/>
  <c r="S163" i="1"/>
  <c r="N155" i="1"/>
  <c r="U155" i="1"/>
  <c r="Q155" i="1"/>
  <c r="W155" i="1"/>
  <c r="O155" i="1"/>
  <c r="S155" i="1"/>
  <c r="N147" i="1"/>
  <c r="U147" i="1"/>
  <c r="Q147" i="1"/>
  <c r="W147" i="1"/>
  <c r="O147" i="1"/>
  <c r="S147" i="1"/>
  <c r="N139" i="1"/>
  <c r="U139" i="1"/>
  <c r="Q139" i="1"/>
  <c r="W139" i="1"/>
  <c r="O139" i="1"/>
  <c r="S139" i="1"/>
  <c r="H127" i="1"/>
  <c r="H32" i="1" s="1"/>
  <c r="V32" i="1" s="1"/>
  <c r="N149" i="1"/>
  <c r="U149" i="1"/>
  <c r="Q149" i="1"/>
  <c r="W149" i="1"/>
  <c r="O149" i="1"/>
  <c r="S149" i="1"/>
  <c r="N143" i="1"/>
  <c r="U143" i="1"/>
  <c r="Q143" i="1"/>
  <c r="W143" i="1"/>
  <c r="O143" i="1"/>
  <c r="S143" i="1"/>
  <c r="D129" i="1"/>
  <c r="I92" i="1"/>
  <c r="I81" i="1" s="1"/>
  <c r="I28" i="1" s="1"/>
  <c r="U55" i="1"/>
  <c r="Q55" i="1"/>
  <c r="D54" i="1"/>
  <c r="W55" i="1"/>
  <c r="N55" i="1"/>
  <c r="O55" i="1" s="1"/>
  <c r="S55" i="1"/>
  <c r="N86" i="1"/>
  <c r="O86" i="1" s="1"/>
  <c r="U86" i="1"/>
  <c r="Q86" i="1"/>
  <c r="S86" i="1"/>
  <c r="W86" i="1"/>
  <c r="D85" i="1"/>
  <c r="U110" i="1"/>
  <c r="Q110" i="1"/>
  <c r="D109" i="1"/>
  <c r="O110" i="1"/>
  <c r="S110" i="1"/>
  <c r="N110" i="1"/>
  <c r="W110" i="1"/>
  <c r="W89" i="1"/>
  <c r="S89" i="1"/>
  <c r="O89" i="1"/>
  <c r="N89" i="1"/>
  <c r="Q89" i="1"/>
  <c r="U89" i="1"/>
  <c r="W203" i="1"/>
  <c r="S203" i="1"/>
  <c r="O203" i="1"/>
  <c r="N203" i="1"/>
  <c r="U203" i="1"/>
  <c r="Q203" i="1"/>
  <c r="N187" i="1"/>
  <c r="U187" i="1"/>
  <c r="Q187" i="1"/>
  <c r="S187" i="1"/>
  <c r="O187" i="1"/>
  <c r="W187" i="1"/>
  <c r="U175" i="1"/>
  <c r="Q175" i="1"/>
  <c r="S175" i="1"/>
  <c r="N175" i="1"/>
  <c r="O175" i="1" s="1"/>
  <c r="W175" i="1"/>
  <c r="U114" i="1"/>
  <c r="Q114" i="1"/>
  <c r="O114" i="1"/>
  <c r="S114" i="1"/>
  <c r="N114" i="1"/>
  <c r="W114" i="1"/>
  <c r="N151" i="1"/>
  <c r="U151" i="1"/>
  <c r="Q151" i="1"/>
  <c r="W151" i="1"/>
  <c r="O151" i="1"/>
  <c r="S151" i="1"/>
  <c r="U275" i="1"/>
  <c r="Q275" i="1"/>
  <c r="W275" i="1"/>
  <c r="S275" i="1"/>
  <c r="N275" i="1"/>
  <c r="O275" i="1" s="1"/>
  <c r="U273" i="1"/>
  <c r="U272" i="1" s="1"/>
  <c r="Q273" i="1"/>
  <c r="Q272" i="1" s="1"/>
  <c r="D272" i="1"/>
  <c r="W273" i="1"/>
  <c r="W272" i="1" s="1"/>
  <c r="S273" i="1"/>
  <c r="S272" i="1" s="1"/>
  <c r="N273" i="1"/>
  <c r="W209" i="1"/>
  <c r="S209" i="1"/>
  <c r="O209" i="1"/>
  <c r="N209" i="1"/>
  <c r="U209" i="1"/>
  <c r="Q209" i="1"/>
  <c r="W201" i="1"/>
  <c r="S201" i="1"/>
  <c r="O201" i="1"/>
  <c r="N201" i="1"/>
  <c r="U201" i="1"/>
  <c r="Q201" i="1"/>
  <c r="W202" i="1"/>
  <c r="S202" i="1"/>
  <c r="O202" i="1"/>
  <c r="N202" i="1"/>
  <c r="Q202" i="1"/>
  <c r="U202" i="1"/>
  <c r="N189" i="1"/>
  <c r="U189" i="1"/>
  <c r="Q189" i="1"/>
  <c r="S189" i="1"/>
  <c r="W189" i="1"/>
  <c r="O189" i="1"/>
  <c r="D194" i="1"/>
  <c r="D196" i="1"/>
  <c r="U171" i="1"/>
  <c r="Q171" i="1"/>
  <c r="S171" i="1"/>
  <c r="N171" i="1"/>
  <c r="O171" i="1" s="1"/>
  <c r="W171" i="1"/>
  <c r="U94" i="1"/>
  <c r="Q94" i="1"/>
  <c r="W94" i="1"/>
  <c r="S94" i="1"/>
  <c r="N94" i="1"/>
  <c r="O94" i="1" s="1"/>
  <c r="N157" i="1"/>
  <c r="U157" i="1"/>
  <c r="Q157" i="1"/>
  <c r="W157" i="1"/>
  <c r="O157" i="1"/>
  <c r="S157" i="1"/>
  <c r="T127" i="1"/>
  <c r="V127" i="1"/>
  <c r="W79" i="1"/>
  <c r="S79" i="1"/>
  <c r="N79" i="1"/>
  <c r="O79" i="1" s="1"/>
  <c r="Q79" i="1"/>
  <c r="U79" i="1"/>
  <c r="U57" i="1"/>
  <c r="Q57" i="1"/>
  <c r="W57" i="1"/>
  <c r="N57" i="1"/>
  <c r="O57" i="1" s="1"/>
  <c r="S57" i="1"/>
  <c r="U53" i="1"/>
  <c r="Q53" i="1"/>
  <c r="W53" i="1"/>
  <c r="O53" i="1"/>
  <c r="N53" i="1"/>
  <c r="S53" i="1"/>
  <c r="U119" i="1"/>
  <c r="Q119" i="1"/>
  <c r="N119" i="1"/>
  <c r="S119" i="1"/>
  <c r="O119" i="1"/>
  <c r="W119" i="1"/>
  <c r="U111" i="1"/>
  <c r="Q111" i="1"/>
  <c r="S111" i="1"/>
  <c r="N111" i="1"/>
  <c r="W111" i="1"/>
  <c r="O111" i="1"/>
  <c r="I54" i="1"/>
  <c r="I51" i="1" s="1"/>
  <c r="I50" i="1" s="1"/>
  <c r="J49" i="1"/>
  <c r="J48" i="1" s="1"/>
  <c r="J27" i="1"/>
  <c r="J26" i="1" s="1"/>
  <c r="J25" i="1" s="1"/>
  <c r="N159" i="1"/>
  <c r="U159" i="1"/>
  <c r="Q159" i="1"/>
  <c r="W159" i="1"/>
  <c r="O159" i="1"/>
  <c r="S159" i="1"/>
  <c r="U123" i="1"/>
  <c r="Q123" i="1"/>
  <c r="N123" i="1"/>
  <c r="O123" i="1" s="1"/>
  <c r="S123" i="1"/>
  <c r="W123" i="1"/>
  <c r="N135" i="1"/>
  <c r="U135" i="1"/>
  <c r="Q135" i="1"/>
  <c r="W135" i="1"/>
  <c r="O135" i="1"/>
  <c r="S135" i="1"/>
  <c r="N87" i="1"/>
  <c r="O87" i="1" s="1"/>
  <c r="V75" i="1"/>
  <c r="H73" i="1"/>
  <c r="P81" i="1"/>
  <c r="I49" i="1" l="1"/>
  <c r="I48" i="1" s="1"/>
  <c r="I27" i="1"/>
  <c r="I26" i="1" s="1"/>
  <c r="I25" i="1" s="1"/>
  <c r="H250" i="1"/>
  <c r="H41" i="1" s="1"/>
  <c r="V41" i="1" s="1"/>
  <c r="H46" i="1"/>
  <c r="V46" i="1" s="1"/>
  <c r="W194" i="1"/>
  <c r="S194" i="1"/>
  <c r="O194" i="1"/>
  <c r="U194" i="1"/>
  <c r="Q194" i="1"/>
  <c r="N194" i="1"/>
  <c r="W54" i="1"/>
  <c r="S54" i="1"/>
  <c r="Q54" i="1"/>
  <c r="N54" i="1"/>
  <c r="O54" i="1" s="1"/>
  <c r="U54" i="1"/>
  <c r="D51" i="1"/>
  <c r="W129" i="1"/>
  <c r="S129" i="1"/>
  <c r="S127" i="1" s="1"/>
  <c r="O129" i="1"/>
  <c r="N129" i="1"/>
  <c r="Q129" i="1"/>
  <c r="U129" i="1"/>
  <c r="D127" i="1"/>
  <c r="D32" i="1" s="1"/>
  <c r="G28" i="1"/>
  <c r="T28" i="1" s="1"/>
  <c r="T81" i="1"/>
  <c r="V73" i="1"/>
  <c r="H50" i="1"/>
  <c r="D250" i="1"/>
  <c r="D46" i="1"/>
  <c r="W198" i="1"/>
  <c r="S198" i="1"/>
  <c r="N198" i="1"/>
  <c r="O198" i="1" s="1"/>
  <c r="Q198" i="1"/>
  <c r="U198" i="1"/>
  <c r="T50" i="1"/>
  <c r="G49" i="1"/>
  <c r="G27" i="1"/>
  <c r="N75" i="1"/>
  <c r="D73" i="1"/>
  <c r="U75" i="1"/>
  <c r="Q75" i="1"/>
  <c r="S75" i="1"/>
  <c r="W75" i="1"/>
  <c r="O75" i="1"/>
  <c r="U93" i="1"/>
  <c r="Q93" i="1"/>
  <c r="D92" i="1"/>
  <c r="N93" i="1"/>
  <c r="S93" i="1"/>
  <c r="W93" i="1"/>
  <c r="O93" i="1"/>
  <c r="W196" i="1"/>
  <c r="S196" i="1"/>
  <c r="N196" i="1"/>
  <c r="O196" i="1" s="1"/>
  <c r="U196" i="1"/>
  <c r="Q196" i="1"/>
  <c r="R51" i="1"/>
  <c r="F50" i="1"/>
  <c r="W195" i="1"/>
  <c r="S195" i="1"/>
  <c r="O195" i="1"/>
  <c r="U195" i="1"/>
  <c r="Q195" i="1"/>
  <c r="N195" i="1"/>
  <c r="O273" i="1"/>
  <c r="U109" i="1"/>
  <c r="O109" i="1"/>
  <c r="S109" i="1"/>
  <c r="W109" i="1"/>
  <c r="D30" i="1"/>
  <c r="Q109" i="1"/>
  <c r="N85" i="1"/>
  <c r="U85" i="1"/>
  <c r="Q85" i="1"/>
  <c r="S85" i="1"/>
  <c r="W85" i="1"/>
  <c r="O85" i="1"/>
  <c r="P50" i="1"/>
  <c r="E49" i="1"/>
  <c r="E27" i="1"/>
  <c r="O112" i="1"/>
  <c r="U274" i="1"/>
  <c r="Q274" i="1"/>
  <c r="W274" i="1"/>
  <c r="S274" i="1"/>
  <c r="O274" i="1"/>
  <c r="N274" i="1"/>
  <c r="N272" i="1" s="1"/>
  <c r="O272" i="1" s="1"/>
  <c r="V92" i="1"/>
  <c r="H81" i="1"/>
  <c r="H49" i="1" l="1"/>
  <c r="V50" i="1"/>
  <c r="H27" i="1"/>
  <c r="O127" i="1"/>
  <c r="V81" i="1"/>
  <c r="H28" i="1"/>
  <c r="V28" i="1" s="1"/>
  <c r="W92" i="1"/>
  <c r="S92" i="1"/>
  <c r="U92" i="1"/>
  <c r="Q92" i="1"/>
  <c r="N92" i="1"/>
  <c r="O92" i="1" s="1"/>
  <c r="W73" i="1"/>
  <c r="S73" i="1"/>
  <c r="N73" i="1"/>
  <c r="O73" i="1" s="1"/>
  <c r="U73" i="1"/>
  <c r="Q73" i="1"/>
  <c r="U127" i="1"/>
  <c r="P27" i="1"/>
  <c r="E26" i="1"/>
  <c r="O250" i="1"/>
  <c r="D41" i="1"/>
  <c r="Q127" i="1"/>
  <c r="W127" i="1"/>
  <c r="T49" i="1"/>
  <c r="G48" i="1"/>
  <c r="T48" i="1" s="1"/>
  <c r="N46" i="1"/>
  <c r="U46" i="1"/>
  <c r="Q46" i="1"/>
  <c r="W46" i="1"/>
  <c r="O46" i="1"/>
  <c r="S46" i="1"/>
  <c r="W32" i="1"/>
  <c r="S32" i="1"/>
  <c r="O32" i="1"/>
  <c r="N32" i="1"/>
  <c r="U32" i="1"/>
  <c r="Q32" i="1"/>
  <c r="W30" i="1"/>
  <c r="S30" i="1"/>
  <c r="N30" i="1"/>
  <c r="O30" i="1" s="1"/>
  <c r="U30" i="1"/>
  <c r="Q30" i="1"/>
  <c r="F27" i="1"/>
  <c r="R50" i="1"/>
  <c r="F49" i="1"/>
  <c r="P49" i="1"/>
  <c r="E48" i="1"/>
  <c r="P48" i="1" s="1"/>
  <c r="D81" i="1"/>
  <c r="G26" i="1"/>
  <c r="T27" i="1"/>
  <c r="N127" i="1"/>
  <c r="D50" i="1"/>
  <c r="W51" i="1"/>
  <c r="S51" i="1"/>
  <c r="U51" i="1"/>
  <c r="N51" i="1"/>
  <c r="O51" i="1" s="1"/>
  <c r="Q51" i="1"/>
  <c r="D49" i="1" l="1"/>
  <c r="W50" i="1"/>
  <c r="S50" i="1"/>
  <c r="O50" i="1"/>
  <c r="Q50" i="1"/>
  <c r="N50" i="1"/>
  <c r="U50" i="1"/>
  <c r="D27" i="1"/>
  <c r="N81" i="1"/>
  <c r="O81" i="1" s="1"/>
  <c r="U81" i="1"/>
  <c r="Q81" i="1"/>
  <c r="S81" i="1"/>
  <c r="W81" i="1"/>
  <c r="D28" i="1"/>
  <c r="U41" i="1"/>
  <c r="S41" i="1"/>
  <c r="N41" i="1"/>
  <c r="O41" i="1" s="1"/>
  <c r="W41" i="1"/>
  <c r="Q41" i="1"/>
  <c r="V27" i="1"/>
  <c r="H26" i="1"/>
  <c r="R49" i="1"/>
  <c r="F48" i="1"/>
  <c r="R48" i="1" s="1"/>
  <c r="R27" i="1"/>
  <c r="F26" i="1"/>
  <c r="G25" i="1"/>
  <c r="T25" i="1" s="1"/>
  <c r="T26" i="1"/>
  <c r="E25" i="1"/>
  <c r="P25" i="1" s="1"/>
  <c r="P26" i="1"/>
  <c r="H48" i="1"/>
  <c r="V48" i="1" s="1"/>
  <c r="V49" i="1"/>
  <c r="R26" i="1" l="1"/>
  <c r="F25" i="1"/>
  <c r="R25" i="1" s="1"/>
  <c r="V26" i="1"/>
  <c r="H25" i="1"/>
  <c r="V25" i="1" s="1"/>
  <c r="W28" i="1"/>
  <c r="S28" i="1"/>
  <c r="N28" i="1"/>
  <c r="O28" i="1" s="1"/>
  <c r="U28" i="1"/>
  <c r="Q28" i="1"/>
  <c r="W27" i="1"/>
  <c r="S27" i="1"/>
  <c r="N27" i="1"/>
  <c r="O27" i="1" s="1"/>
  <c r="U27" i="1"/>
  <c r="Q27" i="1"/>
  <c r="D26" i="1"/>
  <c r="D48" i="1"/>
  <c r="W49" i="1"/>
  <c r="S49" i="1"/>
  <c r="U49" i="1"/>
  <c r="Q49" i="1"/>
  <c r="N49" i="1"/>
  <c r="O49" i="1" s="1"/>
  <c r="W48" i="1" l="1"/>
  <c r="S48" i="1"/>
  <c r="O48" i="1"/>
  <c r="Q48" i="1"/>
  <c r="N48" i="1"/>
  <c r="U48" i="1"/>
  <c r="W26" i="1"/>
  <c r="S26" i="1"/>
  <c r="N26" i="1"/>
  <c r="O26" i="1" s="1"/>
  <c r="D25" i="1"/>
  <c r="U26" i="1"/>
  <c r="Q26" i="1"/>
  <c r="W25" i="1" l="1"/>
  <c r="S25" i="1"/>
  <c r="N25" i="1"/>
  <c r="O25" i="1" s="1"/>
  <c r="U25" i="1"/>
  <c r="Q25" i="1"/>
</calcChain>
</file>

<file path=xl/sharedStrings.xml><?xml version="1.0" encoding="utf-8"?>
<sst xmlns="http://schemas.openxmlformats.org/spreadsheetml/2006/main" count="1108" uniqueCount="534">
  <si>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</si>
  <si>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</si>
  <si>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</si>
  <si>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</si>
  <si>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</si>
  <si>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</si>
  <si>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</si>
  <si>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</si>
  <si>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</si>
  <si>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</si>
  <si>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</si>
  <si>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</si>
  <si>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</si>
  <si>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</si>
  <si>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</si>
  <si>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</si>
  <si>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</si>
  <si>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</si>
  <si>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</si>
  <si>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</si>
  <si>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</si>
  <si>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</si>
  <si>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</si>
  <si>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</si>
  <si>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</si>
  <si>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</si>
  <si>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</si>
  <si>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</si>
  <si>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</si>
  <si>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</si>
  <si>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</si>
  <si>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</si>
  <si>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</si>
  <si>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</si>
  <si>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</si>
  <si>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</si>
  <si>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</si>
  <si>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</si>
  <si>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</si>
  <si>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</si>
  <si>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</si>
  <si>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</si>
  <si>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</si>
  <si>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</si>
  <si>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</si>
  <si>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</si>
  <si>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</si>
  <si>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</si>
  <si>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</si>
  <si>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</si>
  <si>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</si>
  <si>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</si>
  <si>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</si>
  <si>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</si>
  <si>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</si>
  <si>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</si>
  <si>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</si>
  <si>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</si>
  <si>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</si>
  <si>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</si>
  <si>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</si>
  <si>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</si>
  <si>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</si>
  <si>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</si>
  <si>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</si>
  <si>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</si>
  <si>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</si>
  <si>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</si>
  <si>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</si>
  <si>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</si>
  <si>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</si>
  <si>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</si>
  <si>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</si>
  <si>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</si>
  <si>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</si>
  <si>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</si>
  <si>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</si>
  <si>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</si>
  <si>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</si>
  <si>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</si>
  <si>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</si>
  <si>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</si>
  <si>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</si>
  <si>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</si>
  <si>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</si>
  <si>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</si>
  <si>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</si>
  <si>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</si>
  <si>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</si>
  <si>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</si>
  <si>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</si>
  <si>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</si>
  <si>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</si>
  <si>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</si>
  <si>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</si>
  <si>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</si>
  <si>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</si>
  <si>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</si>
  <si>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</si>
  <si>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</si>
  <si>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</si>
  <si>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</si>
  <si>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</si>
  <si>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</si>
  <si>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</si>
  <si>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</si>
  <si>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</si>
  <si>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</si>
  <si>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</si>
  <si>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</si>
  <si>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</si>
  <si>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</si>
  <si>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</si>
  <si>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</si>
  <si>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</si>
  <si>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</si>
  <si>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</si>
  <si>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</si>
  <si>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</si>
  <si>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</si>
  <si>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</si>
  <si>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</si>
  <si>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</si>
  <si>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</si>
  <si>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</si>
  <si>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</si>
  <si>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</si>
  <si>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</si>
  <si>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</si>
  <si>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</si>
  <si>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</si>
  <si>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</si>
  <si>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</si>
  <si>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</si>
  <si>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</si>
  <si>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</si>
  <si>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</si>
  <si>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</si>
  <si>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</si>
  <si>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</si>
  <si>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</si>
  <si>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</si>
  <si>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</si>
  <si>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</si>
  <si>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</si>
  <si>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</si>
  <si>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</si>
  <si>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</si>
  <si>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</si>
  <si>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</si>
  <si>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</si>
  <si>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</si>
  <si>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</si>
  <si>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</si>
  <si>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</si>
  <si>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</si>
  <si>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</si>
  <si>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</si>
  <si>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</si>
  <si>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</si>
  <si>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</si>
  <si>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</si>
  <si>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</si>
  <si>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</si>
  <si>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</si>
  <si>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</si>
  <si>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</si>
  <si>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</si>
  <si>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</si>
  <si>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</si>
  <si>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</si>
  <si>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</si>
  <si>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</si>
  <si>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</si>
  <si>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</si>
  <si>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</si>
  <si>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</si>
  <si>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</si>
  <si>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</si>
  <si>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</si>
  <si>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</si>
  <si>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</si>
  <si>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</si>
  <si>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</si>
  <si>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</si>
  <si>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</si>
  <si>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</si>
  <si>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</si>
  <si>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</si>
  <si>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</si>
  <si>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</si>
  <si>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</si>
  <si>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</si>
  <si>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</si>
  <si>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</si>
  <si>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</si>
  <si>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</si>
  <si>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</si>
  <si>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</si>
  <si>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</si>
  <si>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</si>
  <si>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</si>
  <si>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</si>
  <si>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</si>
  <si>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</si>
  <si>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</si>
  <si>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</si>
  <si>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</si>
  <si>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</si>
  <si>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</si>
  <si>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</si>
  <si>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</si>
  <si>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</si>
  <si>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</si>
  <si>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</si>
  <si>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</si>
  <si>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</si>
  <si>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</si>
  <si>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</si>
  <si>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</si>
  <si>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</si>
  <si>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</si>
  <si>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</si>
  <si>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</si>
  <si>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</si>
  <si>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</si>
  <si>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</si>
  <si>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</si>
  <si>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</si>
  <si>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</si>
  <si>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</si>
  <si>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</si>
  <si>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</si>
  <si>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</si>
  <si>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</si>
  <si>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</si>
  <si>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</si>
  <si>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</si>
  <si>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</si>
  <si>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</si>
  <si>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</si>
  <si>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</si>
  <si>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</si>
  <si>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</si>
  <si>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</si>
  <si>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</si>
  <si>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</si>
  <si>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</si>
  <si>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</si>
  <si>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</si>
  <si>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</si>
  <si>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</si>
  <si>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</si>
  <si>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2023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</si>
  <si>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</si>
  <si>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</si>
  <si>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</si>
  <si>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</si>
  <si>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</si>
  <si>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</si>
  <si>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</si>
  <si>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</si>
  <si>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</si>
  <si>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</si>
  <si>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</si>
  <si>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</si>
  <si>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</si>
  <si>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</si>
  <si>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</si>
  <si>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</si>
  <si>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</si>
  <si>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</si>
  <si>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</si>
  <si>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 xml:space="preserve">Исполнение обязательств по договору ТП </t>
  </si>
  <si>
    <t>Отклонение обусловлено необходимостью корректировки ПСД в связи с удорожанием основных материалов.</t>
  </si>
  <si>
    <t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t>
  </si>
  <si>
    <t>Отклонение обусловлено корректировкой сроков реализации ввиду поздней поставки оборудования.</t>
  </si>
  <si>
    <t>Финансирование обусловлено исполнением обязательств по договорам поставки.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</si>
  <si>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</si>
  <si>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</si>
  <si>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</si>
  <si>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</si>
  <si>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</si>
  <si>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</si>
  <si>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</si>
  <si>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</si>
  <si>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</si>
  <si>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</si>
  <si>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Реализации объекта перенесена на более поздний срок (2024 год), по инициативе заявителя.</t>
  </si>
  <si>
    <t xml:space="preserve">Отсутствие финансирования обусловлено корректировкой сметной документации. Реализация мероприятия запланирована на 4 квартал 2023. </t>
  </si>
  <si>
    <t>Отклонение обусловлено соблюдением условий договора, удержание в размере 20% от объема выполненных работ до полного исполнения договора.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</si>
  <si>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</si>
  <si>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</si>
  <si>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</si>
  <si>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</si>
  <si>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</si>
  <si>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</si>
  <si>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</si>
  <si>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</si>
  <si>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</si>
  <si>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</si>
  <si>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</si>
  <si>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</si>
  <si>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</si>
  <si>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</si>
  <si>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</si>
  <si>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</si>
  <si>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</si>
  <si>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</si>
  <si>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</si>
  <si>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</si>
  <si>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</si>
  <si>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</si>
  <si>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</si>
  <si>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</si>
  <si>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</si>
  <si>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</si>
  <si>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</si>
  <si>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</si>
  <si>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 xml:space="preserve">Отставание обусловлено переносом плановых отключений линии для проведения работ подрядчиком до сентября 2023 года. </t>
  </si>
  <si>
    <t xml:space="preserve">Отклонение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проекта. 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</si>
  <si>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t>
  </si>
  <si>
    <t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t>
  </si>
  <si>
    <t>Начислены затраты на содержание службы заказчика-застройщика.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</si>
  <si>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</si>
  <si>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</si>
  <si>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</si>
  <si>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</si>
  <si>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</si>
  <si>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</si>
  <si>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</si>
  <si>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</si>
  <si>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</si>
  <si>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</si>
  <si>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</si>
  <si>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</si>
  <si>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</si>
  <si>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</si>
  <si>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</si>
  <si>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</si>
  <si>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</si>
  <si>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</si>
  <si>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</si>
  <si>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</si>
  <si>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</si>
  <si>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</si>
  <si>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</si>
  <si>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</si>
  <si>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</si>
  <si>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</si>
  <si>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</si>
  <si>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</si>
  <si>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</si>
  <si>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</si>
  <si>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</si>
  <si>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</si>
  <si>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</si>
  <si>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</si>
  <si>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</si>
  <si>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</si>
  <si>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</si>
  <si>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</si>
  <si>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</si>
  <si>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</si>
  <si>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</si>
  <si>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</si>
  <si>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</si>
  <si>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</si>
  <si>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</si>
  <si>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</si>
  <si>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</si>
  <si>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</si>
  <si>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</si>
  <si>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</si>
  <si>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</si>
  <si>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</si>
  <si>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</si>
  <si>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</si>
  <si>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</si>
  <si>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</si>
  <si>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</si>
  <si>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</si>
  <si>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</si>
  <si>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</si>
  <si>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</si>
  <si>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</si>
  <si>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</si>
  <si>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</si>
  <si>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</si>
  <si>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</si>
  <si>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</si>
  <si>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</si>
  <si>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</si>
  <si>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</si>
  <si>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</si>
  <si>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</si>
  <si>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</si>
  <si>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</si>
  <si>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</si>
  <si>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</si>
  <si>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</si>
  <si>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</si>
  <si>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</si>
  <si>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</si>
  <si>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</si>
  <si>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</si>
  <si>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</si>
  <si>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</si>
  <si>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</si>
  <si>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</si>
  <si>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</si>
  <si>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</si>
  <si>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</si>
  <si>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</si>
  <si>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</si>
  <si>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</si>
  <si>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</si>
  <si>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</si>
  <si>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</si>
  <si>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</si>
  <si>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</si>
  <si>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</si>
  <si>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</si>
  <si>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</si>
  <si>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</si>
  <si>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</si>
  <si>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</si>
  <si>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</si>
  <si>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</si>
  <si>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</si>
  <si>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</si>
  <si>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</si>
  <si>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</si>
  <si>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</si>
  <si>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</si>
  <si>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</si>
  <si>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</si>
  <si>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</si>
  <si>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</si>
  <si>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</si>
  <si>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</si>
  <si>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</si>
  <si>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</si>
  <si>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</si>
  <si>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</si>
  <si>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</si>
  <si>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</si>
  <si>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</si>
  <si>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</si>
  <si>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</si>
  <si>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</si>
  <si>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</si>
  <si>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</si>
  <si>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</si>
  <si>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</si>
  <si>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</si>
  <si>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</si>
  <si>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</si>
  <si>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</si>
  <si>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</si>
  <si>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</si>
  <si>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</si>
  <si>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</si>
  <si>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</si>
  <si>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</si>
  <si>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</si>
  <si>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</si>
  <si>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</si>
  <si>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</si>
  <si>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</si>
  <si>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</si>
  <si>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</si>
  <si>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</si>
  <si>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</si>
  <si>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</si>
  <si>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</si>
  <si>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</si>
  <si>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</si>
  <si>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</si>
  <si>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</si>
  <si>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</si>
  <si>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</si>
  <si>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</si>
  <si>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</si>
  <si>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</si>
  <si>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</si>
  <si>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</si>
  <si>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</si>
  <si>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</si>
  <si>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</si>
  <si>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</si>
  <si>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</si>
  <si>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</si>
  <si>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</si>
  <si>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</si>
  <si>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</si>
  <si>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</si>
  <si>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</si>
  <si>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</si>
  <si>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</si>
  <si>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</si>
  <si>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</si>
  <si>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</si>
  <si>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</si>
  <si>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</si>
  <si>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</si>
  <si>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</si>
  <si>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</si>
  <si>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</si>
  <si>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</si>
  <si>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</si>
  <si>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</si>
  <si>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</si>
  <si>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</si>
  <si>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</si>
  <si>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</si>
  <si>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</si>
  <si>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</si>
  <si>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</si>
  <si>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</si>
  <si>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</si>
  <si>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</si>
  <si>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</si>
  <si>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</si>
  <si>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Финансирование по объекту осуществлено в 2022 году. Заключение государственной экспертизы проекта получено. По состоянию на 30.06.2023 обязательства перед подрядной организацией исполнены, кредиторская задолженность отсутствует</t>
  </si>
  <si>
    <t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</si>
  <si>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</si>
  <si>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Приобретение оборудования в связи с производственной необходимостью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</si>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</sst>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7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8" fillId="0" borderId="2" xfId="5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8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X292"/>
  <sheetViews>
    <sheetView tabSelected="1" showRuler="0" zoomScale="70" zoomScaleNormal="70" zoomScaleSheetLayoutView="68" workbookViewId="0">
      <selection activeCell="B19" sqref="B19:B23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7" customWidth="1"/>
    <col min="5" max="14" width="12.42578125" style="7" customWidth="1"/>
    <col min="15" max="15" width="15.5703125" style="7" customWidth="1"/>
    <col min="16" max="23" width="12.42578125" style="7" customWidth="1"/>
    <col min="24" max="24" width="52" style="1" customWidth="1"/>
    <col min="25" max="43" width="10.28515625" style="1" customWidth="1"/>
    <col min="44" max="16384" width="10.28515625" style="1"/>
  </cols>
  <sheetData>
    <row r="1" spans="1:24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4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4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4" s="4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</row>
    <row r="5" spans="1:24" s="4" customFormat="1" ht="18.75" customHeight="1" x14ac:dyDescent="0.3">
      <c r="A5" s="64" t="s">
        <v>253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1:24" s="4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4" customFormat="1" ht="18.75" customHeight="1" x14ac:dyDescent="0.3">
      <c r="A7" s="64" t="s">
        <v>254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</row>
    <row r="8" spans="1:24" x14ac:dyDescent="0.25">
      <c r="A8" s="59" t="s">
        <v>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spans="1:2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18.75" x14ac:dyDescent="0.3">
      <c r="A10" s="65" t="s">
        <v>255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</row>
    <row r="11" spans="1:24" x14ac:dyDescent="0.2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</row>
    <row r="12" spans="1:24" ht="18.75" x14ac:dyDescent="0.25">
      <c r="A12" s="58" t="s">
        <v>256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pans="1:24" x14ac:dyDescent="0.25">
      <c r="A13" s="59" t="s">
        <v>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spans="1:24" ht="18.75" customHeight="1" x14ac:dyDescent="0.25">
      <c r="N14" s="8"/>
      <c r="O14" s="8"/>
      <c r="P14" s="8"/>
      <c r="Q14" s="8"/>
      <c r="R14" s="8"/>
      <c r="S14" s="8"/>
      <c r="T14" s="9"/>
      <c r="U14" s="10"/>
      <c r="V14" s="10"/>
      <c r="W14" s="11"/>
    </row>
    <row r="15" spans="1:24" ht="18.75" customHeight="1" x14ac:dyDescent="0.25">
      <c r="N15" s="8"/>
      <c r="O15" s="8"/>
      <c r="P15" s="8"/>
      <c r="Q15" s="8"/>
      <c r="R15" s="8"/>
      <c r="S15" s="8"/>
      <c r="T15" s="9"/>
      <c r="U15" s="10"/>
      <c r="V15" s="10"/>
      <c r="W15" s="12"/>
    </row>
    <row r="17" spans="1:24" s="13" customFormat="1" x14ac:dyDescent="0.25"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4" s="13" customFormat="1" x14ac:dyDescent="0.25">
      <c r="A18" s="15"/>
      <c r="B18" s="15"/>
      <c r="C18" s="15"/>
      <c r="D18" s="16"/>
      <c r="E18" s="16"/>
      <c r="F18" s="16"/>
      <c r="G18" s="16"/>
      <c r="H18" s="16"/>
      <c r="I18" s="17"/>
      <c r="J18" s="16"/>
      <c r="K18" s="16"/>
      <c r="L18" s="16"/>
      <c r="M18" s="16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4" ht="29.25" customHeight="1" x14ac:dyDescent="0.25">
      <c r="A19" s="56" t="s">
        <v>6</v>
      </c>
      <c r="B19" s="56" t="s">
        <v>7</v>
      </c>
      <c r="C19" s="60" t="s">
        <v>8</v>
      </c>
      <c r="D19" s="56" t="s">
        <v>9</v>
      </c>
      <c r="E19" s="56"/>
      <c r="F19" s="56"/>
      <c r="G19" s="56"/>
      <c r="H19" s="56"/>
      <c r="I19" s="56"/>
      <c r="J19" s="56"/>
      <c r="K19" s="56"/>
      <c r="L19" s="56"/>
      <c r="M19" s="56"/>
      <c r="N19" s="56" t="s">
        <v>10</v>
      </c>
      <c r="O19" s="56"/>
      <c r="P19" s="56"/>
      <c r="Q19" s="56"/>
      <c r="R19" s="56"/>
      <c r="S19" s="56"/>
      <c r="T19" s="56"/>
      <c r="U19" s="56"/>
      <c r="V19" s="56"/>
      <c r="W19" s="56"/>
      <c r="X19" s="56" t="s">
        <v>11</v>
      </c>
    </row>
    <row r="20" spans="1:24" ht="29.25" customHeight="1" x14ac:dyDescent="0.25">
      <c r="A20" s="56"/>
      <c r="B20" s="56"/>
      <c r="C20" s="61"/>
      <c r="D20" s="56" t="s">
        <v>12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1:24" ht="29.25" customHeight="1" x14ac:dyDescent="0.25">
      <c r="A21" s="56"/>
      <c r="B21" s="56"/>
      <c r="C21" s="61"/>
      <c r="D21" s="56" t="s">
        <v>13</v>
      </c>
      <c r="E21" s="56"/>
      <c r="F21" s="56"/>
      <c r="G21" s="56"/>
      <c r="H21" s="56"/>
      <c r="I21" s="56" t="s">
        <v>14</v>
      </c>
      <c r="J21" s="56"/>
      <c r="K21" s="56"/>
      <c r="L21" s="56"/>
      <c r="M21" s="56"/>
      <c r="N21" s="57" t="s">
        <v>15</v>
      </c>
      <c r="O21" s="57"/>
      <c r="P21" s="57" t="s">
        <v>16</v>
      </c>
      <c r="Q21" s="57"/>
      <c r="R21" s="57" t="s">
        <v>17</v>
      </c>
      <c r="S21" s="57"/>
      <c r="T21" s="57" t="s">
        <v>18</v>
      </c>
      <c r="U21" s="57"/>
      <c r="V21" s="57" t="s">
        <v>19</v>
      </c>
      <c r="W21" s="57"/>
      <c r="X21" s="56"/>
    </row>
    <row r="22" spans="1:24" ht="49.5" customHeight="1" x14ac:dyDescent="0.25">
      <c r="A22" s="56"/>
      <c r="B22" s="56"/>
      <c r="C22" s="61"/>
      <c r="D22" s="54" t="s">
        <v>15</v>
      </c>
      <c r="E22" s="54" t="s">
        <v>16</v>
      </c>
      <c r="F22" s="54" t="s">
        <v>17</v>
      </c>
      <c r="G22" s="54" t="s">
        <v>18</v>
      </c>
      <c r="H22" s="54" t="s">
        <v>19</v>
      </c>
      <c r="I22" s="54" t="s">
        <v>20</v>
      </c>
      <c r="J22" s="54" t="s">
        <v>16</v>
      </c>
      <c r="K22" s="54" t="s">
        <v>17</v>
      </c>
      <c r="L22" s="54" t="s">
        <v>18</v>
      </c>
      <c r="M22" s="54" t="s">
        <v>19</v>
      </c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6"/>
    </row>
    <row r="23" spans="1:24" ht="48" customHeight="1" x14ac:dyDescent="0.25">
      <c r="A23" s="56"/>
      <c r="B23" s="56"/>
      <c r="C23" s="62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18" t="s">
        <v>21</v>
      </c>
      <c r="O23" s="18" t="s">
        <v>22</v>
      </c>
      <c r="P23" s="18" t="s">
        <v>21</v>
      </c>
      <c r="Q23" s="18" t="s">
        <v>22</v>
      </c>
      <c r="R23" s="18" t="s">
        <v>21</v>
      </c>
      <c r="S23" s="18" t="s">
        <v>22</v>
      </c>
      <c r="T23" s="18" t="s">
        <v>21</v>
      </c>
      <c r="U23" s="18" t="s">
        <v>22</v>
      </c>
      <c r="V23" s="18" t="s">
        <v>21</v>
      </c>
      <c r="W23" s="18" t="s">
        <v>22</v>
      </c>
      <c r="X23" s="56"/>
    </row>
    <row r="24" spans="1:24" x14ac:dyDescent="0.25">
      <c r="A24" s="19">
        <v>1</v>
      </c>
      <c r="B24" s="19">
        <f>A24+1</f>
        <v>2</v>
      </c>
      <c r="C24" s="19">
        <f t="shared" ref="C24:M24" si="0">B24+1</f>
        <v>3</v>
      </c>
      <c r="D24" s="19">
        <f t="shared" si="0"/>
        <v>4</v>
      </c>
      <c r="E24" s="19">
        <f t="shared" si="0"/>
        <v>5</v>
      </c>
      <c r="F24" s="19">
        <f t="shared" si="0"/>
        <v>6</v>
      </c>
      <c r="G24" s="19">
        <f t="shared" si="0"/>
        <v>7</v>
      </c>
      <c r="H24" s="19">
        <f t="shared" si="0"/>
        <v>8</v>
      </c>
      <c r="I24" s="19">
        <f t="shared" si="0"/>
        <v>9</v>
      </c>
      <c r="J24" s="19">
        <f t="shared" si="0"/>
        <v>10</v>
      </c>
      <c r="K24" s="19">
        <f t="shared" si="0"/>
        <v>11</v>
      </c>
      <c r="L24" s="19">
        <f t="shared" si="0"/>
        <v>12</v>
      </c>
      <c r="M24" s="19">
        <f t="shared" si="0"/>
        <v>13</v>
      </c>
      <c r="N24" s="19">
        <v>14</v>
      </c>
      <c r="O24" s="19">
        <v>15</v>
      </c>
      <c r="P24" s="19">
        <v>16</v>
      </c>
      <c r="Q24" s="19">
        <v>17</v>
      </c>
      <c r="R24" s="19">
        <v>18</v>
      </c>
      <c r="S24" s="19">
        <v>19</v>
      </c>
      <c r="T24" s="19">
        <v>20</v>
      </c>
      <c r="U24" s="19">
        <v>21</v>
      </c>
      <c r="V24" s="19">
        <v>22</v>
      </c>
      <c r="W24" s="19">
        <v>23</v>
      </c>
      <c r="X24" s="19">
        <v>24</v>
      </c>
    </row>
    <row r="25" spans="1:24" ht="16.5" x14ac:dyDescent="0.25">
      <c r="A25" s="20">
        <v>0</v>
      </c>
      <c r="B25" s="21" t="s">
        <v>23</v>
      </c>
      <c r="C25" s="22" t="s">
        <v>24</v>
      </c>
      <c r="D25" s="23">
        <f>D26+D33+D41+D47</f>
        <v>9427.1966672470244</v>
      </c>
      <c r="E25" s="23">
        <f t="shared" ref="E25:M25" si="1">E26+E33+E41+E47</f>
        <v>0</v>
      </c>
      <c r="F25" s="23">
        <f t="shared" si="1"/>
        <v>0</v>
      </c>
      <c r="G25" s="23">
        <f t="shared" si="1"/>
        <v>231.37886335298842</v>
      </c>
      <c r="H25" s="23">
        <f t="shared" si="1"/>
        <v>9195.817803894035</v>
      </c>
      <c r="I25" s="23">
        <f t="shared" si="1"/>
        <v>1260.797741822</v>
      </c>
      <c r="J25" s="23">
        <f t="shared" si="1"/>
        <v>0</v>
      </c>
      <c r="K25" s="23">
        <f t="shared" si="1"/>
        <v>0</v>
      </c>
      <c r="L25" s="23">
        <f t="shared" si="1"/>
        <v>85.087853975000002</v>
      </c>
      <c r="M25" s="23">
        <f t="shared" si="1"/>
        <v>1175.7098878469999</v>
      </c>
      <c r="N25" s="24">
        <f>IF(D25="нд","нд",I25-D25)</f>
        <v>-8166.3989254250246</v>
      </c>
      <c r="O25" s="25">
        <f>IF($D25="нд","нд",IF(D25=0,"-",N25/D25))</f>
        <v>-0.8662595269490454</v>
      </c>
      <c r="P25" s="24">
        <f>IF(E25="нд","нд",J25-E25)</f>
        <v>0</v>
      </c>
      <c r="Q25" s="26" t="str">
        <f>IF($D25="нд","нд",IF(E25=0,"-",P25/E25*100))</f>
        <v>-</v>
      </c>
      <c r="R25" s="24">
        <f>IF(F25="нд","нд",K25-F25)</f>
        <v>0</v>
      </c>
      <c r="S25" s="26" t="str">
        <f t="shared" ref="S25:S86" si="2">IF($D25="нд","нд",IF(F25=0,"-",R25/F25*100))</f>
        <v>-</v>
      </c>
      <c r="T25" s="24">
        <f>IF(G25="нд","нд",L25-G25)</f>
        <v>-146.29100937798842</v>
      </c>
      <c r="U25" s="26">
        <f t="shared" ref="U25:U86" si="3">IF($D25="нд","нд",IF(G25=0,"-",T25/G25*100))</f>
        <v>-63.225744676085149</v>
      </c>
      <c r="V25" s="24">
        <f>IF(H25="нд","нд",M25-H25)</f>
        <v>-8020.1079160470354</v>
      </c>
      <c r="W25" s="26">
        <f t="shared" ref="W25:W86" si="4">IF($D25="нд","нд",IF(H25=0,"-",V25/H25*100))</f>
        <v>-87.214732686970635</v>
      </c>
      <c r="X25" s="19" t="s">
        <v>25</v>
      </c>
    </row>
    <row r="26" spans="1:24" ht="31.5" x14ac:dyDescent="0.25">
      <c r="A26" s="20" t="s">
        <v>26</v>
      </c>
      <c r="B26" s="21" t="s">
        <v>27</v>
      </c>
      <c r="C26" s="22" t="s">
        <v>24</v>
      </c>
      <c r="D26" s="27">
        <f>D27+D28+D29+D30+D31+D32</f>
        <v>9383.0560780570686</v>
      </c>
      <c r="E26" s="27">
        <f t="shared" ref="E26:M26" si="5">E27+E28+E29+E30+E31+E32</f>
        <v>0</v>
      </c>
      <c r="F26" s="27">
        <f t="shared" si="5"/>
        <v>0</v>
      </c>
      <c r="G26" s="27">
        <f t="shared" si="5"/>
        <v>194.59503902802476</v>
      </c>
      <c r="H26" s="27">
        <f t="shared" si="5"/>
        <v>9188.4610390290418</v>
      </c>
      <c r="I26" s="27">
        <f t="shared" si="5"/>
        <v>1260.797741822</v>
      </c>
      <c r="J26" s="27">
        <f t="shared" si="5"/>
        <v>0</v>
      </c>
      <c r="K26" s="27">
        <f t="shared" si="5"/>
        <v>0</v>
      </c>
      <c r="L26" s="27">
        <f t="shared" si="5"/>
        <v>85.087853975000002</v>
      </c>
      <c r="M26" s="27">
        <f t="shared" si="5"/>
        <v>1175.7098878469999</v>
      </c>
      <c r="N26" s="24">
        <f t="shared" ref="N26:N51" si="6">IF(D26="нд","нд",I26-D26)</f>
        <v>-8122.2583362350688</v>
      </c>
      <c r="O26" s="25">
        <f t="shared" ref="O26:O89" si="7">IF($D26="нд","нд",IF(D26=0,"-",N26/D26))</f>
        <v>-0.8656303733737174</v>
      </c>
      <c r="P26" s="24">
        <f t="shared" ref="P26:P51" si="8">IF(E26="нд","нд",J26-E26)</f>
        <v>0</v>
      </c>
      <c r="Q26" s="26" t="str">
        <f t="shared" ref="Q26:Q86" si="9">IF($D26="нд","нд",IF(E26=0,"-",P26/E26*100))</f>
        <v>-</v>
      </c>
      <c r="R26" s="24">
        <f t="shared" ref="R26:R86" si="10">IF(F26="нд","нд",K26-F26)</f>
        <v>0</v>
      </c>
      <c r="S26" s="26" t="str">
        <f t="shared" si="2"/>
        <v>-</v>
      </c>
      <c r="T26" s="24">
        <f t="shared" ref="T26:T86" si="11">IF(G26="нд","нд",L26-G26)</f>
        <v>-109.50718505302476</v>
      </c>
      <c r="U26" s="26">
        <f t="shared" si="3"/>
        <v>-56.274397127489969</v>
      </c>
      <c r="V26" s="24">
        <f t="shared" ref="V26:V51" si="12">IF(H26="нд","нд",M26-H26)</f>
        <v>-8012.7511511820421</v>
      </c>
      <c r="W26" s="26">
        <f t="shared" si="4"/>
        <v>-87.204496129949973</v>
      </c>
      <c r="X26" s="19" t="s">
        <v>25</v>
      </c>
    </row>
    <row r="27" spans="1:24" x14ac:dyDescent="0.25">
      <c r="A27" s="20" t="s">
        <v>28</v>
      </c>
      <c r="B27" s="21" t="s">
        <v>29</v>
      </c>
      <c r="C27" s="22" t="s">
        <v>24</v>
      </c>
      <c r="D27" s="28">
        <f>D50</f>
        <v>3075.3302753669641</v>
      </c>
      <c r="E27" s="28">
        <f t="shared" ref="E27:M27" si="13">E50</f>
        <v>0</v>
      </c>
      <c r="F27" s="28">
        <f t="shared" si="13"/>
        <v>0</v>
      </c>
      <c r="G27" s="28">
        <f t="shared" si="13"/>
        <v>93.313140689910739</v>
      </c>
      <c r="H27" s="28">
        <f t="shared" si="13"/>
        <v>2982.0171346770539</v>
      </c>
      <c r="I27" s="28">
        <f t="shared" si="13"/>
        <v>231.426259722</v>
      </c>
      <c r="J27" s="28">
        <f t="shared" si="13"/>
        <v>0</v>
      </c>
      <c r="K27" s="28">
        <f t="shared" si="13"/>
        <v>0</v>
      </c>
      <c r="L27" s="28">
        <f t="shared" si="13"/>
        <v>7.7977106666666671</v>
      </c>
      <c r="M27" s="28">
        <f t="shared" si="13"/>
        <v>223.62854905533334</v>
      </c>
      <c r="N27" s="24">
        <f t="shared" si="6"/>
        <v>-2843.9040156449641</v>
      </c>
      <c r="O27" s="25">
        <f t="shared" si="7"/>
        <v>-0.92474751034849911</v>
      </c>
      <c r="P27" s="24">
        <f t="shared" si="8"/>
        <v>0</v>
      </c>
      <c r="Q27" s="26" t="str">
        <f t="shared" si="9"/>
        <v>-</v>
      </c>
      <c r="R27" s="24">
        <f t="shared" si="10"/>
        <v>0</v>
      </c>
      <c r="S27" s="26" t="str">
        <f t="shared" si="2"/>
        <v>-</v>
      </c>
      <c r="T27" s="24">
        <f t="shared" si="11"/>
        <v>-85.515430023244079</v>
      </c>
      <c r="U27" s="26">
        <f t="shared" si="3"/>
        <v>-91.643502073754803</v>
      </c>
      <c r="V27" s="24">
        <f t="shared" si="12"/>
        <v>-2758.3885856217207</v>
      </c>
      <c r="W27" s="26">
        <f t="shared" si="4"/>
        <v>-92.500762438457556</v>
      </c>
      <c r="X27" s="19" t="s">
        <v>25</v>
      </c>
    </row>
    <row r="28" spans="1:24" x14ac:dyDescent="0.25">
      <c r="A28" s="20" t="s">
        <v>30</v>
      </c>
      <c r="B28" s="21" t="s">
        <v>31</v>
      </c>
      <c r="C28" s="22" t="s">
        <v>24</v>
      </c>
      <c r="D28" s="28">
        <f>D81</f>
        <v>4384.2368673505925</v>
      </c>
      <c r="E28" s="28">
        <f t="shared" ref="E28:M28" si="14">E81</f>
        <v>0</v>
      </c>
      <c r="F28" s="28">
        <f t="shared" si="14"/>
        <v>0</v>
      </c>
      <c r="G28" s="28">
        <f t="shared" si="14"/>
        <v>32.275696624780672</v>
      </c>
      <c r="H28" s="28">
        <f t="shared" si="14"/>
        <v>4351.9611707258118</v>
      </c>
      <c r="I28" s="28">
        <f t="shared" si="14"/>
        <v>62.488102490000003</v>
      </c>
      <c r="J28" s="28">
        <f t="shared" si="14"/>
        <v>0</v>
      </c>
      <c r="K28" s="28">
        <f t="shared" si="14"/>
        <v>0</v>
      </c>
      <c r="L28" s="28">
        <f t="shared" si="14"/>
        <v>2.4353236166666665</v>
      </c>
      <c r="M28" s="28">
        <f t="shared" si="14"/>
        <v>60.052778873333331</v>
      </c>
      <c r="N28" s="24">
        <f t="shared" si="6"/>
        <v>-4321.7487648605929</v>
      </c>
      <c r="O28" s="25">
        <f t="shared" si="7"/>
        <v>-0.98574709707056463</v>
      </c>
      <c r="P28" s="24">
        <f t="shared" si="8"/>
        <v>0</v>
      </c>
      <c r="Q28" s="26" t="str">
        <f t="shared" si="9"/>
        <v>-</v>
      </c>
      <c r="R28" s="24">
        <f t="shared" si="10"/>
        <v>0</v>
      </c>
      <c r="S28" s="26" t="str">
        <f t="shared" si="2"/>
        <v>-</v>
      </c>
      <c r="T28" s="24">
        <f t="shared" si="11"/>
        <v>-29.840373008114007</v>
      </c>
      <c r="U28" s="26">
        <f t="shared" si="3"/>
        <v>-92.454621057514615</v>
      </c>
      <c r="V28" s="24">
        <f t="shared" si="12"/>
        <v>-4291.9083918524784</v>
      </c>
      <c r="W28" s="26">
        <f t="shared" si="4"/>
        <v>-98.62009846785196</v>
      </c>
      <c r="X28" s="19" t="s">
        <v>25</v>
      </c>
    </row>
    <row r="29" spans="1:24" ht="31.5" x14ac:dyDescent="0.25">
      <c r="A29" s="20" t="s">
        <v>32</v>
      </c>
      <c r="B29" s="21" t="s">
        <v>33</v>
      </c>
      <c r="C29" s="22" t="s">
        <v>24</v>
      </c>
      <c r="D29" s="28">
        <f>D106</f>
        <v>0</v>
      </c>
      <c r="E29" s="28">
        <f t="shared" ref="E29:M29" si="15">E106</f>
        <v>0</v>
      </c>
      <c r="F29" s="28">
        <f t="shared" si="15"/>
        <v>0</v>
      </c>
      <c r="G29" s="28">
        <f t="shared" si="15"/>
        <v>0</v>
      </c>
      <c r="H29" s="28">
        <f t="shared" si="15"/>
        <v>0</v>
      </c>
      <c r="I29" s="28">
        <f t="shared" si="15"/>
        <v>0</v>
      </c>
      <c r="J29" s="28">
        <f t="shared" si="15"/>
        <v>0</v>
      </c>
      <c r="K29" s="28">
        <f t="shared" si="15"/>
        <v>0</v>
      </c>
      <c r="L29" s="28">
        <f t="shared" si="15"/>
        <v>0</v>
      </c>
      <c r="M29" s="28">
        <f t="shared" si="15"/>
        <v>0</v>
      </c>
      <c r="N29" s="24">
        <f t="shared" si="6"/>
        <v>0</v>
      </c>
      <c r="O29" s="25" t="str">
        <f t="shared" si="7"/>
        <v>-</v>
      </c>
      <c r="P29" s="24">
        <f t="shared" si="8"/>
        <v>0</v>
      </c>
      <c r="Q29" s="26" t="str">
        <f t="shared" si="9"/>
        <v>-</v>
      </c>
      <c r="R29" s="24">
        <f t="shared" si="10"/>
        <v>0</v>
      </c>
      <c r="S29" s="26" t="str">
        <f t="shared" si="2"/>
        <v>-</v>
      </c>
      <c r="T29" s="24">
        <f t="shared" si="11"/>
        <v>0</v>
      </c>
      <c r="U29" s="26" t="str">
        <f t="shared" si="3"/>
        <v>-</v>
      </c>
      <c r="V29" s="24">
        <f t="shared" si="12"/>
        <v>0</v>
      </c>
      <c r="W29" s="26" t="str">
        <f t="shared" si="4"/>
        <v>-</v>
      </c>
      <c r="X29" s="19" t="s">
        <v>25</v>
      </c>
    </row>
    <row r="30" spans="1:24" x14ac:dyDescent="0.25">
      <c r="A30" s="20" t="s">
        <v>34</v>
      </c>
      <c r="B30" s="21" t="s">
        <v>35</v>
      </c>
      <c r="C30" s="22" t="s">
        <v>24</v>
      </c>
      <c r="D30" s="28">
        <f t="shared" ref="D30:M30" si="16">D109</f>
        <v>1245.2414932759109</v>
      </c>
      <c r="E30" s="28">
        <f t="shared" si="16"/>
        <v>0</v>
      </c>
      <c r="F30" s="28">
        <f t="shared" si="16"/>
        <v>0</v>
      </c>
      <c r="G30" s="28">
        <f t="shared" si="16"/>
        <v>0</v>
      </c>
      <c r="H30" s="28">
        <f t="shared" si="16"/>
        <v>1245.2414932759109</v>
      </c>
      <c r="I30" s="28">
        <f t="shared" si="16"/>
        <v>80.078518639999999</v>
      </c>
      <c r="J30" s="28">
        <f t="shared" si="16"/>
        <v>0</v>
      </c>
      <c r="K30" s="28">
        <f t="shared" si="16"/>
        <v>0</v>
      </c>
      <c r="L30" s="28">
        <f t="shared" si="16"/>
        <v>4.7031096416666669</v>
      </c>
      <c r="M30" s="28">
        <f t="shared" si="16"/>
        <v>75.375408998333342</v>
      </c>
      <c r="N30" s="24">
        <f t="shared" si="6"/>
        <v>-1165.1629746359108</v>
      </c>
      <c r="O30" s="25">
        <f t="shared" si="7"/>
        <v>-0.93569237848850184</v>
      </c>
      <c r="P30" s="24">
        <f t="shared" si="8"/>
        <v>0</v>
      </c>
      <c r="Q30" s="26" t="str">
        <f t="shared" si="9"/>
        <v>-</v>
      </c>
      <c r="R30" s="24">
        <f t="shared" si="10"/>
        <v>0</v>
      </c>
      <c r="S30" s="26" t="str">
        <f t="shared" si="2"/>
        <v>-</v>
      </c>
      <c r="T30" s="24">
        <f t="shared" si="11"/>
        <v>4.7031096416666669</v>
      </c>
      <c r="U30" s="26" t="str">
        <f t="shared" si="3"/>
        <v>-</v>
      </c>
      <c r="V30" s="24">
        <f t="shared" si="12"/>
        <v>-1169.8660842775776</v>
      </c>
      <c r="W30" s="26">
        <f t="shared" si="4"/>
        <v>-93.946924399375746</v>
      </c>
      <c r="X30" s="19" t="s">
        <v>25</v>
      </c>
    </row>
    <row r="31" spans="1:24" ht="31.5" x14ac:dyDescent="0.25">
      <c r="A31" s="20" t="s">
        <v>36</v>
      </c>
      <c r="B31" s="21" t="s">
        <v>37</v>
      </c>
      <c r="C31" s="22" t="s">
        <v>24</v>
      </c>
      <c r="D31" s="28">
        <f t="shared" ref="D31:M32" si="17">D126</f>
        <v>0</v>
      </c>
      <c r="E31" s="28">
        <f t="shared" si="17"/>
        <v>0</v>
      </c>
      <c r="F31" s="28">
        <f t="shared" si="17"/>
        <v>0</v>
      </c>
      <c r="G31" s="28">
        <f t="shared" si="17"/>
        <v>0</v>
      </c>
      <c r="H31" s="28">
        <f t="shared" si="17"/>
        <v>0</v>
      </c>
      <c r="I31" s="28">
        <f t="shared" si="17"/>
        <v>0</v>
      </c>
      <c r="J31" s="28">
        <f t="shared" si="17"/>
        <v>0</v>
      </c>
      <c r="K31" s="28">
        <f t="shared" si="17"/>
        <v>0</v>
      </c>
      <c r="L31" s="28">
        <f t="shared" si="17"/>
        <v>0</v>
      </c>
      <c r="M31" s="28">
        <f t="shared" si="17"/>
        <v>0</v>
      </c>
      <c r="N31" s="24">
        <f t="shared" si="6"/>
        <v>0</v>
      </c>
      <c r="O31" s="25" t="str">
        <f t="shared" si="7"/>
        <v>-</v>
      </c>
      <c r="P31" s="24">
        <f t="shared" si="8"/>
        <v>0</v>
      </c>
      <c r="Q31" s="26" t="str">
        <f t="shared" si="9"/>
        <v>-</v>
      </c>
      <c r="R31" s="24">
        <f t="shared" si="10"/>
        <v>0</v>
      </c>
      <c r="S31" s="26" t="str">
        <f t="shared" si="2"/>
        <v>-</v>
      </c>
      <c r="T31" s="24">
        <f t="shared" si="11"/>
        <v>0</v>
      </c>
      <c r="U31" s="26" t="str">
        <f t="shared" si="3"/>
        <v>-</v>
      </c>
      <c r="V31" s="24">
        <f t="shared" si="12"/>
        <v>0</v>
      </c>
      <c r="W31" s="26" t="str">
        <f t="shared" si="4"/>
        <v>-</v>
      </c>
      <c r="X31" s="19" t="s">
        <v>25</v>
      </c>
    </row>
    <row r="32" spans="1:24" x14ac:dyDescent="0.25">
      <c r="A32" s="20" t="s">
        <v>38</v>
      </c>
      <c r="B32" s="21" t="s">
        <v>39</v>
      </c>
      <c r="C32" s="22" t="s">
        <v>24</v>
      </c>
      <c r="D32" s="28">
        <f t="shared" si="17"/>
        <v>678.24744206360003</v>
      </c>
      <c r="E32" s="28">
        <f t="shared" si="17"/>
        <v>0</v>
      </c>
      <c r="F32" s="28">
        <f t="shared" si="17"/>
        <v>0</v>
      </c>
      <c r="G32" s="28">
        <f t="shared" si="17"/>
        <v>69.00620171333334</v>
      </c>
      <c r="H32" s="28">
        <f t="shared" si="17"/>
        <v>609.24124035026659</v>
      </c>
      <c r="I32" s="28">
        <f t="shared" si="17"/>
        <v>886.80486097000005</v>
      </c>
      <c r="J32" s="28">
        <f t="shared" si="17"/>
        <v>0</v>
      </c>
      <c r="K32" s="28">
        <f t="shared" si="17"/>
        <v>0</v>
      </c>
      <c r="L32" s="28">
        <f t="shared" si="17"/>
        <v>70.151710050000005</v>
      </c>
      <c r="M32" s="28">
        <f t="shared" si="17"/>
        <v>816.65315091999992</v>
      </c>
      <c r="N32" s="24">
        <f t="shared" si="6"/>
        <v>208.55741890640002</v>
      </c>
      <c r="O32" s="25">
        <f t="shared" si="7"/>
        <v>0.30749458969112242</v>
      </c>
      <c r="P32" s="24">
        <f t="shared" si="8"/>
        <v>0</v>
      </c>
      <c r="Q32" s="26" t="str">
        <f t="shared" si="9"/>
        <v>-</v>
      </c>
      <c r="R32" s="24">
        <f t="shared" si="10"/>
        <v>0</v>
      </c>
      <c r="S32" s="26" t="str">
        <f t="shared" si="2"/>
        <v>-</v>
      </c>
      <c r="T32" s="24">
        <f t="shared" si="11"/>
        <v>1.1455083366666656</v>
      </c>
      <c r="U32" s="26">
        <f t="shared" si="3"/>
        <v>1.6600078083204093</v>
      </c>
      <c r="V32" s="24">
        <f t="shared" si="12"/>
        <v>207.41191056973332</v>
      </c>
      <c r="W32" s="26">
        <f t="shared" si="4"/>
        <v>34.044299176215901</v>
      </c>
      <c r="X32" s="19" t="s">
        <v>25</v>
      </c>
    </row>
    <row r="33" spans="1:24" ht="31.5" x14ac:dyDescent="0.25">
      <c r="A33" s="20" t="s">
        <v>40</v>
      </c>
      <c r="B33" s="21" t="s">
        <v>41</v>
      </c>
      <c r="C33" s="22" t="s">
        <v>24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4">
        <f t="shared" si="6"/>
        <v>0</v>
      </c>
      <c r="O33" s="25" t="str">
        <f t="shared" si="7"/>
        <v>-</v>
      </c>
      <c r="P33" s="24">
        <f t="shared" si="8"/>
        <v>0</v>
      </c>
      <c r="Q33" s="26" t="str">
        <f t="shared" si="9"/>
        <v>-</v>
      </c>
      <c r="R33" s="24">
        <f t="shared" si="10"/>
        <v>0</v>
      </c>
      <c r="S33" s="26" t="str">
        <f t="shared" si="2"/>
        <v>-</v>
      </c>
      <c r="T33" s="24">
        <f t="shared" si="11"/>
        <v>0</v>
      </c>
      <c r="U33" s="26" t="str">
        <f t="shared" si="3"/>
        <v>-</v>
      </c>
      <c r="V33" s="24">
        <f t="shared" si="12"/>
        <v>0</v>
      </c>
      <c r="W33" s="26" t="str">
        <f t="shared" si="4"/>
        <v>-</v>
      </c>
      <c r="X33" s="19" t="s">
        <v>25</v>
      </c>
    </row>
    <row r="34" spans="1:24" x14ac:dyDescent="0.25">
      <c r="A34" s="20" t="s">
        <v>42</v>
      </c>
      <c r="B34" s="21" t="s">
        <v>43</v>
      </c>
      <c r="C34" s="22" t="s">
        <v>24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4">
        <f t="shared" si="6"/>
        <v>0</v>
      </c>
      <c r="O34" s="25" t="str">
        <f t="shared" si="7"/>
        <v>-</v>
      </c>
      <c r="P34" s="24">
        <f t="shared" si="8"/>
        <v>0</v>
      </c>
      <c r="Q34" s="26" t="str">
        <f t="shared" si="9"/>
        <v>-</v>
      </c>
      <c r="R34" s="24">
        <f t="shared" si="10"/>
        <v>0</v>
      </c>
      <c r="S34" s="26" t="str">
        <f t="shared" si="2"/>
        <v>-</v>
      </c>
      <c r="T34" s="24">
        <f t="shared" si="11"/>
        <v>0</v>
      </c>
      <c r="U34" s="26" t="str">
        <f t="shared" si="3"/>
        <v>-</v>
      </c>
      <c r="V34" s="24">
        <f t="shared" si="12"/>
        <v>0</v>
      </c>
      <c r="W34" s="26" t="str">
        <f t="shared" si="4"/>
        <v>-</v>
      </c>
      <c r="X34" s="19" t="s">
        <v>25</v>
      </c>
    </row>
    <row r="35" spans="1:24" x14ac:dyDescent="0.25">
      <c r="A35" s="20" t="s">
        <v>44</v>
      </c>
      <c r="B35" s="21" t="s">
        <v>45</v>
      </c>
      <c r="C35" s="22" t="s">
        <v>24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4">
        <f t="shared" si="6"/>
        <v>0</v>
      </c>
      <c r="O35" s="25" t="str">
        <f t="shared" si="7"/>
        <v>-</v>
      </c>
      <c r="P35" s="24">
        <f t="shared" si="8"/>
        <v>0</v>
      </c>
      <c r="Q35" s="26" t="str">
        <f t="shared" si="9"/>
        <v>-</v>
      </c>
      <c r="R35" s="24">
        <f t="shared" si="10"/>
        <v>0</v>
      </c>
      <c r="S35" s="26" t="str">
        <f t="shared" si="2"/>
        <v>-</v>
      </c>
      <c r="T35" s="24">
        <f t="shared" si="11"/>
        <v>0</v>
      </c>
      <c r="U35" s="26" t="str">
        <f t="shared" si="3"/>
        <v>-</v>
      </c>
      <c r="V35" s="24">
        <f t="shared" si="12"/>
        <v>0</v>
      </c>
      <c r="W35" s="26" t="str">
        <f t="shared" si="4"/>
        <v>-</v>
      </c>
      <c r="X35" s="19" t="s">
        <v>25</v>
      </c>
    </row>
    <row r="36" spans="1:24" x14ac:dyDescent="0.25">
      <c r="A36" s="20" t="s">
        <v>46</v>
      </c>
      <c r="B36" s="21" t="s">
        <v>47</v>
      </c>
      <c r="C36" s="22" t="s">
        <v>24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4">
        <f t="shared" si="6"/>
        <v>0</v>
      </c>
      <c r="O36" s="25" t="str">
        <f t="shared" si="7"/>
        <v>-</v>
      </c>
      <c r="P36" s="24">
        <f t="shared" si="8"/>
        <v>0</v>
      </c>
      <c r="Q36" s="26" t="str">
        <f t="shared" si="9"/>
        <v>-</v>
      </c>
      <c r="R36" s="24">
        <f t="shared" si="10"/>
        <v>0</v>
      </c>
      <c r="S36" s="26" t="str">
        <f t="shared" si="2"/>
        <v>-</v>
      </c>
      <c r="T36" s="24">
        <f t="shared" si="11"/>
        <v>0</v>
      </c>
      <c r="U36" s="26" t="str">
        <f t="shared" si="3"/>
        <v>-</v>
      </c>
      <c r="V36" s="24">
        <f t="shared" si="12"/>
        <v>0</v>
      </c>
      <c r="W36" s="26" t="str">
        <f t="shared" si="4"/>
        <v>-</v>
      </c>
      <c r="X36" s="19" t="s">
        <v>25</v>
      </c>
    </row>
    <row r="37" spans="1:24" ht="31.5" x14ac:dyDescent="0.25">
      <c r="A37" s="20" t="s">
        <v>48</v>
      </c>
      <c r="B37" s="21" t="s">
        <v>49</v>
      </c>
      <c r="C37" s="22" t="s">
        <v>24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4">
        <f t="shared" si="6"/>
        <v>0</v>
      </c>
      <c r="O37" s="25" t="str">
        <f t="shared" si="7"/>
        <v>-</v>
      </c>
      <c r="P37" s="24">
        <f t="shared" si="8"/>
        <v>0</v>
      </c>
      <c r="Q37" s="26" t="str">
        <f t="shared" si="9"/>
        <v>-</v>
      </c>
      <c r="R37" s="24">
        <f t="shared" si="10"/>
        <v>0</v>
      </c>
      <c r="S37" s="26" t="str">
        <f t="shared" si="2"/>
        <v>-</v>
      </c>
      <c r="T37" s="24">
        <f t="shared" si="11"/>
        <v>0</v>
      </c>
      <c r="U37" s="26" t="str">
        <f t="shared" si="3"/>
        <v>-</v>
      </c>
      <c r="V37" s="24">
        <f t="shared" si="12"/>
        <v>0</v>
      </c>
      <c r="W37" s="26" t="str">
        <f t="shared" si="4"/>
        <v>-</v>
      </c>
      <c r="X37" s="19" t="s">
        <v>25</v>
      </c>
    </row>
    <row r="38" spans="1:24" x14ac:dyDescent="0.25">
      <c r="A38" s="20" t="s">
        <v>50</v>
      </c>
      <c r="B38" s="21" t="s">
        <v>51</v>
      </c>
      <c r="C38" s="22" t="s">
        <v>24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4">
        <f t="shared" si="6"/>
        <v>0</v>
      </c>
      <c r="O38" s="25" t="str">
        <f t="shared" si="7"/>
        <v>-</v>
      </c>
      <c r="P38" s="24">
        <f t="shared" si="8"/>
        <v>0</v>
      </c>
      <c r="Q38" s="26" t="str">
        <f t="shared" si="9"/>
        <v>-</v>
      </c>
      <c r="R38" s="24">
        <f t="shared" si="10"/>
        <v>0</v>
      </c>
      <c r="S38" s="26" t="str">
        <f t="shared" si="2"/>
        <v>-</v>
      </c>
      <c r="T38" s="24">
        <f t="shared" si="11"/>
        <v>0</v>
      </c>
      <c r="U38" s="26" t="str">
        <f t="shared" si="3"/>
        <v>-</v>
      </c>
      <c r="V38" s="24">
        <f t="shared" si="12"/>
        <v>0</v>
      </c>
      <c r="W38" s="26" t="str">
        <f t="shared" si="4"/>
        <v>-</v>
      </c>
      <c r="X38" s="19" t="s">
        <v>25</v>
      </c>
    </row>
    <row r="39" spans="1:24" ht="31.5" x14ac:dyDescent="0.25">
      <c r="A39" s="20" t="s">
        <v>52</v>
      </c>
      <c r="B39" s="21" t="s">
        <v>37</v>
      </c>
      <c r="C39" s="22" t="s">
        <v>24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4">
        <f t="shared" si="6"/>
        <v>0</v>
      </c>
      <c r="O39" s="25" t="str">
        <f t="shared" si="7"/>
        <v>-</v>
      </c>
      <c r="P39" s="24">
        <f t="shared" si="8"/>
        <v>0</v>
      </c>
      <c r="Q39" s="26" t="str">
        <f t="shared" si="9"/>
        <v>-</v>
      </c>
      <c r="R39" s="24">
        <f t="shared" si="10"/>
        <v>0</v>
      </c>
      <c r="S39" s="26" t="str">
        <f t="shared" si="2"/>
        <v>-</v>
      </c>
      <c r="T39" s="24">
        <f t="shared" si="11"/>
        <v>0</v>
      </c>
      <c r="U39" s="26" t="str">
        <f t="shared" si="3"/>
        <v>-</v>
      </c>
      <c r="V39" s="24">
        <f t="shared" si="12"/>
        <v>0</v>
      </c>
      <c r="W39" s="26" t="str">
        <f t="shared" si="4"/>
        <v>-</v>
      </c>
      <c r="X39" s="19" t="s">
        <v>25</v>
      </c>
    </row>
    <row r="40" spans="1:24" x14ac:dyDescent="0.25">
      <c r="A40" s="20" t="s">
        <v>53</v>
      </c>
      <c r="B40" s="21" t="s">
        <v>39</v>
      </c>
      <c r="C40" s="22" t="s">
        <v>24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4">
        <f t="shared" si="6"/>
        <v>0</v>
      </c>
      <c r="O40" s="25" t="str">
        <f t="shared" si="7"/>
        <v>-</v>
      </c>
      <c r="P40" s="24">
        <f t="shared" si="8"/>
        <v>0</v>
      </c>
      <c r="Q40" s="26" t="str">
        <f t="shared" si="9"/>
        <v>-</v>
      </c>
      <c r="R40" s="24">
        <f t="shared" si="10"/>
        <v>0</v>
      </c>
      <c r="S40" s="26" t="str">
        <f t="shared" si="2"/>
        <v>-</v>
      </c>
      <c r="T40" s="24">
        <f t="shared" si="11"/>
        <v>0</v>
      </c>
      <c r="U40" s="26" t="str">
        <f t="shared" si="3"/>
        <v>-</v>
      </c>
      <c r="V40" s="24">
        <f t="shared" si="12"/>
        <v>0</v>
      </c>
      <c r="W40" s="26" t="str">
        <f t="shared" si="4"/>
        <v>-</v>
      </c>
      <c r="X40" s="19" t="s">
        <v>25</v>
      </c>
    </row>
    <row r="41" spans="1:24" ht="47.25" x14ac:dyDescent="0.25">
      <c r="A41" s="20" t="s">
        <v>54</v>
      </c>
      <c r="B41" s="21" t="s">
        <v>55</v>
      </c>
      <c r="C41" s="22" t="s">
        <v>24</v>
      </c>
      <c r="D41" s="28">
        <f>D250</f>
        <v>44.140589189956394</v>
      </c>
      <c r="E41" s="28">
        <f t="shared" ref="E41:M42" si="18">E250</f>
        <v>0</v>
      </c>
      <c r="F41" s="28">
        <f t="shared" si="18"/>
        <v>0</v>
      </c>
      <c r="G41" s="28">
        <f t="shared" si="18"/>
        <v>36.783824324963661</v>
      </c>
      <c r="H41" s="28">
        <f t="shared" si="18"/>
        <v>7.3567648649927282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4">
        <f t="shared" si="6"/>
        <v>-44.140589189956394</v>
      </c>
      <c r="O41" s="25">
        <f t="shared" si="7"/>
        <v>-1</v>
      </c>
      <c r="P41" s="24">
        <f t="shared" si="8"/>
        <v>0</v>
      </c>
      <c r="Q41" s="26" t="str">
        <f t="shared" si="9"/>
        <v>-</v>
      </c>
      <c r="R41" s="24">
        <f t="shared" si="10"/>
        <v>0</v>
      </c>
      <c r="S41" s="26" t="str">
        <f t="shared" si="2"/>
        <v>-</v>
      </c>
      <c r="T41" s="24">
        <f t="shared" si="11"/>
        <v>-36.783824324963661</v>
      </c>
      <c r="U41" s="26">
        <f t="shared" si="3"/>
        <v>-100</v>
      </c>
      <c r="V41" s="24">
        <f t="shared" si="12"/>
        <v>-7.3567648649927282</v>
      </c>
      <c r="W41" s="26">
        <f t="shared" si="4"/>
        <v>-100</v>
      </c>
      <c r="X41" s="19" t="s">
        <v>25</v>
      </c>
    </row>
    <row r="42" spans="1:24" x14ac:dyDescent="0.25">
      <c r="A42" s="20" t="s">
        <v>56</v>
      </c>
      <c r="B42" s="21" t="s">
        <v>45</v>
      </c>
      <c r="C42" s="22" t="s">
        <v>24</v>
      </c>
      <c r="D42" s="28">
        <f>D251</f>
        <v>0</v>
      </c>
      <c r="E42" s="28">
        <f t="shared" si="18"/>
        <v>0</v>
      </c>
      <c r="F42" s="28">
        <f t="shared" si="18"/>
        <v>0</v>
      </c>
      <c r="G42" s="28">
        <f t="shared" si="18"/>
        <v>0</v>
      </c>
      <c r="H42" s="28">
        <f t="shared" si="18"/>
        <v>0</v>
      </c>
      <c r="I42" s="28">
        <f t="shared" si="18"/>
        <v>0</v>
      </c>
      <c r="J42" s="28">
        <f t="shared" si="18"/>
        <v>0</v>
      </c>
      <c r="K42" s="28">
        <f t="shared" si="18"/>
        <v>0</v>
      </c>
      <c r="L42" s="28">
        <f t="shared" si="18"/>
        <v>0</v>
      </c>
      <c r="M42" s="28">
        <f t="shared" si="18"/>
        <v>0</v>
      </c>
      <c r="N42" s="24">
        <f t="shared" si="6"/>
        <v>0</v>
      </c>
      <c r="O42" s="25" t="str">
        <f t="shared" si="7"/>
        <v>-</v>
      </c>
      <c r="P42" s="24">
        <f t="shared" si="8"/>
        <v>0</v>
      </c>
      <c r="Q42" s="26" t="str">
        <f t="shared" si="9"/>
        <v>-</v>
      </c>
      <c r="R42" s="24">
        <f t="shared" si="10"/>
        <v>0</v>
      </c>
      <c r="S42" s="26" t="str">
        <f t="shared" si="2"/>
        <v>-</v>
      </c>
      <c r="T42" s="24">
        <f t="shared" si="11"/>
        <v>0</v>
      </c>
      <c r="U42" s="26" t="str">
        <f t="shared" si="3"/>
        <v>-</v>
      </c>
      <c r="V42" s="24">
        <f t="shared" si="12"/>
        <v>0</v>
      </c>
      <c r="W42" s="26" t="str">
        <f t="shared" si="4"/>
        <v>-</v>
      </c>
      <c r="X42" s="19" t="s">
        <v>25</v>
      </c>
    </row>
    <row r="43" spans="1:24" x14ac:dyDescent="0.25">
      <c r="A43" s="20" t="s">
        <v>57</v>
      </c>
      <c r="B43" s="21" t="s">
        <v>58</v>
      </c>
      <c r="C43" s="22" t="s">
        <v>24</v>
      </c>
      <c r="D43" s="28">
        <f>D257</f>
        <v>0</v>
      </c>
      <c r="E43" s="28">
        <f t="shared" ref="E43:M43" si="19">E257</f>
        <v>0</v>
      </c>
      <c r="F43" s="28">
        <f t="shared" si="19"/>
        <v>0</v>
      </c>
      <c r="G43" s="28">
        <f t="shared" si="19"/>
        <v>0</v>
      </c>
      <c r="H43" s="28">
        <f t="shared" si="19"/>
        <v>0</v>
      </c>
      <c r="I43" s="28">
        <f t="shared" si="19"/>
        <v>0</v>
      </c>
      <c r="J43" s="28">
        <f t="shared" si="19"/>
        <v>0</v>
      </c>
      <c r="K43" s="28">
        <f t="shared" si="19"/>
        <v>0</v>
      </c>
      <c r="L43" s="28">
        <f t="shared" si="19"/>
        <v>0</v>
      </c>
      <c r="M43" s="28">
        <f t="shared" si="19"/>
        <v>0</v>
      </c>
      <c r="N43" s="24">
        <f t="shared" si="6"/>
        <v>0</v>
      </c>
      <c r="O43" s="25" t="str">
        <f t="shared" si="7"/>
        <v>-</v>
      </c>
      <c r="P43" s="24">
        <f t="shared" si="8"/>
        <v>0</v>
      </c>
      <c r="Q43" s="26" t="str">
        <f t="shared" si="9"/>
        <v>-</v>
      </c>
      <c r="R43" s="24">
        <f t="shared" si="10"/>
        <v>0</v>
      </c>
      <c r="S43" s="26" t="str">
        <f t="shared" si="2"/>
        <v>-</v>
      </c>
      <c r="T43" s="24">
        <f t="shared" si="11"/>
        <v>0</v>
      </c>
      <c r="U43" s="26" t="str">
        <f t="shared" si="3"/>
        <v>-</v>
      </c>
      <c r="V43" s="24">
        <f t="shared" si="12"/>
        <v>0</v>
      </c>
      <c r="W43" s="26" t="str">
        <f t="shared" si="4"/>
        <v>-</v>
      </c>
      <c r="X43" s="19" t="s">
        <v>25</v>
      </c>
    </row>
    <row r="44" spans="1:24" x14ac:dyDescent="0.25">
      <c r="A44" s="20" t="s">
        <v>59</v>
      </c>
      <c r="B44" s="21" t="s">
        <v>60</v>
      </c>
      <c r="C44" s="22" t="s">
        <v>24</v>
      </c>
      <c r="D44" s="28">
        <f>D264</f>
        <v>0</v>
      </c>
      <c r="E44" s="28">
        <f t="shared" ref="E44:M44" si="20">E264</f>
        <v>0</v>
      </c>
      <c r="F44" s="28">
        <f t="shared" si="20"/>
        <v>0</v>
      </c>
      <c r="G44" s="28">
        <f t="shared" si="20"/>
        <v>0</v>
      </c>
      <c r="H44" s="28">
        <f t="shared" si="20"/>
        <v>0</v>
      </c>
      <c r="I44" s="28">
        <f t="shared" si="20"/>
        <v>0</v>
      </c>
      <c r="J44" s="28">
        <f t="shared" si="20"/>
        <v>0</v>
      </c>
      <c r="K44" s="28">
        <f t="shared" si="20"/>
        <v>0</v>
      </c>
      <c r="L44" s="28">
        <f t="shared" si="20"/>
        <v>0</v>
      </c>
      <c r="M44" s="28">
        <f t="shared" si="20"/>
        <v>0</v>
      </c>
      <c r="N44" s="24">
        <f t="shared" si="6"/>
        <v>0</v>
      </c>
      <c r="O44" s="25" t="str">
        <f t="shared" si="7"/>
        <v>-</v>
      </c>
      <c r="P44" s="24">
        <f t="shared" si="8"/>
        <v>0</v>
      </c>
      <c r="Q44" s="26" t="str">
        <f t="shared" si="9"/>
        <v>-</v>
      </c>
      <c r="R44" s="24">
        <f t="shared" si="10"/>
        <v>0</v>
      </c>
      <c r="S44" s="26" t="str">
        <f t="shared" si="2"/>
        <v>-</v>
      </c>
      <c r="T44" s="24">
        <f t="shared" si="11"/>
        <v>0</v>
      </c>
      <c r="U44" s="26" t="str">
        <f t="shared" si="3"/>
        <v>-</v>
      </c>
      <c r="V44" s="24">
        <f t="shared" si="12"/>
        <v>0</v>
      </c>
      <c r="W44" s="26" t="str">
        <f t="shared" si="4"/>
        <v>-</v>
      </c>
      <c r="X44" s="19" t="s">
        <v>25</v>
      </c>
    </row>
    <row r="45" spans="1:24" ht="31.5" x14ac:dyDescent="0.25">
      <c r="A45" s="20" t="s">
        <v>61</v>
      </c>
      <c r="B45" s="21" t="s">
        <v>37</v>
      </c>
      <c r="C45" s="22" t="s">
        <v>24</v>
      </c>
      <c r="D45" s="28">
        <f>D271</f>
        <v>0</v>
      </c>
      <c r="E45" s="28">
        <f t="shared" ref="E45:M46" si="21">E271</f>
        <v>0</v>
      </c>
      <c r="F45" s="28">
        <f t="shared" si="21"/>
        <v>0</v>
      </c>
      <c r="G45" s="28">
        <f t="shared" si="21"/>
        <v>0</v>
      </c>
      <c r="H45" s="28">
        <f t="shared" si="21"/>
        <v>0</v>
      </c>
      <c r="I45" s="28">
        <f t="shared" si="21"/>
        <v>0</v>
      </c>
      <c r="J45" s="28">
        <f t="shared" si="21"/>
        <v>0</v>
      </c>
      <c r="K45" s="28">
        <f t="shared" si="21"/>
        <v>0</v>
      </c>
      <c r="L45" s="28">
        <f t="shared" si="21"/>
        <v>0</v>
      </c>
      <c r="M45" s="28">
        <f t="shared" si="21"/>
        <v>0</v>
      </c>
      <c r="N45" s="24">
        <f t="shared" si="6"/>
        <v>0</v>
      </c>
      <c r="O45" s="25" t="str">
        <f t="shared" si="7"/>
        <v>-</v>
      </c>
      <c r="P45" s="24">
        <f t="shared" si="8"/>
        <v>0</v>
      </c>
      <c r="Q45" s="26" t="str">
        <f t="shared" si="9"/>
        <v>-</v>
      </c>
      <c r="R45" s="24">
        <f t="shared" si="10"/>
        <v>0</v>
      </c>
      <c r="S45" s="26" t="str">
        <f t="shared" si="2"/>
        <v>-</v>
      </c>
      <c r="T45" s="24">
        <f t="shared" si="11"/>
        <v>0</v>
      </c>
      <c r="U45" s="26" t="str">
        <f t="shared" si="3"/>
        <v>-</v>
      </c>
      <c r="V45" s="24">
        <f t="shared" si="12"/>
        <v>0</v>
      </c>
      <c r="W45" s="26" t="str">
        <f t="shared" si="4"/>
        <v>-</v>
      </c>
      <c r="X45" s="19" t="s">
        <v>25</v>
      </c>
    </row>
    <row r="46" spans="1:24" x14ac:dyDescent="0.25">
      <c r="A46" s="20" t="s">
        <v>62</v>
      </c>
      <c r="B46" s="21" t="s">
        <v>39</v>
      </c>
      <c r="C46" s="22" t="s">
        <v>24</v>
      </c>
      <c r="D46" s="28">
        <f>D272</f>
        <v>44.140589189956394</v>
      </c>
      <c r="E46" s="28">
        <f t="shared" si="21"/>
        <v>0</v>
      </c>
      <c r="F46" s="28">
        <f t="shared" si="21"/>
        <v>0</v>
      </c>
      <c r="G46" s="28">
        <f t="shared" si="21"/>
        <v>36.783824324963661</v>
      </c>
      <c r="H46" s="28">
        <f t="shared" si="21"/>
        <v>7.3567648649927282</v>
      </c>
      <c r="I46" s="28">
        <f t="shared" si="21"/>
        <v>0</v>
      </c>
      <c r="J46" s="28">
        <f t="shared" si="21"/>
        <v>0</v>
      </c>
      <c r="K46" s="28">
        <f t="shared" si="21"/>
        <v>0</v>
      </c>
      <c r="L46" s="28">
        <f t="shared" si="21"/>
        <v>0</v>
      </c>
      <c r="M46" s="28">
        <f t="shared" si="21"/>
        <v>0</v>
      </c>
      <c r="N46" s="24">
        <f t="shared" si="6"/>
        <v>-44.140589189956394</v>
      </c>
      <c r="O46" s="25">
        <f t="shared" si="7"/>
        <v>-1</v>
      </c>
      <c r="P46" s="24">
        <f t="shared" si="8"/>
        <v>0</v>
      </c>
      <c r="Q46" s="26" t="str">
        <f t="shared" si="9"/>
        <v>-</v>
      </c>
      <c r="R46" s="24">
        <f t="shared" si="10"/>
        <v>0</v>
      </c>
      <c r="S46" s="26" t="str">
        <f t="shared" si="2"/>
        <v>-</v>
      </c>
      <c r="T46" s="24">
        <f t="shared" si="11"/>
        <v>-36.783824324963661</v>
      </c>
      <c r="U46" s="26">
        <f t="shared" si="3"/>
        <v>-100</v>
      </c>
      <c r="V46" s="24">
        <f t="shared" si="12"/>
        <v>-7.3567648649927282</v>
      </c>
      <c r="W46" s="26">
        <f t="shared" si="4"/>
        <v>-100</v>
      </c>
      <c r="X46" s="19" t="s">
        <v>25</v>
      </c>
    </row>
    <row r="47" spans="1:24" x14ac:dyDescent="0.25">
      <c r="A47" s="20" t="s">
        <v>63</v>
      </c>
      <c r="B47" s="21" t="s">
        <v>64</v>
      </c>
      <c r="C47" s="22" t="s">
        <v>24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4">
        <f t="shared" si="6"/>
        <v>0</v>
      </c>
      <c r="O47" s="25" t="str">
        <f t="shared" si="7"/>
        <v>-</v>
      </c>
      <c r="P47" s="24">
        <f t="shared" si="8"/>
        <v>0</v>
      </c>
      <c r="Q47" s="26" t="str">
        <f t="shared" si="9"/>
        <v>-</v>
      </c>
      <c r="R47" s="24">
        <f t="shared" si="10"/>
        <v>0</v>
      </c>
      <c r="S47" s="26" t="str">
        <f t="shared" si="2"/>
        <v>-</v>
      </c>
      <c r="T47" s="24">
        <f t="shared" si="11"/>
        <v>0</v>
      </c>
      <c r="U47" s="26" t="str">
        <f t="shared" si="3"/>
        <v>-</v>
      </c>
      <c r="V47" s="24">
        <f t="shared" si="12"/>
        <v>0</v>
      </c>
      <c r="W47" s="26" t="str">
        <f t="shared" si="4"/>
        <v>-</v>
      </c>
      <c r="X47" s="19" t="s">
        <v>25</v>
      </c>
    </row>
    <row r="48" spans="1:24" x14ac:dyDescent="0.25">
      <c r="A48" s="20" t="s">
        <v>65</v>
      </c>
      <c r="B48" s="21" t="s">
        <v>66</v>
      </c>
      <c r="C48" s="22" t="s">
        <v>24</v>
      </c>
      <c r="D48" s="28">
        <f t="shared" ref="D48:M48" si="22">SUM(D49,D211,D250,D276)</f>
        <v>9427.1966672470244</v>
      </c>
      <c r="E48" s="28">
        <f t="shared" si="22"/>
        <v>0</v>
      </c>
      <c r="F48" s="28">
        <f t="shared" si="22"/>
        <v>0</v>
      </c>
      <c r="G48" s="28">
        <f t="shared" si="22"/>
        <v>231.37886335298842</v>
      </c>
      <c r="H48" s="28">
        <f t="shared" si="22"/>
        <v>9195.817803894035</v>
      </c>
      <c r="I48" s="28">
        <f t="shared" si="22"/>
        <v>1260.797741822</v>
      </c>
      <c r="J48" s="28">
        <f t="shared" si="22"/>
        <v>0</v>
      </c>
      <c r="K48" s="28">
        <f t="shared" si="22"/>
        <v>0</v>
      </c>
      <c r="L48" s="28">
        <f t="shared" si="22"/>
        <v>85.087853975000002</v>
      </c>
      <c r="M48" s="28">
        <f t="shared" si="22"/>
        <v>1175.7098878469999</v>
      </c>
      <c r="N48" s="24">
        <f t="shared" si="6"/>
        <v>-8166.3989254250246</v>
      </c>
      <c r="O48" s="25">
        <f t="shared" si="7"/>
        <v>-0.8662595269490454</v>
      </c>
      <c r="P48" s="24">
        <f t="shared" si="8"/>
        <v>0</v>
      </c>
      <c r="Q48" s="26" t="str">
        <f t="shared" si="9"/>
        <v>-</v>
      </c>
      <c r="R48" s="24">
        <f t="shared" si="10"/>
        <v>0</v>
      </c>
      <c r="S48" s="26" t="str">
        <f t="shared" si="2"/>
        <v>-</v>
      </c>
      <c r="T48" s="24">
        <f t="shared" si="11"/>
        <v>-146.29100937798842</v>
      </c>
      <c r="U48" s="26">
        <f t="shared" si="3"/>
        <v>-63.225744676085149</v>
      </c>
      <c r="V48" s="24">
        <f t="shared" si="12"/>
        <v>-8020.1079160470354</v>
      </c>
      <c r="W48" s="26">
        <f t="shared" si="4"/>
        <v>-87.214732686970635</v>
      </c>
      <c r="X48" s="19" t="s">
        <v>25</v>
      </c>
    </row>
    <row r="49" spans="1:24" ht="31.5" x14ac:dyDescent="0.25">
      <c r="A49" s="20" t="s">
        <v>67</v>
      </c>
      <c r="B49" s="21" t="s">
        <v>68</v>
      </c>
      <c r="C49" s="22" t="s">
        <v>24</v>
      </c>
      <c r="D49" s="28">
        <f t="shared" ref="D49:M49" si="23">D50+D81+D106+D109+D126+D127</f>
        <v>9383.0560780570686</v>
      </c>
      <c r="E49" s="28">
        <f t="shared" si="23"/>
        <v>0</v>
      </c>
      <c r="F49" s="28">
        <f t="shared" si="23"/>
        <v>0</v>
      </c>
      <c r="G49" s="28">
        <f t="shared" si="23"/>
        <v>194.59503902802476</v>
      </c>
      <c r="H49" s="28">
        <f t="shared" si="23"/>
        <v>9188.4610390290418</v>
      </c>
      <c r="I49" s="28">
        <f t="shared" si="23"/>
        <v>1260.797741822</v>
      </c>
      <c r="J49" s="28">
        <f t="shared" si="23"/>
        <v>0</v>
      </c>
      <c r="K49" s="28">
        <f t="shared" si="23"/>
        <v>0</v>
      </c>
      <c r="L49" s="28">
        <f t="shared" si="23"/>
        <v>85.087853975000002</v>
      </c>
      <c r="M49" s="28">
        <f t="shared" si="23"/>
        <v>1175.7098878469999</v>
      </c>
      <c r="N49" s="24">
        <f t="shared" si="6"/>
        <v>-8122.2583362350688</v>
      </c>
      <c r="O49" s="25">
        <f t="shared" si="7"/>
        <v>-0.8656303733737174</v>
      </c>
      <c r="P49" s="24">
        <f t="shared" si="8"/>
        <v>0</v>
      </c>
      <c r="Q49" s="26" t="str">
        <f t="shared" si="9"/>
        <v>-</v>
      </c>
      <c r="R49" s="24">
        <f t="shared" si="10"/>
        <v>0</v>
      </c>
      <c r="S49" s="26" t="str">
        <f t="shared" si="2"/>
        <v>-</v>
      </c>
      <c r="T49" s="24">
        <f t="shared" si="11"/>
        <v>-109.50718505302476</v>
      </c>
      <c r="U49" s="26">
        <f t="shared" si="3"/>
        <v>-56.274397127489969</v>
      </c>
      <c r="V49" s="24">
        <f t="shared" si="12"/>
        <v>-8012.7511511820421</v>
      </c>
      <c r="W49" s="26">
        <f t="shared" si="4"/>
        <v>-87.204496129949973</v>
      </c>
      <c r="X49" s="19" t="s">
        <v>25</v>
      </c>
    </row>
    <row r="50" spans="1:24" x14ac:dyDescent="0.25">
      <c r="A50" s="20" t="s">
        <v>69</v>
      </c>
      <c r="B50" s="21" t="s">
        <v>70</v>
      </c>
      <c r="C50" s="22" t="s">
        <v>24</v>
      </c>
      <c r="D50" s="28">
        <f t="shared" ref="D50:M50" si="24">D51+D61+D64+D73</f>
        <v>3075.3302753669641</v>
      </c>
      <c r="E50" s="28">
        <f t="shared" si="24"/>
        <v>0</v>
      </c>
      <c r="F50" s="28">
        <f t="shared" si="24"/>
        <v>0</v>
      </c>
      <c r="G50" s="28">
        <f t="shared" si="24"/>
        <v>93.313140689910739</v>
      </c>
      <c r="H50" s="28">
        <f t="shared" si="24"/>
        <v>2982.0171346770539</v>
      </c>
      <c r="I50" s="28">
        <f t="shared" si="24"/>
        <v>231.426259722</v>
      </c>
      <c r="J50" s="28">
        <f t="shared" si="24"/>
        <v>0</v>
      </c>
      <c r="K50" s="28">
        <f t="shared" si="24"/>
        <v>0</v>
      </c>
      <c r="L50" s="28">
        <f t="shared" si="24"/>
        <v>7.7977106666666671</v>
      </c>
      <c r="M50" s="28">
        <f t="shared" si="24"/>
        <v>223.62854905533334</v>
      </c>
      <c r="N50" s="24">
        <f t="shared" si="6"/>
        <v>-2843.9040156449641</v>
      </c>
      <c r="O50" s="25">
        <f t="shared" si="7"/>
        <v>-0.92474751034849911</v>
      </c>
      <c r="P50" s="24">
        <f t="shared" si="8"/>
        <v>0</v>
      </c>
      <c r="Q50" s="26" t="str">
        <f t="shared" si="9"/>
        <v>-</v>
      </c>
      <c r="R50" s="24">
        <f t="shared" si="10"/>
        <v>0</v>
      </c>
      <c r="S50" s="26" t="str">
        <f t="shared" si="2"/>
        <v>-</v>
      </c>
      <c r="T50" s="24">
        <f t="shared" si="11"/>
        <v>-85.515430023244079</v>
      </c>
      <c r="U50" s="26">
        <f t="shared" si="3"/>
        <v>-91.643502073754803</v>
      </c>
      <c r="V50" s="24">
        <f t="shared" si="12"/>
        <v>-2758.3885856217207</v>
      </c>
      <c r="W50" s="26">
        <f t="shared" si="4"/>
        <v>-92.500762438457556</v>
      </c>
      <c r="X50" s="19" t="s">
        <v>25</v>
      </c>
    </row>
    <row r="51" spans="1:24" ht="31.5" x14ac:dyDescent="0.25">
      <c r="A51" s="20" t="s">
        <v>71</v>
      </c>
      <c r="B51" s="21" t="s">
        <v>72</v>
      </c>
      <c r="C51" s="22" t="s">
        <v>24</v>
      </c>
      <c r="D51" s="28">
        <f>SUM(D52,D53,D54)</f>
        <v>2425.4066440027595</v>
      </c>
      <c r="E51" s="28">
        <f t="shared" ref="E51:M51" si="25">SUM(E52,E53,E54)</f>
        <v>0</v>
      </c>
      <c r="F51" s="28">
        <f t="shared" si="25"/>
        <v>0</v>
      </c>
      <c r="G51" s="28">
        <f t="shared" si="25"/>
        <v>18.800000000000004</v>
      </c>
      <c r="H51" s="28">
        <f t="shared" si="25"/>
        <v>2406.6066440027598</v>
      </c>
      <c r="I51" s="28">
        <f t="shared" si="25"/>
        <v>183.40863783199998</v>
      </c>
      <c r="J51" s="28">
        <f t="shared" si="25"/>
        <v>0</v>
      </c>
      <c r="K51" s="28">
        <f t="shared" si="25"/>
        <v>0</v>
      </c>
      <c r="L51" s="28">
        <f t="shared" si="25"/>
        <v>7.7977106666666671</v>
      </c>
      <c r="M51" s="28">
        <f t="shared" si="25"/>
        <v>175.61092716533332</v>
      </c>
      <c r="N51" s="24">
        <f t="shared" si="6"/>
        <v>-2241.9980061707597</v>
      </c>
      <c r="O51" s="25">
        <f t="shared" si="7"/>
        <v>-0.92438025257104428</v>
      </c>
      <c r="P51" s="24">
        <f t="shared" si="8"/>
        <v>0</v>
      </c>
      <c r="Q51" s="26" t="str">
        <f t="shared" si="9"/>
        <v>-</v>
      </c>
      <c r="R51" s="24">
        <f t="shared" si="10"/>
        <v>0</v>
      </c>
      <c r="S51" s="26" t="str">
        <f t="shared" si="2"/>
        <v>-</v>
      </c>
      <c r="T51" s="24">
        <f t="shared" si="11"/>
        <v>-11.002289333333337</v>
      </c>
      <c r="U51" s="26">
        <f t="shared" si="3"/>
        <v>-58.522815602836886</v>
      </c>
      <c r="V51" s="24">
        <f t="shared" si="12"/>
        <v>-2230.9957168374267</v>
      </c>
      <c r="W51" s="26">
        <f t="shared" si="4"/>
        <v>-92.702965081437227</v>
      </c>
      <c r="X51" s="19" t="s">
        <v>25</v>
      </c>
    </row>
    <row r="52" spans="1:24" ht="59.25" customHeight="1" x14ac:dyDescent="0.25">
      <c r="A52" s="20" t="s">
        <v>257</v>
      </c>
      <c r="B52" s="21" t="s">
        <v>258</v>
      </c>
      <c r="C52" s="22" t="s">
        <v>257</v>
      </c>
      <c r="D52" s="29">
        <f>IF(E52="нд","нд",E52+F52+G52+H52)</f>
        <v>14.880000000000003</v>
      </c>
      <c r="E52" s="29">
        <v>0</v>
      </c>
      <c r="F52" s="29">
        <v>0</v>
      </c>
      <c r="G52" s="29">
        <v>12.400000000000002</v>
      </c>
      <c r="H52" s="29">
        <v>2.4800000000000009</v>
      </c>
      <c r="I52" s="29">
        <f>J52+K52+L52+M52</f>
        <v>9.3207485299999995</v>
      </c>
      <c r="J52" s="29">
        <v>0</v>
      </c>
      <c r="K52" s="29">
        <v>0</v>
      </c>
      <c r="L52" s="29">
        <v>7.7672904416666668</v>
      </c>
      <c r="M52" s="29">
        <v>1.5534580883333331</v>
      </c>
      <c r="N52" s="24">
        <f>IF(D52="нд","нд",I52-D52)</f>
        <v>-5.5592514700000031</v>
      </c>
      <c r="O52" s="25">
        <f>IF($D52="нд","нд",IF(D52=0,"-",N52/D52))</f>
        <v>-0.37360560954301092</v>
      </c>
      <c r="P52" s="24">
        <f>IF(E52="нд","нд",J52-E52)</f>
        <v>0</v>
      </c>
      <c r="Q52" s="26" t="str">
        <f t="shared" si="9"/>
        <v>-</v>
      </c>
      <c r="R52" s="24">
        <f t="shared" si="10"/>
        <v>0</v>
      </c>
      <c r="S52" s="26" t="str">
        <f t="shared" si="2"/>
        <v>-</v>
      </c>
      <c r="T52" s="24">
        <f t="shared" si="11"/>
        <v>-4.6327095583333353</v>
      </c>
      <c r="U52" s="26">
        <f t="shared" si="3"/>
        <v>-37.360560954301086</v>
      </c>
      <c r="V52" s="24">
        <f>IF(H52="нд","нд",M52-H52)</f>
        <v>-0.92654191166666777</v>
      </c>
      <c r="W52" s="26">
        <f t="shared" si="4"/>
        <v>-37.360560954301107</v>
      </c>
      <c r="X52" s="30" t="s">
        <v>273</v>
      </c>
    </row>
    <row r="53" spans="1:24" ht="75.75" customHeight="1" x14ac:dyDescent="0.25">
      <c r="A53" s="20" t="s">
        <v>259</v>
      </c>
      <c r="B53" s="21" t="s">
        <v>260</v>
      </c>
      <c r="C53" s="22" t="s">
        <v>259</v>
      </c>
      <c r="D53" s="29">
        <f>IF(E53="нд","нд",E53+F53+G53+H53)</f>
        <v>7.68</v>
      </c>
      <c r="E53" s="29">
        <v>0</v>
      </c>
      <c r="F53" s="29">
        <v>0</v>
      </c>
      <c r="G53" s="29">
        <v>6.4</v>
      </c>
      <c r="H53" s="29">
        <v>1.2799999999999996</v>
      </c>
      <c r="I53" s="29">
        <f>J53+K53+L53+M53</f>
        <v>3.6504269999999998E-2</v>
      </c>
      <c r="J53" s="29">
        <v>0</v>
      </c>
      <c r="K53" s="29">
        <v>0</v>
      </c>
      <c r="L53" s="29">
        <v>3.0420224999999999E-2</v>
      </c>
      <c r="M53" s="29">
        <v>6.0840449999999997E-3</v>
      </c>
      <c r="N53" s="24">
        <f>IF(D53="нд","нд",I53-D53)</f>
        <v>-7.6434957299999997</v>
      </c>
      <c r="O53" s="25">
        <f>IF($D53="нд","нд",IF(D53=0,"-",N53/D53))</f>
        <v>-0.99524683984374995</v>
      </c>
      <c r="P53" s="24">
        <f>IF(E53="нд","нд",J53-E53)</f>
        <v>0</v>
      </c>
      <c r="Q53" s="26" t="str">
        <f>IF($D53="нд","нд",IF(E53=0,"-",P53/E53*100))</f>
        <v>-</v>
      </c>
      <c r="R53" s="24">
        <f>IF(F53="нд","нд",K53-F53)</f>
        <v>0</v>
      </c>
      <c r="S53" s="26" t="str">
        <f>IF($D53="нд","нд",IF(F53=0,"-",R53/F53*100))</f>
        <v>-</v>
      </c>
      <c r="T53" s="24">
        <f>IF(G53="нд","нд",L53-G53)</f>
        <v>-6.3695797750000001</v>
      </c>
      <c r="U53" s="26">
        <f>IF($D53="нд","нд",IF(G53=0,"-",T53/G53*100))</f>
        <v>-99.524683984375002</v>
      </c>
      <c r="V53" s="24">
        <f>IF(H53="нд","нд",M53-H53)</f>
        <v>-1.2739159549999997</v>
      </c>
      <c r="W53" s="26">
        <f>IF($D53="нд","нд",IF(H53=0,"-",V53/H53*100))</f>
        <v>-99.524683984375002</v>
      </c>
      <c r="X53" s="30" t="s">
        <v>25</v>
      </c>
    </row>
    <row r="54" spans="1:24" ht="27" customHeight="1" x14ac:dyDescent="0.25">
      <c r="A54" s="20" t="s">
        <v>73</v>
      </c>
      <c r="B54" s="19" t="s">
        <v>74</v>
      </c>
      <c r="C54" s="22" t="s">
        <v>24</v>
      </c>
      <c r="D54" s="28">
        <f t="shared" ref="D54:M54" si="26">SUM(D55:D60)</f>
        <v>2402.8466440027596</v>
      </c>
      <c r="E54" s="28">
        <f t="shared" si="26"/>
        <v>0</v>
      </c>
      <c r="F54" s="28">
        <f t="shared" si="26"/>
        <v>0</v>
      </c>
      <c r="G54" s="28">
        <f t="shared" si="26"/>
        <v>0</v>
      </c>
      <c r="H54" s="28">
        <f t="shared" si="26"/>
        <v>2402.8466440027596</v>
      </c>
      <c r="I54" s="28">
        <f t="shared" si="26"/>
        <v>174.05138503199998</v>
      </c>
      <c r="J54" s="28">
        <f t="shared" si="26"/>
        <v>0</v>
      </c>
      <c r="K54" s="28">
        <f t="shared" si="26"/>
        <v>0</v>
      </c>
      <c r="L54" s="28">
        <f t="shared" si="26"/>
        <v>0</v>
      </c>
      <c r="M54" s="28">
        <f t="shared" si="26"/>
        <v>174.05138503199998</v>
      </c>
      <c r="N54" s="28">
        <f>IF(D54="нд","нд",I54-D54)</f>
        <v>-2228.7952589707597</v>
      </c>
      <c r="O54" s="25">
        <f t="shared" si="7"/>
        <v>-0.92756450543091751</v>
      </c>
      <c r="P54" s="24">
        <f>IF(E54="нд","нд",J54-E54)</f>
        <v>0</v>
      </c>
      <c r="Q54" s="26" t="str">
        <f t="shared" si="9"/>
        <v>-</v>
      </c>
      <c r="R54" s="24">
        <f t="shared" si="10"/>
        <v>0</v>
      </c>
      <c r="S54" s="26" t="str">
        <f t="shared" si="2"/>
        <v>-</v>
      </c>
      <c r="T54" s="24">
        <f>IF(G54="нд","нд",L54-G54)</f>
        <v>0</v>
      </c>
      <c r="U54" s="26" t="str">
        <f>IF($D54="нд","нд",IF(G54=0,"-",T54/G54*100))</f>
        <v>-</v>
      </c>
      <c r="V54" s="24">
        <f t="shared" ref="V54:V92" si="27">IF(H54="нд","нд",M54-H54)</f>
        <v>-2228.7952589707597</v>
      </c>
      <c r="W54" s="26">
        <f t="shared" si="4"/>
        <v>-92.756450543091745</v>
      </c>
      <c r="X54" s="19" t="s">
        <v>25</v>
      </c>
    </row>
    <row r="55" spans="1:24" ht="27" customHeight="1" x14ac:dyDescent="0.25">
      <c r="A55" s="20" t="s">
        <v>73</v>
      </c>
      <c r="B55" s="21" t="s">
        <v>261</v>
      </c>
      <c r="C55" s="22" t="s">
        <v>262</v>
      </c>
      <c r="D55" s="29">
        <f t="shared" ref="D55:D60" si="28">IF(E55="нд","нд",E55+F55+G55+H55)</f>
        <v>222.80977517404006</v>
      </c>
      <c r="E55" s="29">
        <v>0</v>
      </c>
      <c r="F55" s="29">
        <v>0</v>
      </c>
      <c r="G55" s="29">
        <v>0</v>
      </c>
      <c r="H55" s="29">
        <v>222.80977517404006</v>
      </c>
      <c r="I55" s="29">
        <f t="shared" ref="I55:I60" si="29">J55+K55+L55+M55</f>
        <v>0</v>
      </c>
      <c r="J55" s="29">
        <v>0</v>
      </c>
      <c r="K55" s="29">
        <v>0</v>
      </c>
      <c r="L55" s="29">
        <v>0</v>
      </c>
      <c r="M55" s="29">
        <v>0</v>
      </c>
      <c r="N55" s="24">
        <f t="shared" ref="N55:N92" si="30">IF(D55="нд","нд",I55-D55)</f>
        <v>-222.80977517404006</v>
      </c>
      <c r="O55" s="25">
        <f t="shared" si="7"/>
        <v>-1</v>
      </c>
      <c r="P55" s="24">
        <f t="shared" ref="P55:P92" si="31">IF(E55="нд","нд",J55-E55)</f>
        <v>0</v>
      </c>
      <c r="Q55" s="26" t="str">
        <f t="shared" si="9"/>
        <v>-</v>
      </c>
      <c r="R55" s="24">
        <f t="shared" si="10"/>
        <v>0</v>
      </c>
      <c r="S55" s="26" t="str">
        <f t="shared" si="2"/>
        <v>-</v>
      </c>
      <c r="T55" s="24">
        <f t="shared" ref="T55:T60" si="32">IF(G55="нд","нд",L55-G55)</f>
        <v>0</v>
      </c>
      <c r="U55" s="26" t="str">
        <f t="shared" ref="U55:U60" si="33">IF($D55="нд","нд",IF(G55=0,"-",T55/G55*100))</f>
        <v>-</v>
      </c>
      <c r="V55" s="24">
        <f t="shared" si="27"/>
        <v>-222.80977517404006</v>
      </c>
      <c r="W55" s="26">
        <f t="shared" si="4"/>
        <v>-100</v>
      </c>
      <c r="X55" s="30" t="s">
        <v>274</v>
      </c>
    </row>
    <row r="56" spans="1:24" ht="27" customHeight="1" x14ac:dyDescent="0.25">
      <c r="A56" s="20" t="s">
        <v>73</v>
      </c>
      <c r="B56" s="21" t="s">
        <v>263</v>
      </c>
      <c r="C56" s="22" t="s">
        <v>264</v>
      </c>
      <c r="D56" s="29">
        <f t="shared" si="28"/>
        <v>1930.0784528287199</v>
      </c>
      <c r="E56" s="29">
        <v>0</v>
      </c>
      <c r="F56" s="29">
        <v>0</v>
      </c>
      <c r="G56" s="29">
        <v>0</v>
      </c>
      <c r="H56" s="29">
        <v>1930.0784528287199</v>
      </c>
      <c r="I56" s="29">
        <f t="shared" si="29"/>
        <v>54.183991140000003</v>
      </c>
      <c r="J56" s="29">
        <v>0</v>
      </c>
      <c r="K56" s="29">
        <v>0</v>
      </c>
      <c r="L56" s="29">
        <v>0</v>
      </c>
      <c r="M56" s="29">
        <v>54.183991140000003</v>
      </c>
      <c r="N56" s="24">
        <f t="shared" si="30"/>
        <v>-1875.89446168872</v>
      </c>
      <c r="O56" s="25">
        <f t="shared" si="7"/>
        <v>-0.97192653435377818</v>
      </c>
      <c r="P56" s="24">
        <f t="shared" si="31"/>
        <v>0</v>
      </c>
      <c r="Q56" s="26" t="str">
        <f t="shared" si="9"/>
        <v>-</v>
      </c>
      <c r="R56" s="24">
        <f t="shared" si="10"/>
        <v>0</v>
      </c>
      <c r="S56" s="26" t="str">
        <f t="shared" si="2"/>
        <v>-</v>
      </c>
      <c r="T56" s="24">
        <f t="shared" si="32"/>
        <v>0</v>
      </c>
      <c r="U56" s="26" t="str">
        <f t="shared" si="33"/>
        <v>-</v>
      </c>
      <c r="V56" s="24">
        <f t="shared" si="27"/>
        <v>-1875.89446168872</v>
      </c>
      <c r="W56" s="26">
        <f t="shared" si="4"/>
        <v>-97.192653435377821</v>
      </c>
      <c r="X56" s="30" t="s">
        <v>275</v>
      </c>
    </row>
    <row r="57" spans="1:24" ht="27" customHeight="1" x14ac:dyDescent="0.25">
      <c r="A57" s="20" t="s">
        <v>73</v>
      </c>
      <c r="B57" s="21" t="s">
        <v>265</v>
      </c>
      <c r="C57" s="22" t="s">
        <v>266</v>
      </c>
      <c r="D57" s="29">
        <f t="shared" si="28"/>
        <v>28.691842544</v>
      </c>
      <c r="E57" s="29">
        <v>0</v>
      </c>
      <c r="F57" s="29">
        <v>0</v>
      </c>
      <c r="G57" s="29">
        <v>0</v>
      </c>
      <c r="H57" s="29">
        <v>28.691842544</v>
      </c>
      <c r="I57" s="29">
        <f t="shared" si="29"/>
        <v>0</v>
      </c>
      <c r="J57" s="29">
        <v>0</v>
      </c>
      <c r="K57" s="29">
        <v>0</v>
      </c>
      <c r="L57" s="29">
        <v>0</v>
      </c>
      <c r="M57" s="29">
        <v>0</v>
      </c>
      <c r="N57" s="24">
        <f t="shared" si="30"/>
        <v>-28.691842544</v>
      </c>
      <c r="O57" s="25">
        <f t="shared" si="7"/>
        <v>-1</v>
      </c>
      <c r="P57" s="24">
        <f t="shared" si="31"/>
        <v>0</v>
      </c>
      <c r="Q57" s="26" t="str">
        <f t="shared" si="9"/>
        <v>-</v>
      </c>
      <c r="R57" s="24">
        <f t="shared" si="10"/>
        <v>0</v>
      </c>
      <c r="S57" s="26" t="str">
        <f t="shared" si="2"/>
        <v>-</v>
      </c>
      <c r="T57" s="24">
        <f t="shared" si="32"/>
        <v>0</v>
      </c>
      <c r="U57" s="26" t="str">
        <f t="shared" si="33"/>
        <v>-</v>
      </c>
      <c r="V57" s="24">
        <f t="shared" si="27"/>
        <v>-28.691842544</v>
      </c>
      <c r="W57" s="26">
        <f t="shared" si="4"/>
        <v>-100</v>
      </c>
      <c r="X57" s="30" t="s">
        <v>276</v>
      </c>
    </row>
    <row r="58" spans="1:24" ht="27" customHeight="1" x14ac:dyDescent="0.25">
      <c r="A58" s="20" t="s">
        <v>73</v>
      </c>
      <c r="B58" s="21" t="s">
        <v>267</v>
      </c>
      <c r="C58" s="22" t="s">
        <v>268</v>
      </c>
      <c r="D58" s="29">
        <f t="shared" si="28"/>
        <v>3.76085432</v>
      </c>
      <c r="E58" s="29">
        <v>0</v>
      </c>
      <c r="F58" s="29">
        <v>0</v>
      </c>
      <c r="G58" s="29">
        <v>0</v>
      </c>
      <c r="H58" s="29">
        <v>3.76085432</v>
      </c>
      <c r="I58" s="29">
        <f t="shared" si="29"/>
        <v>0</v>
      </c>
      <c r="J58" s="29">
        <v>0</v>
      </c>
      <c r="K58" s="29">
        <v>0</v>
      </c>
      <c r="L58" s="29">
        <v>0</v>
      </c>
      <c r="M58" s="29">
        <v>0</v>
      </c>
      <c r="N58" s="24">
        <f t="shared" si="30"/>
        <v>-3.76085432</v>
      </c>
      <c r="O58" s="25">
        <f t="shared" si="7"/>
        <v>-1</v>
      </c>
      <c r="P58" s="24">
        <f t="shared" si="31"/>
        <v>0</v>
      </c>
      <c r="Q58" s="26" t="str">
        <f t="shared" si="9"/>
        <v>-</v>
      </c>
      <c r="R58" s="24">
        <f t="shared" si="10"/>
        <v>0</v>
      </c>
      <c r="S58" s="26" t="str">
        <f t="shared" si="2"/>
        <v>-</v>
      </c>
      <c r="T58" s="24">
        <f t="shared" si="32"/>
        <v>0</v>
      </c>
      <c r="U58" s="26" t="str">
        <f t="shared" si="33"/>
        <v>-</v>
      </c>
      <c r="V58" s="24">
        <f t="shared" si="27"/>
        <v>-3.76085432</v>
      </c>
      <c r="W58" s="26">
        <f t="shared" si="4"/>
        <v>-100</v>
      </c>
      <c r="X58" s="30" t="s">
        <v>276</v>
      </c>
    </row>
    <row r="59" spans="1:24" ht="27" customHeight="1" x14ac:dyDescent="0.25">
      <c r="A59" s="20" t="s">
        <v>73</v>
      </c>
      <c r="B59" s="21" t="s">
        <v>269</v>
      </c>
      <c r="C59" s="22" t="s">
        <v>270</v>
      </c>
      <c r="D59" s="29">
        <f t="shared" si="28"/>
        <v>63.797826532000002</v>
      </c>
      <c r="E59" s="29">
        <v>0</v>
      </c>
      <c r="F59" s="29">
        <v>0</v>
      </c>
      <c r="G59" s="29">
        <v>0</v>
      </c>
      <c r="H59" s="29">
        <v>63.797826532000002</v>
      </c>
      <c r="I59" s="29">
        <f t="shared" si="29"/>
        <v>0</v>
      </c>
      <c r="J59" s="29">
        <v>0</v>
      </c>
      <c r="K59" s="29">
        <v>0</v>
      </c>
      <c r="L59" s="29">
        <v>0</v>
      </c>
      <c r="M59" s="29">
        <v>0</v>
      </c>
      <c r="N59" s="24">
        <f t="shared" si="30"/>
        <v>-63.797826532000002</v>
      </c>
      <c r="O59" s="25">
        <f t="shared" si="7"/>
        <v>-1</v>
      </c>
      <c r="P59" s="24">
        <f t="shared" si="31"/>
        <v>0</v>
      </c>
      <c r="Q59" s="26" t="str">
        <f t="shared" si="9"/>
        <v>-</v>
      </c>
      <c r="R59" s="24">
        <f t="shared" si="10"/>
        <v>0</v>
      </c>
      <c r="S59" s="26" t="str">
        <f t="shared" si="2"/>
        <v>-</v>
      </c>
      <c r="T59" s="24">
        <f t="shared" si="32"/>
        <v>0</v>
      </c>
      <c r="U59" s="26" t="str">
        <f t="shared" si="33"/>
        <v>-</v>
      </c>
      <c r="V59" s="24">
        <f t="shared" si="27"/>
        <v>-63.797826532000002</v>
      </c>
      <c r="W59" s="26">
        <f t="shared" si="4"/>
        <v>-100</v>
      </c>
      <c r="X59" s="30" t="s">
        <v>276</v>
      </c>
    </row>
    <row r="60" spans="1:24" ht="27" customHeight="1" x14ac:dyDescent="0.25">
      <c r="A60" s="20" t="s">
        <v>73</v>
      </c>
      <c r="B60" s="21" t="s">
        <v>271</v>
      </c>
      <c r="C60" s="22" t="s">
        <v>272</v>
      </c>
      <c r="D60" s="29">
        <f t="shared" si="28"/>
        <v>153.70789260399997</v>
      </c>
      <c r="E60" s="29">
        <v>0</v>
      </c>
      <c r="F60" s="29">
        <v>0</v>
      </c>
      <c r="G60" s="29">
        <v>0</v>
      </c>
      <c r="H60" s="29">
        <v>153.70789260399997</v>
      </c>
      <c r="I60" s="29">
        <f t="shared" si="29"/>
        <v>119.867393892</v>
      </c>
      <c r="J60" s="29">
        <v>0</v>
      </c>
      <c r="K60" s="29">
        <v>0</v>
      </c>
      <c r="L60" s="29">
        <v>0</v>
      </c>
      <c r="M60" s="29">
        <v>119.867393892</v>
      </c>
      <c r="N60" s="24">
        <f t="shared" si="30"/>
        <v>-33.84049871199997</v>
      </c>
      <c r="O60" s="25">
        <f t="shared" si="7"/>
        <v>-0.22016109998452568</v>
      </c>
      <c r="P60" s="24">
        <f t="shared" si="31"/>
        <v>0</v>
      </c>
      <c r="Q60" s="26" t="str">
        <f t="shared" si="9"/>
        <v>-</v>
      </c>
      <c r="R60" s="24">
        <f t="shared" si="10"/>
        <v>0</v>
      </c>
      <c r="S60" s="26" t="str">
        <f t="shared" si="2"/>
        <v>-</v>
      </c>
      <c r="T60" s="24">
        <f t="shared" si="32"/>
        <v>0</v>
      </c>
      <c r="U60" s="26" t="str">
        <f t="shared" si="33"/>
        <v>-</v>
      </c>
      <c r="V60" s="24">
        <f t="shared" si="27"/>
        <v>-33.84049871199997</v>
      </c>
      <c r="W60" s="26">
        <f t="shared" si="4"/>
        <v>-22.016109998452567</v>
      </c>
      <c r="X60" s="30" t="s">
        <v>277</v>
      </c>
    </row>
    <row r="61" spans="1:24" ht="27" customHeight="1" x14ac:dyDescent="0.25">
      <c r="A61" s="20" t="s">
        <v>75</v>
      </c>
      <c r="B61" s="19" t="s">
        <v>76</v>
      </c>
      <c r="C61" s="22" t="s">
        <v>24</v>
      </c>
      <c r="D61" s="29">
        <f>D62+D63</f>
        <v>0</v>
      </c>
      <c r="E61" s="29">
        <f t="shared" ref="E61:M61" si="34">E62+E63</f>
        <v>0</v>
      </c>
      <c r="F61" s="29">
        <f t="shared" si="34"/>
        <v>0</v>
      </c>
      <c r="G61" s="29">
        <f t="shared" si="34"/>
        <v>0</v>
      </c>
      <c r="H61" s="29">
        <f t="shared" si="34"/>
        <v>0</v>
      </c>
      <c r="I61" s="29">
        <f t="shared" si="34"/>
        <v>0</v>
      </c>
      <c r="J61" s="29">
        <f t="shared" si="34"/>
        <v>0</v>
      </c>
      <c r="K61" s="29">
        <f t="shared" si="34"/>
        <v>0</v>
      </c>
      <c r="L61" s="29">
        <f t="shared" si="34"/>
        <v>0</v>
      </c>
      <c r="M61" s="29">
        <f t="shared" si="34"/>
        <v>0</v>
      </c>
      <c r="N61" s="24">
        <f t="shared" si="30"/>
        <v>0</v>
      </c>
      <c r="O61" s="25" t="str">
        <f t="shared" si="7"/>
        <v>-</v>
      </c>
      <c r="P61" s="24">
        <f t="shared" si="31"/>
        <v>0</v>
      </c>
      <c r="Q61" s="26" t="str">
        <f t="shared" si="9"/>
        <v>-</v>
      </c>
      <c r="R61" s="24">
        <f t="shared" si="10"/>
        <v>0</v>
      </c>
      <c r="S61" s="26" t="str">
        <f t="shared" si="2"/>
        <v>-</v>
      </c>
      <c r="T61" s="24">
        <f t="shared" si="11"/>
        <v>0</v>
      </c>
      <c r="U61" s="26" t="str">
        <f t="shared" si="3"/>
        <v>-</v>
      </c>
      <c r="V61" s="24">
        <f t="shared" si="27"/>
        <v>0</v>
      </c>
      <c r="W61" s="26" t="str">
        <f t="shared" si="4"/>
        <v>-</v>
      </c>
      <c r="X61" s="19" t="s">
        <v>25</v>
      </c>
    </row>
    <row r="62" spans="1:24" ht="27" customHeight="1" x14ac:dyDescent="0.25">
      <c r="A62" s="20" t="s">
        <v>77</v>
      </c>
      <c r="B62" s="19" t="s">
        <v>78</v>
      </c>
      <c r="C62" s="22" t="s">
        <v>24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4">
        <f t="shared" si="30"/>
        <v>0</v>
      </c>
      <c r="O62" s="25" t="str">
        <f t="shared" si="7"/>
        <v>-</v>
      </c>
      <c r="P62" s="24">
        <f t="shared" si="31"/>
        <v>0</v>
      </c>
      <c r="Q62" s="26" t="str">
        <f t="shared" si="9"/>
        <v>-</v>
      </c>
      <c r="R62" s="24">
        <f t="shared" si="10"/>
        <v>0</v>
      </c>
      <c r="S62" s="26" t="str">
        <f t="shared" si="2"/>
        <v>-</v>
      </c>
      <c r="T62" s="24">
        <f t="shared" si="11"/>
        <v>0</v>
      </c>
      <c r="U62" s="26" t="str">
        <f t="shared" si="3"/>
        <v>-</v>
      </c>
      <c r="V62" s="24">
        <f t="shared" si="27"/>
        <v>0</v>
      </c>
      <c r="W62" s="26" t="str">
        <f t="shared" si="4"/>
        <v>-</v>
      </c>
      <c r="X62" s="19" t="s">
        <v>25</v>
      </c>
    </row>
    <row r="63" spans="1:24" ht="27" customHeight="1" x14ac:dyDescent="0.25">
      <c r="A63" s="20" t="s">
        <v>79</v>
      </c>
      <c r="B63" s="19" t="s">
        <v>80</v>
      </c>
      <c r="C63" s="22" t="s">
        <v>24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4">
        <f t="shared" si="30"/>
        <v>0</v>
      </c>
      <c r="O63" s="25" t="str">
        <f t="shared" si="7"/>
        <v>-</v>
      </c>
      <c r="P63" s="24">
        <f t="shared" si="31"/>
        <v>0</v>
      </c>
      <c r="Q63" s="26" t="str">
        <f t="shared" si="9"/>
        <v>-</v>
      </c>
      <c r="R63" s="24">
        <f t="shared" si="10"/>
        <v>0</v>
      </c>
      <c r="S63" s="26" t="str">
        <f t="shared" si="2"/>
        <v>-</v>
      </c>
      <c r="T63" s="24">
        <f t="shared" si="11"/>
        <v>0</v>
      </c>
      <c r="U63" s="26" t="str">
        <f t="shared" si="3"/>
        <v>-</v>
      </c>
      <c r="V63" s="24">
        <f t="shared" si="27"/>
        <v>0</v>
      </c>
      <c r="W63" s="26" t="str">
        <f t="shared" si="4"/>
        <v>-</v>
      </c>
      <c r="X63" s="19" t="s">
        <v>25</v>
      </c>
    </row>
    <row r="64" spans="1:24" ht="27" customHeight="1" x14ac:dyDescent="0.25">
      <c r="A64" s="20" t="s">
        <v>81</v>
      </c>
      <c r="B64" s="19" t="s">
        <v>82</v>
      </c>
      <c r="C64" s="22" t="s">
        <v>24</v>
      </c>
      <c r="D64" s="29">
        <f t="shared" ref="D64:M64" si="35">D65+D69</f>
        <v>0</v>
      </c>
      <c r="E64" s="29">
        <f t="shared" si="35"/>
        <v>0</v>
      </c>
      <c r="F64" s="29">
        <f t="shared" si="35"/>
        <v>0</v>
      </c>
      <c r="G64" s="29">
        <f t="shared" si="35"/>
        <v>0</v>
      </c>
      <c r="H64" s="29">
        <f t="shared" si="35"/>
        <v>0</v>
      </c>
      <c r="I64" s="29">
        <f t="shared" si="35"/>
        <v>0</v>
      </c>
      <c r="J64" s="29">
        <f t="shared" si="35"/>
        <v>0</v>
      </c>
      <c r="K64" s="29">
        <f t="shared" si="35"/>
        <v>0</v>
      </c>
      <c r="L64" s="29">
        <f t="shared" si="35"/>
        <v>0</v>
      </c>
      <c r="M64" s="29">
        <f t="shared" si="35"/>
        <v>0</v>
      </c>
      <c r="N64" s="24">
        <f t="shared" si="30"/>
        <v>0</v>
      </c>
      <c r="O64" s="25" t="str">
        <f t="shared" si="7"/>
        <v>-</v>
      </c>
      <c r="P64" s="24">
        <f t="shared" si="31"/>
        <v>0</v>
      </c>
      <c r="Q64" s="26" t="str">
        <f t="shared" si="9"/>
        <v>-</v>
      </c>
      <c r="R64" s="24">
        <f t="shared" si="10"/>
        <v>0</v>
      </c>
      <c r="S64" s="26" t="str">
        <f t="shared" si="2"/>
        <v>-</v>
      </c>
      <c r="T64" s="24">
        <f t="shared" si="11"/>
        <v>0</v>
      </c>
      <c r="U64" s="26" t="str">
        <f t="shared" si="3"/>
        <v>-</v>
      </c>
      <c r="V64" s="24">
        <f t="shared" si="27"/>
        <v>0</v>
      </c>
      <c r="W64" s="26" t="str">
        <f t="shared" si="4"/>
        <v>-</v>
      </c>
      <c r="X64" s="19" t="s">
        <v>25</v>
      </c>
    </row>
    <row r="65" spans="1:24" ht="27" customHeight="1" x14ac:dyDescent="0.25">
      <c r="A65" s="20" t="s">
        <v>83</v>
      </c>
      <c r="B65" s="31" t="s">
        <v>84</v>
      </c>
      <c r="C65" s="22" t="s">
        <v>24</v>
      </c>
      <c r="D65" s="29">
        <f t="shared" ref="D65:M65" si="36">D66+D67+D68</f>
        <v>0</v>
      </c>
      <c r="E65" s="29">
        <f t="shared" si="36"/>
        <v>0</v>
      </c>
      <c r="F65" s="29">
        <f t="shared" si="36"/>
        <v>0</v>
      </c>
      <c r="G65" s="29">
        <f t="shared" si="36"/>
        <v>0</v>
      </c>
      <c r="H65" s="29">
        <f t="shared" si="36"/>
        <v>0</v>
      </c>
      <c r="I65" s="29">
        <f t="shared" si="36"/>
        <v>0</v>
      </c>
      <c r="J65" s="29">
        <f t="shared" si="36"/>
        <v>0</v>
      </c>
      <c r="K65" s="29">
        <f t="shared" si="36"/>
        <v>0</v>
      </c>
      <c r="L65" s="29">
        <f t="shared" si="36"/>
        <v>0</v>
      </c>
      <c r="M65" s="29">
        <f t="shared" si="36"/>
        <v>0</v>
      </c>
      <c r="N65" s="24">
        <f t="shared" si="30"/>
        <v>0</v>
      </c>
      <c r="O65" s="25" t="str">
        <f t="shared" si="7"/>
        <v>-</v>
      </c>
      <c r="P65" s="24">
        <f t="shared" si="31"/>
        <v>0</v>
      </c>
      <c r="Q65" s="26" t="str">
        <f t="shared" si="9"/>
        <v>-</v>
      </c>
      <c r="R65" s="24">
        <f t="shared" si="10"/>
        <v>0</v>
      </c>
      <c r="S65" s="26" t="str">
        <f t="shared" si="2"/>
        <v>-</v>
      </c>
      <c r="T65" s="24">
        <f t="shared" si="11"/>
        <v>0</v>
      </c>
      <c r="U65" s="26" t="str">
        <f t="shared" si="3"/>
        <v>-</v>
      </c>
      <c r="V65" s="24">
        <f t="shared" si="27"/>
        <v>0</v>
      </c>
      <c r="W65" s="26" t="str">
        <f t="shared" si="4"/>
        <v>-</v>
      </c>
      <c r="X65" s="19" t="s">
        <v>25</v>
      </c>
    </row>
    <row r="66" spans="1:24" ht="27" customHeight="1" x14ac:dyDescent="0.25">
      <c r="A66" s="20" t="s">
        <v>83</v>
      </c>
      <c r="B66" s="19" t="s">
        <v>85</v>
      </c>
      <c r="C66" s="22" t="s">
        <v>24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4">
        <f t="shared" si="30"/>
        <v>0</v>
      </c>
      <c r="O66" s="25" t="str">
        <f t="shared" si="7"/>
        <v>-</v>
      </c>
      <c r="P66" s="24">
        <f t="shared" si="31"/>
        <v>0</v>
      </c>
      <c r="Q66" s="26" t="str">
        <f t="shared" si="9"/>
        <v>-</v>
      </c>
      <c r="R66" s="24">
        <f t="shared" si="10"/>
        <v>0</v>
      </c>
      <c r="S66" s="26" t="str">
        <f t="shared" si="2"/>
        <v>-</v>
      </c>
      <c r="T66" s="24">
        <f t="shared" si="11"/>
        <v>0</v>
      </c>
      <c r="U66" s="26" t="str">
        <f t="shared" si="3"/>
        <v>-</v>
      </c>
      <c r="V66" s="24">
        <f t="shared" si="27"/>
        <v>0</v>
      </c>
      <c r="W66" s="26" t="str">
        <f t="shared" si="4"/>
        <v>-</v>
      </c>
      <c r="X66" s="19" t="s">
        <v>25</v>
      </c>
    </row>
    <row r="67" spans="1:24" ht="27" customHeight="1" x14ac:dyDescent="0.25">
      <c r="A67" s="20" t="s">
        <v>83</v>
      </c>
      <c r="B67" s="19" t="s">
        <v>86</v>
      </c>
      <c r="C67" s="22" t="s">
        <v>24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4">
        <f t="shared" si="30"/>
        <v>0</v>
      </c>
      <c r="O67" s="25" t="str">
        <f t="shared" si="7"/>
        <v>-</v>
      </c>
      <c r="P67" s="24">
        <f t="shared" si="31"/>
        <v>0</v>
      </c>
      <c r="Q67" s="26" t="str">
        <f t="shared" si="9"/>
        <v>-</v>
      </c>
      <c r="R67" s="24">
        <f t="shared" si="10"/>
        <v>0</v>
      </c>
      <c r="S67" s="26" t="str">
        <f t="shared" si="2"/>
        <v>-</v>
      </c>
      <c r="T67" s="24">
        <f t="shared" si="11"/>
        <v>0</v>
      </c>
      <c r="U67" s="26" t="str">
        <f t="shared" si="3"/>
        <v>-</v>
      </c>
      <c r="V67" s="24">
        <f t="shared" si="27"/>
        <v>0</v>
      </c>
      <c r="W67" s="26" t="str">
        <f t="shared" si="4"/>
        <v>-</v>
      </c>
      <c r="X67" s="19" t="s">
        <v>25</v>
      </c>
    </row>
    <row r="68" spans="1:24" ht="27" customHeight="1" x14ac:dyDescent="0.25">
      <c r="A68" s="20" t="s">
        <v>83</v>
      </c>
      <c r="B68" s="19" t="s">
        <v>87</v>
      </c>
      <c r="C68" s="22" t="s">
        <v>24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4">
        <f t="shared" si="30"/>
        <v>0</v>
      </c>
      <c r="O68" s="25" t="str">
        <f t="shared" si="7"/>
        <v>-</v>
      </c>
      <c r="P68" s="24">
        <f t="shared" si="31"/>
        <v>0</v>
      </c>
      <c r="Q68" s="26" t="str">
        <f t="shared" si="9"/>
        <v>-</v>
      </c>
      <c r="R68" s="24">
        <f t="shared" si="10"/>
        <v>0</v>
      </c>
      <c r="S68" s="26" t="str">
        <f t="shared" si="2"/>
        <v>-</v>
      </c>
      <c r="T68" s="24">
        <f t="shared" si="11"/>
        <v>0</v>
      </c>
      <c r="U68" s="26" t="str">
        <f t="shared" si="3"/>
        <v>-</v>
      </c>
      <c r="V68" s="24">
        <f t="shared" si="27"/>
        <v>0</v>
      </c>
      <c r="W68" s="26" t="str">
        <f t="shared" si="4"/>
        <v>-</v>
      </c>
      <c r="X68" s="19" t="s">
        <v>25</v>
      </c>
    </row>
    <row r="69" spans="1:24" ht="27" customHeight="1" x14ac:dyDescent="0.25">
      <c r="A69" s="20" t="s">
        <v>88</v>
      </c>
      <c r="B69" s="19" t="s">
        <v>89</v>
      </c>
      <c r="C69" s="22" t="s">
        <v>24</v>
      </c>
      <c r="D69" s="28">
        <f>D70+D71+D72</f>
        <v>0</v>
      </c>
      <c r="E69" s="28">
        <f t="shared" ref="E69:M69" si="37">E70+E71+E72</f>
        <v>0</v>
      </c>
      <c r="F69" s="28">
        <f t="shared" si="37"/>
        <v>0</v>
      </c>
      <c r="G69" s="28">
        <f t="shared" si="37"/>
        <v>0</v>
      </c>
      <c r="H69" s="28">
        <f t="shared" si="37"/>
        <v>0</v>
      </c>
      <c r="I69" s="28">
        <f t="shared" si="37"/>
        <v>0</v>
      </c>
      <c r="J69" s="28">
        <f t="shared" si="37"/>
        <v>0</v>
      </c>
      <c r="K69" s="28">
        <f t="shared" si="37"/>
        <v>0</v>
      </c>
      <c r="L69" s="28">
        <f t="shared" si="37"/>
        <v>0</v>
      </c>
      <c r="M69" s="28">
        <f t="shared" si="37"/>
        <v>0</v>
      </c>
      <c r="N69" s="24">
        <f t="shared" si="30"/>
        <v>0</v>
      </c>
      <c r="O69" s="25" t="str">
        <f t="shared" si="7"/>
        <v>-</v>
      </c>
      <c r="P69" s="24">
        <f t="shared" si="31"/>
        <v>0</v>
      </c>
      <c r="Q69" s="26" t="str">
        <f t="shared" si="9"/>
        <v>-</v>
      </c>
      <c r="R69" s="24">
        <f t="shared" si="10"/>
        <v>0</v>
      </c>
      <c r="S69" s="26" t="str">
        <f t="shared" si="2"/>
        <v>-</v>
      </c>
      <c r="T69" s="24">
        <f t="shared" si="11"/>
        <v>0</v>
      </c>
      <c r="U69" s="26" t="str">
        <f t="shared" si="3"/>
        <v>-</v>
      </c>
      <c r="V69" s="24">
        <f t="shared" si="27"/>
        <v>0</v>
      </c>
      <c r="W69" s="26" t="str">
        <f t="shared" si="4"/>
        <v>-</v>
      </c>
      <c r="X69" s="19" t="s">
        <v>25</v>
      </c>
    </row>
    <row r="70" spans="1:24" ht="27" customHeight="1" x14ac:dyDescent="0.25">
      <c r="A70" s="20" t="s">
        <v>88</v>
      </c>
      <c r="B70" s="19" t="s">
        <v>85</v>
      </c>
      <c r="C70" s="22" t="s">
        <v>24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4">
        <f t="shared" si="30"/>
        <v>0</v>
      </c>
      <c r="O70" s="25" t="str">
        <f t="shared" si="7"/>
        <v>-</v>
      </c>
      <c r="P70" s="24">
        <f t="shared" si="31"/>
        <v>0</v>
      </c>
      <c r="Q70" s="26" t="str">
        <f t="shared" si="9"/>
        <v>-</v>
      </c>
      <c r="R70" s="24">
        <f t="shared" si="10"/>
        <v>0</v>
      </c>
      <c r="S70" s="26" t="str">
        <f t="shared" si="2"/>
        <v>-</v>
      </c>
      <c r="T70" s="24">
        <f t="shared" si="11"/>
        <v>0</v>
      </c>
      <c r="U70" s="26" t="str">
        <f t="shared" si="3"/>
        <v>-</v>
      </c>
      <c r="V70" s="24">
        <f t="shared" si="27"/>
        <v>0</v>
      </c>
      <c r="W70" s="26" t="str">
        <f t="shared" si="4"/>
        <v>-</v>
      </c>
      <c r="X70" s="19" t="s">
        <v>25</v>
      </c>
    </row>
    <row r="71" spans="1:24" ht="27" customHeight="1" x14ac:dyDescent="0.25">
      <c r="A71" s="20" t="s">
        <v>88</v>
      </c>
      <c r="B71" s="19" t="s">
        <v>86</v>
      </c>
      <c r="C71" s="22" t="s">
        <v>24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4">
        <f t="shared" si="30"/>
        <v>0</v>
      </c>
      <c r="O71" s="25" t="str">
        <f t="shared" si="7"/>
        <v>-</v>
      </c>
      <c r="P71" s="24">
        <f t="shared" si="31"/>
        <v>0</v>
      </c>
      <c r="Q71" s="26" t="str">
        <f t="shared" si="9"/>
        <v>-</v>
      </c>
      <c r="R71" s="24">
        <f t="shared" si="10"/>
        <v>0</v>
      </c>
      <c r="S71" s="26" t="str">
        <f t="shared" si="2"/>
        <v>-</v>
      </c>
      <c r="T71" s="24">
        <f t="shared" si="11"/>
        <v>0</v>
      </c>
      <c r="U71" s="26" t="str">
        <f t="shared" si="3"/>
        <v>-</v>
      </c>
      <c r="V71" s="24">
        <f t="shared" si="27"/>
        <v>0</v>
      </c>
      <c r="W71" s="26" t="str">
        <f t="shared" si="4"/>
        <v>-</v>
      </c>
      <c r="X71" s="19" t="s">
        <v>25</v>
      </c>
    </row>
    <row r="72" spans="1:24" ht="27" customHeight="1" x14ac:dyDescent="0.25">
      <c r="A72" s="20" t="s">
        <v>88</v>
      </c>
      <c r="B72" s="19" t="s">
        <v>90</v>
      </c>
      <c r="C72" s="22" t="s">
        <v>24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4">
        <f t="shared" si="30"/>
        <v>0</v>
      </c>
      <c r="O72" s="25" t="str">
        <f t="shared" si="7"/>
        <v>-</v>
      </c>
      <c r="P72" s="24">
        <f t="shared" si="31"/>
        <v>0</v>
      </c>
      <c r="Q72" s="26" t="str">
        <f t="shared" si="9"/>
        <v>-</v>
      </c>
      <c r="R72" s="24">
        <f t="shared" si="10"/>
        <v>0</v>
      </c>
      <c r="S72" s="26" t="str">
        <f t="shared" si="2"/>
        <v>-</v>
      </c>
      <c r="T72" s="24">
        <f t="shared" si="11"/>
        <v>0</v>
      </c>
      <c r="U72" s="26" t="str">
        <f t="shared" si="3"/>
        <v>-</v>
      </c>
      <c r="V72" s="24">
        <f t="shared" si="27"/>
        <v>0</v>
      </c>
      <c r="W72" s="26" t="str">
        <f t="shared" si="4"/>
        <v>-</v>
      </c>
      <c r="X72" s="19" t="s">
        <v>25</v>
      </c>
    </row>
    <row r="73" spans="1:24" ht="27" customHeight="1" x14ac:dyDescent="0.25">
      <c r="A73" s="20" t="s">
        <v>91</v>
      </c>
      <c r="B73" s="19" t="s">
        <v>92</v>
      </c>
      <c r="C73" s="22" t="s">
        <v>24</v>
      </c>
      <c r="D73" s="29">
        <f>D74+D75</f>
        <v>649.92363136420454</v>
      </c>
      <c r="E73" s="29">
        <f t="shared" ref="E73:M73" si="38">E74+E75</f>
        <v>0</v>
      </c>
      <c r="F73" s="29">
        <f t="shared" si="38"/>
        <v>0</v>
      </c>
      <c r="G73" s="29">
        <f t="shared" si="38"/>
        <v>74.513140689910728</v>
      </c>
      <c r="H73" s="29">
        <f t="shared" si="38"/>
        <v>575.4104906742939</v>
      </c>
      <c r="I73" s="29">
        <f t="shared" si="38"/>
        <v>48.017621890000001</v>
      </c>
      <c r="J73" s="29">
        <f t="shared" si="38"/>
        <v>0</v>
      </c>
      <c r="K73" s="29">
        <f t="shared" si="38"/>
        <v>0</v>
      </c>
      <c r="L73" s="29">
        <f t="shared" si="38"/>
        <v>0</v>
      </c>
      <c r="M73" s="29">
        <f t="shared" si="38"/>
        <v>48.017621890000001</v>
      </c>
      <c r="N73" s="24">
        <f t="shared" si="30"/>
        <v>-601.90600947420455</v>
      </c>
      <c r="O73" s="25">
        <f t="shared" si="7"/>
        <v>-0.92611805514871048</v>
      </c>
      <c r="P73" s="24">
        <f t="shared" si="31"/>
        <v>0</v>
      </c>
      <c r="Q73" s="26" t="str">
        <f t="shared" si="9"/>
        <v>-</v>
      </c>
      <c r="R73" s="24">
        <f t="shared" si="10"/>
        <v>0</v>
      </c>
      <c r="S73" s="26" t="str">
        <f t="shared" si="2"/>
        <v>-</v>
      </c>
      <c r="T73" s="24">
        <f t="shared" si="11"/>
        <v>-74.513140689910728</v>
      </c>
      <c r="U73" s="26">
        <f t="shared" si="3"/>
        <v>-100</v>
      </c>
      <c r="V73" s="24">
        <f t="shared" si="27"/>
        <v>-527.39286878429391</v>
      </c>
      <c r="W73" s="26">
        <f t="shared" si="4"/>
        <v>-91.655066657938306</v>
      </c>
      <c r="X73" s="19" t="s">
        <v>25</v>
      </c>
    </row>
    <row r="74" spans="1:24" ht="48.75" customHeight="1" x14ac:dyDescent="0.25">
      <c r="A74" s="20" t="s">
        <v>93</v>
      </c>
      <c r="B74" s="19" t="s">
        <v>94</v>
      </c>
      <c r="C74" s="22" t="s">
        <v>24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4">
        <f t="shared" si="30"/>
        <v>0</v>
      </c>
      <c r="O74" s="25" t="str">
        <f t="shared" si="7"/>
        <v>-</v>
      </c>
      <c r="P74" s="24">
        <f t="shared" si="31"/>
        <v>0</v>
      </c>
      <c r="Q74" s="26" t="str">
        <f t="shared" si="9"/>
        <v>-</v>
      </c>
      <c r="R74" s="24">
        <f t="shared" si="10"/>
        <v>0</v>
      </c>
      <c r="S74" s="26" t="str">
        <f t="shared" si="2"/>
        <v>-</v>
      </c>
      <c r="T74" s="24">
        <f t="shared" si="11"/>
        <v>0</v>
      </c>
      <c r="U74" s="26" t="str">
        <f t="shared" si="3"/>
        <v>-</v>
      </c>
      <c r="V74" s="24">
        <f t="shared" si="27"/>
        <v>0</v>
      </c>
      <c r="W74" s="26" t="str">
        <f t="shared" si="4"/>
        <v>-</v>
      </c>
      <c r="X74" s="19" t="s">
        <v>25</v>
      </c>
    </row>
    <row r="75" spans="1:24" ht="27" customHeight="1" x14ac:dyDescent="0.25">
      <c r="A75" s="20" t="s">
        <v>95</v>
      </c>
      <c r="B75" s="19" t="s">
        <v>96</v>
      </c>
      <c r="C75" s="22" t="s">
        <v>24</v>
      </c>
      <c r="D75" s="29">
        <f t="shared" ref="D75:M75" si="39">SUM(D76:D80)</f>
        <v>649.92363136420454</v>
      </c>
      <c r="E75" s="29">
        <f t="shared" si="39"/>
        <v>0</v>
      </c>
      <c r="F75" s="29">
        <f t="shared" si="39"/>
        <v>0</v>
      </c>
      <c r="G75" s="29">
        <f t="shared" si="39"/>
        <v>74.513140689910728</v>
      </c>
      <c r="H75" s="29">
        <f t="shared" si="39"/>
        <v>575.4104906742939</v>
      </c>
      <c r="I75" s="29">
        <f t="shared" si="39"/>
        <v>48.017621890000001</v>
      </c>
      <c r="J75" s="29">
        <f t="shared" si="39"/>
        <v>0</v>
      </c>
      <c r="K75" s="29">
        <f t="shared" si="39"/>
        <v>0</v>
      </c>
      <c r="L75" s="29">
        <f t="shared" si="39"/>
        <v>0</v>
      </c>
      <c r="M75" s="29">
        <f t="shared" si="39"/>
        <v>48.017621890000001</v>
      </c>
      <c r="N75" s="24">
        <f t="shared" si="30"/>
        <v>-601.90600947420455</v>
      </c>
      <c r="O75" s="25">
        <f t="shared" si="7"/>
        <v>-0.92611805514871048</v>
      </c>
      <c r="P75" s="24">
        <f>IF(E75="нд","нд",J75-E75)</f>
        <v>0</v>
      </c>
      <c r="Q75" s="26" t="str">
        <f t="shared" si="9"/>
        <v>-</v>
      </c>
      <c r="R75" s="24">
        <f t="shared" si="10"/>
        <v>0</v>
      </c>
      <c r="S75" s="26" t="str">
        <f t="shared" si="2"/>
        <v>-</v>
      </c>
      <c r="T75" s="24">
        <f t="shared" si="11"/>
        <v>-74.513140689910728</v>
      </c>
      <c r="U75" s="26">
        <f t="shared" si="3"/>
        <v>-100</v>
      </c>
      <c r="V75" s="24">
        <f t="shared" si="27"/>
        <v>-527.39286878429391</v>
      </c>
      <c r="W75" s="26">
        <f t="shared" si="4"/>
        <v>-91.655066657938306</v>
      </c>
      <c r="X75" s="19" t="s">
        <v>25</v>
      </c>
    </row>
    <row r="76" spans="1:24" ht="27" customHeight="1" x14ac:dyDescent="0.25">
      <c r="A76" s="20" t="s">
        <v>95</v>
      </c>
      <c r="B76" s="21" t="s">
        <v>278</v>
      </c>
      <c r="C76" s="22" t="s">
        <v>279</v>
      </c>
      <c r="D76" s="29">
        <f>IF(E76="нд","нд",E76+F76+G76+H76)</f>
        <v>71.32158397554096</v>
      </c>
      <c r="E76" s="29">
        <v>0</v>
      </c>
      <c r="F76" s="29">
        <v>0</v>
      </c>
      <c r="G76" s="29">
        <v>48.659529879617473</v>
      </c>
      <c r="H76" s="29">
        <v>22.662054095923491</v>
      </c>
      <c r="I76" s="29">
        <f>J76+K76+L76+M76</f>
        <v>0</v>
      </c>
      <c r="J76" s="29">
        <v>0</v>
      </c>
      <c r="K76" s="29">
        <v>0</v>
      </c>
      <c r="L76" s="29">
        <v>0</v>
      </c>
      <c r="M76" s="29">
        <v>0</v>
      </c>
      <c r="N76" s="24">
        <f>IF(D76="нд","нд",I76-D76)</f>
        <v>-71.32158397554096</v>
      </c>
      <c r="O76" s="25">
        <f t="shared" si="7"/>
        <v>-1</v>
      </c>
      <c r="P76" s="24">
        <f>IF(E76="нд","нд",J76-E76)</f>
        <v>0</v>
      </c>
      <c r="Q76" s="26" t="str">
        <f>IF($D76="нд","нд",IF(E76=0,"-",P76/E76*100))</f>
        <v>-</v>
      </c>
      <c r="R76" s="24">
        <f>IF(F76="нд","нд",K76-F76)</f>
        <v>0</v>
      </c>
      <c r="S76" s="26" t="str">
        <f>IF($D76="нд","нд",IF(F76=0,"-",R76/F76*100))</f>
        <v>-</v>
      </c>
      <c r="T76" s="24">
        <f>IF(G76="нд","нд",L76-G76)</f>
        <v>-48.659529879617473</v>
      </c>
      <c r="U76" s="26">
        <f>IF($D76="нд","нд",IF(G76=0,"-",T76/G76*100))</f>
        <v>-100</v>
      </c>
      <c r="V76" s="24">
        <f>IF(H76="нд","нд",M76-H76)</f>
        <v>-22.662054095923491</v>
      </c>
      <c r="W76" s="26">
        <f>IF($D76="нд","нд",IF(H76=0,"-",V76/H76*100))</f>
        <v>-100</v>
      </c>
      <c r="X76" s="30" t="s">
        <v>288</v>
      </c>
    </row>
    <row r="77" spans="1:24" ht="27" customHeight="1" x14ac:dyDescent="0.25">
      <c r="A77" s="20" t="s">
        <v>95</v>
      </c>
      <c r="B77" s="21" t="s">
        <v>280</v>
      </c>
      <c r="C77" s="22" t="s">
        <v>281</v>
      </c>
      <c r="D77" s="29">
        <f t="shared" ref="D77:D80" si="40">IF(E77="нд","нд",E77+F77+G77+H77)</f>
        <v>547.57771441631166</v>
      </c>
      <c r="E77" s="29">
        <v>0</v>
      </c>
      <c r="F77" s="29">
        <v>0</v>
      </c>
      <c r="G77" s="29">
        <v>0</v>
      </c>
      <c r="H77" s="29">
        <v>547.57771441631166</v>
      </c>
      <c r="I77" s="29">
        <f t="shared" ref="I77:I80" si="41">J77+K77+L77+M77</f>
        <v>40.77750812</v>
      </c>
      <c r="J77" s="29">
        <v>0</v>
      </c>
      <c r="K77" s="29">
        <v>0</v>
      </c>
      <c r="L77" s="29">
        <v>0</v>
      </c>
      <c r="M77" s="29">
        <v>40.77750812</v>
      </c>
      <c r="N77" s="24">
        <f t="shared" ref="N77:N80" si="42">IF(D77="нд","нд",I77-D77)</f>
        <v>-506.80020629631167</v>
      </c>
      <c r="O77" s="25">
        <f t="shared" si="7"/>
        <v>-0.9255311035375744</v>
      </c>
      <c r="P77" s="24">
        <f t="shared" ref="P77:P80" si="43">IF(E77="нд","нд",J77-E77)</f>
        <v>0</v>
      </c>
      <c r="Q77" s="26" t="str">
        <f t="shared" ref="Q77:Q80" si="44">IF($D77="нд","нд",IF(E77=0,"-",P77/E77*100))</f>
        <v>-</v>
      </c>
      <c r="R77" s="24">
        <f t="shared" ref="R77:R80" si="45">IF(F77="нд","нд",K77-F77)</f>
        <v>0</v>
      </c>
      <c r="S77" s="26" t="str">
        <f t="shared" ref="S77:S80" si="46">IF($D77="нд","нд",IF(F77=0,"-",R77/F77*100))</f>
        <v>-</v>
      </c>
      <c r="T77" s="24">
        <f t="shared" ref="T77:T80" si="47">IF(G77="нд","нд",L77-G77)</f>
        <v>0</v>
      </c>
      <c r="U77" s="26" t="str">
        <f t="shared" ref="U77:U80" si="48">IF($D77="нд","нд",IF(G77=0,"-",T77/G77*100))</f>
        <v>-</v>
      </c>
      <c r="V77" s="24">
        <f t="shared" ref="V77:V80" si="49">IF(H77="нд","нд",M77-H77)</f>
        <v>-506.80020629631167</v>
      </c>
      <c r="W77" s="26">
        <f t="shared" ref="W77:W80" si="50">IF($D77="нд","нд",IF(H77=0,"-",V77/H77*100))</f>
        <v>-92.553110353757432</v>
      </c>
      <c r="X77" s="30" t="s">
        <v>275</v>
      </c>
    </row>
    <row r="78" spans="1:24" ht="27" customHeight="1" x14ac:dyDescent="0.25">
      <c r="A78" s="20" t="s">
        <v>95</v>
      </c>
      <c r="B78" s="21" t="s">
        <v>282</v>
      </c>
      <c r="C78" s="22" t="s">
        <v>283</v>
      </c>
      <c r="D78" s="29">
        <f t="shared" si="40"/>
        <v>7.37815031999029</v>
      </c>
      <c r="E78" s="29">
        <v>0</v>
      </c>
      <c r="F78" s="29">
        <v>0</v>
      </c>
      <c r="G78" s="29">
        <v>6.1484585999919084</v>
      </c>
      <c r="H78" s="29">
        <v>1.2296917199983817</v>
      </c>
      <c r="I78" s="29">
        <f t="shared" si="41"/>
        <v>0</v>
      </c>
      <c r="J78" s="29">
        <v>0</v>
      </c>
      <c r="K78" s="29">
        <v>0</v>
      </c>
      <c r="L78" s="29">
        <v>0</v>
      </c>
      <c r="M78" s="29">
        <v>0</v>
      </c>
      <c r="N78" s="24">
        <f t="shared" si="42"/>
        <v>-7.37815031999029</v>
      </c>
      <c r="O78" s="25">
        <f t="shared" si="7"/>
        <v>-1</v>
      </c>
      <c r="P78" s="24">
        <f t="shared" si="43"/>
        <v>0</v>
      </c>
      <c r="Q78" s="26" t="str">
        <f t="shared" si="44"/>
        <v>-</v>
      </c>
      <c r="R78" s="24">
        <f t="shared" si="45"/>
        <v>0</v>
      </c>
      <c r="S78" s="26" t="str">
        <f t="shared" si="46"/>
        <v>-</v>
      </c>
      <c r="T78" s="24">
        <f t="shared" si="47"/>
        <v>-6.1484585999919084</v>
      </c>
      <c r="U78" s="26">
        <f t="shared" si="48"/>
        <v>-100</v>
      </c>
      <c r="V78" s="24">
        <f t="shared" si="49"/>
        <v>-1.2296917199983817</v>
      </c>
      <c r="W78" s="26">
        <f t="shared" si="50"/>
        <v>-100</v>
      </c>
      <c r="X78" s="30" t="s">
        <v>289</v>
      </c>
    </row>
    <row r="79" spans="1:24" ht="27" customHeight="1" x14ac:dyDescent="0.25">
      <c r="A79" s="20" t="s">
        <v>95</v>
      </c>
      <c r="B79" s="21" t="s">
        <v>284</v>
      </c>
      <c r="C79" s="22" t="s">
        <v>285</v>
      </c>
      <c r="D79" s="29">
        <f t="shared" si="40"/>
        <v>6.4915077843616196</v>
      </c>
      <c r="E79" s="29">
        <v>0</v>
      </c>
      <c r="F79" s="29">
        <v>0</v>
      </c>
      <c r="G79" s="29">
        <v>5.4095898203013499</v>
      </c>
      <c r="H79" s="29">
        <v>1.0819179640602696</v>
      </c>
      <c r="I79" s="29">
        <f t="shared" si="41"/>
        <v>0</v>
      </c>
      <c r="J79" s="29">
        <v>0</v>
      </c>
      <c r="K79" s="29">
        <v>0</v>
      </c>
      <c r="L79" s="29">
        <v>0</v>
      </c>
      <c r="M79" s="29">
        <v>0</v>
      </c>
      <c r="N79" s="24">
        <f t="shared" si="42"/>
        <v>-6.4915077843616196</v>
      </c>
      <c r="O79" s="25">
        <f t="shared" si="7"/>
        <v>-1</v>
      </c>
      <c r="P79" s="24">
        <f t="shared" si="43"/>
        <v>0</v>
      </c>
      <c r="Q79" s="26" t="str">
        <f t="shared" si="44"/>
        <v>-</v>
      </c>
      <c r="R79" s="24">
        <f t="shared" si="45"/>
        <v>0</v>
      </c>
      <c r="S79" s="26" t="str">
        <f t="shared" si="46"/>
        <v>-</v>
      </c>
      <c r="T79" s="24">
        <f t="shared" si="47"/>
        <v>-5.4095898203013499</v>
      </c>
      <c r="U79" s="26">
        <f t="shared" si="48"/>
        <v>-100</v>
      </c>
      <c r="V79" s="24">
        <f t="shared" si="49"/>
        <v>-1.0819179640602696</v>
      </c>
      <c r="W79" s="26">
        <f t="shared" si="50"/>
        <v>-100</v>
      </c>
      <c r="X79" s="30" t="s">
        <v>289</v>
      </c>
    </row>
    <row r="80" spans="1:24" ht="27" customHeight="1" x14ac:dyDescent="0.25">
      <c r="A80" s="20" t="s">
        <v>95</v>
      </c>
      <c r="B80" s="21" t="s">
        <v>286</v>
      </c>
      <c r="C80" s="22" t="s">
        <v>287</v>
      </c>
      <c r="D80" s="29">
        <f t="shared" si="40"/>
        <v>17.154674868000001</v>
      </c>
      <c r="E80" s="29">
        <v>0</v>
      </c>
      <c r="F80" s="29">
        <v>0</v>
      </c>
      <c r="G80" s="29">
        <v>14.295562390000001</v>
      </c>
      <c r="H80" s="29">
        <v>2.8591124780000001</v>
      </c>
      <c r="I80" s="29">
        <f t="shared" si="41"/>
        <v>7.2401137699999998</v>
      </c>
      <c r="J80" s="29">
        <v>0</v>
      </c>
      <c r="K80" s="29">
        <v>0</v>
      </c>
      <c r="L80" s="29">
        <v>0</v>
      </c>
      <c r="M80" s="29">
        <v>7.2401137699999998</v>
      </c>
      <c r="N80" s="24">
        <f t="shared" si="42"/>
        <v>-9.9145610980000001</v>
      </c>
      <c r="O80" s="25">
        <f t="shared" si="7"/>
        <v>-0.57795097687886998</v>
      </c>
      <c r="P80" s="24">
        <f t="shared" si="43"/>
        <v>0</v>
      </c>
      <c r="Q80" s="26" t="str">
        <f t="shared" si="44"/>
        <v>-</v>
      </c>
      <c r="R80" s="24">
        <f t="shared" si="45"/>
        <v>0</v>
      </c>
      <c r="S80" s="26" t="str">
        <f t="shared" si="46"/>
        <v>-</v>
      </c>
      <c r="T80" s="24">
        <f t="shared" si="47"/>
        <v>-14.295562390000001</v>
      </c>
      <c r="U80" s="26">
        <f t="shared" si="48"/>
        <v>-100</v>
      </c>
      <c r="V80" s="24">
        <f t="shared" si="49"/>
        <v>4.3810012919999997</v>
      </c>
      <c r="W80" s="26">
        <f t="shared" si="50"/>
        <v>153.22941387267798</v>
      </c>
      <c r="X80" s="30" t="s">
        <v>290</v>
      </c>
    </row>
    <row r="81" spans="1:24" ht="27" customHeight="1" x14ac:dyDescent="0.25">
      <c r="A81" s="20" t="s">
        <v>97</v>
      </c>
      <c r="B81" s="19" t="s">
        <v>98</v>
      </c>
      <c r="C81" s="22" t="s">
        <v>24</v>
      </c>
      <c r="D81" s="28">
        <f t="shared" ref="D81:M81" si="51">D82+D85+D92+D103</f>
        <v>4384.2368673505925</v>
      </c>
      <c r="E81" s="28">
        <f t="shared" si="51"/>
        <v>0</v>
      </c>
      <c r="F81" s="28">
        <f t="shared" si="51"/>
        <v>0</v>
      </c>
      <c r="G81" s="28">
        <f t="shared" si="51"/>
        <v>32.275696624780672</v>
      </c>
      <c r="H81" s="28">
        <f t="shared" si="51"/>
        <v>4351.9611707258118</v>
      </c>
      <c r="I81" s="28">
        <f t="shared" si="51"/>
        <v>62.488102490000003</v>
      </c>
      <c r="J81" s="28">
        <f t="shared" si="51"/>
        <v>0</v>
      </c>
      <c r="K81" s="28">
        <f t="shared" si="51"/>
        <v>0</v>
      </c>
      <c r="L81" s="28">
        <f t="shared" si="51"/>
        <v>2.4353236166666665</v>
      </c>
      <c r="M81" s="28">
        <f t="shared" si="51"/>
        <v>60.052778873333331</v>
      </c>
      <c r="N81" s="24">
        <f t="shared" si="30"/>
        <v>-4321.7487648605929</v>
      </c>
      <c r="O81" s="25">
        <f t="shared" si="7"/>
        <v>-0.98574709707056463</v>
      </c>
      <c r="P81" s="24">
        <f t="shared" si="31"/>
        <v>0</v>
      </c>
      <c r="Q81" s="26" t="str">
        <f t="shared" si="9"/>
        <v>-</v>
      </c>
      <c r="R81" s="24">
        <f t="shared" si="10"/>
        <v>0</v>
      </c>
      <c r="S81" s="26" t="str">
        <f t="shared" si="2"/>
        <v>-</v>
      </c>
      <c r="T81" s="24">
        <f t="shared" si="11"/>
        <v>-29.840373008114007</v>
      </c>
      <c r="U81" s="26">
        <f t="shared" si="3"/>
        <v>-92.454621057514615</v>
      </c>
      <c r="V81" s="24">
        <f t="shared" si="27"/>
        <v>-4291.9083918524784</v>
      </c>
      <c r="W81" s="26">
        <f t="shared" si="4"/>
        <v>-98.62009846785196</v>
      </c>
      <c r="X81" s="19" t="s">
        <v>25</v>
      </c>
    </row>
    <row r="82" spans="1:24" ht="27" customHeight="1" x14ac:dyDescent="0.25">
      <c r="A82" s="20" t="s">
        <v>99</v>
      </c>
      <c r="B82" s="19" t="s">
        <v>100</v>
      </c>
      <c r="C82" s="22" t="s">
        <v>24</v>
      </c>
      <c r="D82" s="28">
        <f>D83+D84</f>
        <v>0</v>
      </c>
      <c r="E82" s="28">
        <f t="shared" ref="E82:M82" si="52">E83+E84</f>
        <v>0</v>
      </c>
      <c r="F82" s="28">
        <f t="shared" si="52"/>
        <v>0</v>
      </c>
      <c r="G82" s="28">
        <f t="shared" si="52"/>
        <v>0</v>
      </c>
      <c r="H82" s="28">
        <f t="shared" si="52"/>
        <v>0</v>
      </c>
      <c r="I82" s="28">
        <f t="shared" si="52"/>
        <v>0</v>
      </c>
      <c r="J82" s="28">
        <f t="shared" si="52"/>
        <v>0</v>
      </c>
      <c r="K82" s="28">
        <f t="shared" si="52"/>
        <v>0</v>
      </c>
      <c r="L82" s="28">
        <f t="shared" si="52"/>
        <v>0</v>
      </c>
      <c r="M82" s="28">
        <f t="shared" si="52"/>
        <v>0</v>
      </c>
      <c r="N82" s="24">
        <f t="shared" si="30"/>
        <v>0</v>
      </c>
      <c r="O82" s="25" t="str">
        <f t="shared" si="7"/>
        <v>-</v>
      </c>
      <c r="P82" s="24">
        <f t="shared" si="31"/>
        <v>0</v>
      </c>
      <c r="Q82" s="26" t="str">
        <f t="shared" si="9"/>
        <v>-</v>
      </c>
      <c r="R82" s="24">
        <f t="shared" si="10"/>
        <v>0</v>
      </c>
      <c r="S82" s="26" t="str">
        <f t="shared" si="2"/>
        <v>-</v>
      </c>
      <c r="T82" s="24">
        <f t="shared" si="11"/>
        <v>0</v>
      </c>
      <c r="U82" s="26" t="str">
        <f t="shared" si="3"/>
        <v>-</v>
      </c>
      <c r="V82" s="24">
        <f t="shared" si="27"/>
        <v>0</v>
      </c>
      <c r="W82" s="26" t="str">
        <f t="shared" si="4"/>
        <v>-</v>
      </c>
      <c r="X82" s="19" t="s">
        <v>25</v>
      </c>
    </row>
    <row r="83" spans="1:24" ht="27" customHeight="1" x14ac:dyDescent="0.25">
      <c r="A83" s="20" t="s">
        <v>101</v>
      </c>
      <c r="B83" s="19" t="s">
        <v>102</v>
      </c>
      <c r="C83" s="22" t="s">
        <v>24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4">
        <f t="shared" si="30"/>
        <v>0</v>
      </c>
      <c r="O83" s="25" t="str">
        <f t="shared" si="7"/>
        <v>-</v>
      </c>
      <c r="P83" s="24">
        <f t="shared" si="31"/>
        <v>0</v>
      </c>
      <c r="Q83" s="26" t="str">
        <f t="shared" si="9"/>
        <v>-</v>
      </c>
      <c r="R83" s="24">
        <f t="shared" si="10"/>
        <v>0</v>
      </c>
      <c r="S83" s="26" t="str">
        <f t="shared" si="2"/>
        <v>-</v>
      </c>
      <c r="T83" s="24">
        <f t="shared" si="11"/>
        <v>0</v>
      </c>
      <c r="U83" s="26" t="str">
        <f t="shared" si="3"/>
        <v>-</v>
      </c>
      <c r="V83" s="24">
        <f t="shared" si="27"/>
        <v>0</v>
      </c>
      <c r="W83" s="26" t="str">
        <f t="shared" si="4"/>
        <v>-</v>
      </c>
      <c r="X83" s="19" t="s">
        <v>25</v>
      </c>
    </row>
    <row r="84" spans="1:24" ht="27" customHeight="1" x14ac:dyDescent="0.25">
      <c r="A84" s="20" t="s">
        <v>103</v>
      </c>
      <c r="B84" s="19" t="s">
        <v>104</v>
      </c>
      <c r="C84" s="22" t="s">
        <v>24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4">
        <f t="shared" si="30"/>
        <v>0</v>
      </c>
      <c r="O84" s="25" t="str">
        <f t="shared" si="7"/>
        <v>-</v>
      </c>
      <c r="P84" s="24">
        <f t="shared" si="31"/>
        <v>0</v>
      </c>
      <c r="Q84" s="26" t="str">
        <f t="shared" si="9"/>
        <v>-</v>
      </c>
      <c r="R84" s="24">
        <f t="shared" si="10"/>
        <v>0</v>
      </c>
      <c r="S84" s="26" t="str">
        <f t="shared" si="2"/>
        <v>-</v>
      </c>
      <c r="T84" s="24">
        <f t="shared" si="11"/>
        <v>0</v>
      </c>
      <c r="U84" s="26" t="str">
        <f t="shared" si="3"/>
        <v>-</v>
      </c>
      <c r="V84" s="24">
        <f t="shared" si="27"/>
        <v>0</v>
      </c>
      <c r="W84" s="26" t="str">
        <f t="shared" si="4"/>
        <v>-</v>
      </c>
      <c r="X84" s="19" t="s">
        <v>25</v>
      </c>
    </row>
    <row r="85" spans="1:24" ht="27" customHeight="1" x14ac:dyDescent="0.25">
      <c r="A85" s="20" t="s">
        <v>105</v>
      </c>
      <c r="B85" s="19" t="s">
        <v>106</v>
      </c>
      <c r="C85" s="22" t="s">
        <v>24</v>
      </c>
      <c r="D85" s="29">
        <f t="shared" ref="D85:M85" si="53">D86+D91</f>
        <v>370.05214134259279</v>
      </c>
      <c r="E85" s="29">
        <f t="shared" si="53"/>
        <v>0</v>
      </c>
      <c r="F85" s="29">
        <f t="shared" si="53"/>
        <v>0</v>
      </c>
      <c r="G85" s="29">
        <f t="shared" si="53"/>
        <v>32.275696624780672</v>
      </c>
      <c r="H85" s="29">
        <f t="shared" si="53"/>
        <v>337.77644471781207</v>
      </c>
      <c r="I85" s="29">
        <f t="shared" si="53"/>
        <v>1.49465603</v>
      </c>
      <c r="J85" s="29">
        <f t="shared" si="53"/>
        <v>0</v>
      </c>
      <c r="K85" s="29">
        <f t="shared" si="53"/>
        <v>0</v>
      </c>
      <c r="L85" s="29">
        <f t="shared" si="53"/>
        <v>1.2455466916666666</v>
      </c>
      <c r="M85" s="29">
        <f t="shared" si="53"/>
        <v>0.24910933833333337</v>
      </c>
      <c r="N85" s="24">
        <f t="shared" si="30"/>
        <v>-368.5574853125928</v>
      </c>
      <c r="O85" s="25">
        <f t="shared" si="7"/>
        <v>-0.99596095830015419</v>
      </c>
      <c r="P85" s="24">
        <f t="shared" si="31"/>
        <v>0</v>
      </c>
      <c r="Q85" s="26" t="str">
        <f t="shared" si="9"/>
        <v>-</v>
      </c>
      <c r="R85" s="24">
        <f t="shared" si="10"/>
        <v>0</v>
      </c>
      <c r="S85" s="26" t="str">
        <f t="shared" si="2"/>
        <v>-</v>
      </c>
      <c r="T85" s="24">
        <f t="shared" si="11"/>
        <v>-31.030149933114004</v>
      </c>
      <c r="U85" s="26">
        <f t="shared" si="3"/>
        <v>-96.140914614030791</v>
      </c>
      <c r="V85" s="24">
        <f t="shared" si="27"/>
        <v>-337.52733537947876</v>
      </c>
      <c r="W85" s="26">
        <f t="shared" si="4"/>
        <v>-99.926250233777722</v>
      </c>
      <c r="X85" s="19" t="s">
        <v>25</v>
      </c>
    </row>
    <row r="86" spans="1:24" ht="27" customHeight="1" x14ac:dyDescent="0.25">
      <c r="A86" s="20" t="s">
        <v>107</v>
      </c>
      <c r="B86" s="19" t="s">
        <v>108</v>
      </c>
      <c r="C86" s="22" t="s">
        <v>24</v>
      </c>
      <c r="D86" s="29">
        <f>SUM(D87:D90)</f>
        <v>370.05214134259279</v>
      </c>
      <c r="E86" s="29">
        <f t="shared" ref="E86:M86" si="54">SUM(E87:E90)</f>
        <v>0</v>
      </c>
      <c r="F86" s="29">
        <f t="shared" si="54"/>
        <v>0</v>
      </c>
      <c r="G86" s="29">
        <f t="shared" si="54"/>
        <v>32.275696624780672</v>
      </c>
      <c r="H86" s="29">
        <f t="shared" si="54"/>
        <v>337.77644471781207</v>
      </c>
      <c r="I86" s="29">
        <f t="shared" si="54"/>
        <v>1.49465603</v>
      </c>
      <c r="J86" s="29">
        <f t="shared" si="54"/>
        <v>0</v>
      </c>
      <c r="K86" s="29">
        <f t="shared" si="54"/>
        <v>0</v>
      </c>
      <c r="L86" s="29">
        <f t="shared" si="54"/>
        <v>1.2455466916666666</v>
      </c>
      <c r="M86" s="29">
        <f t="shared" si="54"/>
        <v>0.24910933833333337</v>
      </c>
      <c r="N86" s="24">
        <f>IF(D86="нд","нд",I86-D86)</f>
        <v>-368.5574853125928</v>
      </c>
      <c r="O86" s="25">
        <f t="shared" si="7"/>
        <v>-0.99596095830015419</v>
      </c>
      <c r="P86" s="24">
        <f t="shared" si="31"/>
        <v>0</v>
      </c>
      <c r="Q86" s="26" t="str">
        <f t="shared" si="9"/>
        <v>-</v>
      </c>
      <c r="R86" s="24">
        <f t="shared" si="10"/>
        <v>0</v>
      </c>
      <c r="S86" s="26" t="str">
        <f t="shared" si="2"/>
        <v>-</v>
      </c>
      <c r="T86" s="24">
        <f t="shared" si="11"/>
        <v>-31.030149933114004</v>
      </c>
      <c r="U86" s="26">
        <f t="shared" si="3"/>
        <v>-96.140914614030791</v>
      </c>
      <c r="V86" s="24">
        <f t="shared" si="27"/>
        <v>-337.52733537947876</v>
      </c>
      <c r="W86" s="26">
        <f t="shared" si="4"/>
        <v>-99.926250233777722</v>
      </c>
      <c r="X86" s="19" t="s">
        <v>25</v>
      </c>
    </row>
    <row r="87" spans="1:24" ht="27" customHeight="1" x14ac:dyDescent="0.25">
      <c r="A87" s="20" t="s">
        <v>107</v>
      </c>
      <c r="B87" s="21" t="s">
        <v>291</v>
      </c>
      <c r="C87" s="22" t="s">
        <v>292</v>
      </c>
      <c r="D87" s="29">
        <f>IF(E87="нд","нд",E87+F87+G87+H87)</f>
        <v>105.52159001599999</v>
      </c>
      <c r="E87" s="29">
        <v>0</v>
      </c>
      <c r="F87" s="29">
        <v>0</v>
      </c>
      <c r="G87" s="29">
        <v>0</v>
      </c>
      <c r="H87" s="29">
        <v>105.52159001599999</v>
      </c>
      <c r="I87" s="29">
        <f>J87+K87+L87+M87</f>
        <v>1.49465603</v>
      </c>
      <c r="J87" s="29">
        <v>0</v>
      </c>
      <c r="K87" s="29">
        <v>0</v>
      </c>
      <c r="L87" s="29">
        <v>1.2455466916666666</v>
      </c>
      <c r="M87" s="29">
        <v>0.24910933833333337</v>
      </c>
      <c r="N87" s="24">
        <f>IF(D87="нд","нд",I87-D87)</f>
        <v>-104.02693398599999</v>
      </c>
      <c r="O87" s="25">
        <f t="shared" si="7"/>
        <v>-0.98583554294648734</v>
      </c>
      <c r="P87" s="24">
        <f>IF(E87="нд","нд",J87-E87)</f>
        <v>0</v>
      </c>
      <c r="Q87" s="26" t="str">
        <f>IF($D87="нд","нд",IF(E87=0,"-",P87/E87*100))</f>
        <v>-</v>
      </c>
      <c r="R87" s="24">
        <f>IF(F87="нд","нд",K87-F87)</f>
        <v>0</v>
      </c>
      <c r="S87" s="26" t="str">
        <f>IF($D87="нд","нд",IF(F87=0,"-",R87/F87*100))</f>
        <v>-</v>
      </c>
      <c r="T87" s="24">
        <f>IF(G87="нд","нд",L87-G87)</f>
        <v>1.2455466916666666</v>
      </c>
      <c r="U87" s="26" t="str">
        <f>IF($D87="нд","нд",IF(G87=0,"-",T87/G87*100))</f>
        <v>-</v>
      </c>
      <c r="V87" s="24">
        <f>IF(H87="нд","нд",M87-H87)</f>
        <v>-105.27248067766666</v>
      </c>
      <c r="W87" s="26">
        <f>IF($D87="нд","нд",IF(H87=0,"-",V87/H87*100))</f>
        <v>-99.763925715774789</v>
      </c>
      <c r="X87" s="30" t="s">
        <v>319</v>
      </c>
    </row>
    <row r="88" spans="1:24" ht="27" customHeight="1" x14ac:dyDescent="0.25">
      <c r="A88" s="20" t="s">
        <v>107</v>
      </c>
      <c r="B88" s="21" t="s">
        <v>293</v>
      </c>
      <c r="C88" s="22" t="s">
        <v>294</v>
      </c>
      <c r="D88" s="29">
        <f>IF(E88="нд","нд",E88+F88+G88+H88)</f>
        <v>225.79971537685594</v>
      </c>
      <c r="E88" s="29">
        <v>0</v>
      </c>
      <c r="F88" s="29">
        <v>0</v>
      </c>
      <c r="G88" s="29">
        <v>0</v>
      </c>
      <c r="H88" s="29">
        <v>225.79971537685594</v>
      </c>
      <c r="I88" s="29">
        <f>J88+K88+L88+M88</f>
        <v>0</v>
      </c>
      <c r="J88" s="29">
        <v>0</v>
      </c>
      <c r="K88" s="29">
        <v>0</v>
      </c>
      <c r="L88" s="29">
        <v>0</v>
      </c>
      <c r="M88" s="29">
        <v>0</v>
      </c>
      <c r="N88" s="24">
        <f>IF(D88="нд","нд",I88-D88)</f>
        <v>-225.79971537685594</v>
      </c>
      <c r="O88" s="25">
        <f t="shared" si="7"/>
        <v>-1</v>
      </c>
      <c r="P88" s="24">
        <f>IF(E88="нд","нд",J88-E88)</f>
        <v>0</v>
      </c>
      <c r="Q88" s="26" t="str">
        <f>IF($D88="нд","нд",IF(E88=0,"-",P88/E88*100))</f>
        <v>-</v>
      </c>
      <c r="R88" s="24">
        <f>IF(F88="нд","нд",K88-F88)</f>
        <v>0</v>
      </c>
      <c r="S88" s="26" t="str">
        <f>IF($D88="нд","нд",IF(F88=0,"-",R88/F88*100))</f>
        <v>-</v>
      </c>
      <c r="T88" s="24">
        <f>IF(G88="нд","нд",L88-G88)</f>
        <v>0</v>
      </c>
      <c r="U88" s="26" t="str">
        <f>IF($D88="нд","нд",IF(G88=0,"-",T88/G88*100))</f>
        <v>-</v>
      </c>
      <c r="V88" s="24">
        <f>IF(H88="нд","нд",M88-H88)</f>
        <v>-225.79971537685594</v>
      </c>
      <c r="W88" s="26">
        <f>IF($D88="нд","нд",IF(H88=0,"-",V88/H88*100))</f>
        <v>-100</v>
      </c>
      <c r="X88" s="30" t="s">
        <v>320</v>
      </c>
    </row>
    <row r="89" spans="1:24" ht="27" customHeight="1" x14ac:dyDescent="0.25">
      <c r="A89" s="20" t="s">
        <v>107</v>
      </c>
      <c r="B89" s="21" t="s">
        <v>295</v>
      </c>
      <c r="C89" s="22" t="s">
        <v>296</v>
      </c>
      <c r="D89" s="29">
        <f t="shared" ref="D89:D90" si="55">IF(E89="нд","нд",E89+F89+G89+H89)</f>
        <v>24.252351212638562</v>
      </c>
      <c r="E89" s="29">
        <v>0</v>
      </c>
      <c r="F89" s="29">
        <v>0</v>
      </c>
      <c r="G89" s="29">
        <v>20.210292677198801</v>
      </c>
      <c r="H89" s="29">
        <v>4.0420585354397609</v>
      </c>
      <c r="I89" s="29">
        <f t="shared" ref="I89:I90" si="56">J89+K89+L89+M89</f>
        <v>0</v>
      </c>
      <c r="J89" s="29">
        <v>0</v>
      </c>
      <c r="K89" s="29">
        <v>0</v>
      </c>
      <c r="L89" s="29">
        <v>0</v>
      </c>
      <c r="M89" s="29">
        <v>0</v>
      </c>
      <c r="N89" s="24">
        <f t="shared" ref="N89:N90" si="57">IF(D89="нд","нд",I89-D89)</f>
        <v>-24.252351212638562</v>
      </c>
      <c r="O89" s="25">
        <f t="shared" si="7"/>
        <v>-1</v>
      </c>
      <c r="P89" s="24">
        <f t="shared" ref="P89:P90" si="58">IF(E89="нд","нд",J89-E89)</f>
        <v>0</v>
      </c>
      <c r="Q89" s="26" t="str">
        <f t="shared" ref="Q89:Q92" si="59">IF($D89="нд","нд",IF(E89=0,"-",P89/E89*100))</f>
        <v>-</v>
      </c>
      <c r="R89" s="24">
        <f t="shared" ref="R89:R92" si="60">IF(F89="нд","нд",K89-F89)</f>
        <v>0</v>
      </c>
      <c r="S89" s="26" t="str">
        <f t="shared" ref="S89:S92" si="61">IF($D89="нд","нд",IF(F89=0,"-",R89/F89*100))</f>
        <v>-</v>
      </c>
      <c r="T89" s="24">
        <f t="shared" ref="T89:T92" si="62">IF(G89="нд","нд",L89-G89)</f>
        <v>-20.210292677198801</v>
      </c>
      <c r="U89" s="26">
        <f t="shared" ref="U89:U92" si="63">IF($D89="нд","нд",IF(G89=0,"-",T89/G89*100))</f>
        <v>-100</v>
      </c>
      <c r="V89" s="24">
        <f t="shared" ref="V89:V90" si="64">IF(H89="нд","нд",M89-H89)</f>
        <v>-4.0420585354397609</v>
      </c>
      <c r="W89" s="26">
        <f t="shared" ref="W89:W92" si="65">IF($D89="нд","нд",IF(H89=0,"-",V89/H89*100))</f>
        <v>-100</v>
      </c>
      <c r="X89" s="30" t="s">
        <v>25</v>
      </c>
    </row>
    <row r="90" spans="1:24" ht="27" customHeight="1" x14ac:dyDescent="0.25">
      <c r="A90" s="20" t="s">
        <v>107</v>
      </c>
      <c r="B90" s="21" t="s">
        <v>297</v>
      </c>
      <c r="C90" s="22" t="s">
        <v>298</v>
      </c>
      <c r="D90" s="29">
        <f t="shared" si="55"/>
        <v>14.478484737098245</v>
      </c>
      <c r="E90" s="29">
        <v>0</v>
      </c>
      <c r="F90" s="29">
        <v>0</v>
      </c>
      <c r="G90" s="29">
        <v>12.065403947581872</v>
      </c>
      <c r="H90" s="29">
        <v>2.4130807895163731</v>
      </c>
      <c r="I90" s="29">
        <f t="shared" si="56"/>
        <v>0</v>
      </c>
      <c r="J90" s="29">
        <v>0</v>
      </c>
      <c r="K90" s="29">
        <v>0</v>
      </c>
      <c r="L90" s="29">
        <v>0</v>
      </c>
      <c r="M90" s="29">
        <v>0</v>
      </c>
      <c r="N90" s="24">
        <f t="shared" si="57"/>
        <v>-14.478484737098245</v>
      </c>
      <c r="O90" s="25">
        <f t="shared" ref="O90:O126" si="66">IF($D90="нд","нд",IF(D90=0,"-",N90/D90))</f>
        <v>-1</v>
      </c>
      <c r="P90" s="24">
        <f t="shared" si="58"/>
        <v>0</v>
      </c>
      <c r="Q90" s="26" t="str">
        <f t="shared" si="59"/>
        <v>-</v>
      </c>
      <c r="R90" s="24">
        <f t="shared" si="60"/>
        <v>0</v>
      </c>
      <c r="S90" s="26" t="str">
        <f t="shared" si="61"/>
        <v>-</v>
      </c>
      <c r="T90" s="24">
        <f t="shared" si="62"/>
        <v>-12.065403947581872</v>
      </c>
      <c r="U90" s="26">
        <f t="shared" si="63"/>
        <v>-100</v>
      </c>
      <c r="V90" s="24">
        <f t="shared" si="64"/>
        <v>-2.4130807895163731</v>
      </c>
      <c r="W90" s="26">
        <f t="shared" si="65"/>
        <v>-100</v>
      </c>
      <c r="X90" s="30" t="s">
        <v>25</v>
      </c>
    </row>
    <row r="91" spans="1:24" ht="27" customHeight="1" x14ac:dyDescent="0.25">
      <c r="A91" s="20" t="s">
        <v>109</v>
      </c>
      <c r="B91" s="19" t="s">
        <v>110</v>
      </c>
      <c r="C91" s="22" t="s">
        <v>24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4">
        <f t="shared" si="30"/>
        <v>0</v>
      </c>
      <c r="O91" s="25" t="str">
        <f t="shared" si="66"/>
        <v>-</v>
      </c>
      <c r="P91" s="24">
        <f t="shared" si="31"/>
        <v>0</v>
      </c>
      <c r="Q91" s="26" t="str">
        <f t="shared" si="59"/>
        <v>-</v>
      </c>
      <c r="R91" s="24">
        <f t="shared" si="60"/>
        <v>0</v>
      </c>
      <c r="S91" s="26" t="str">
        <f t="shared" si="61"/>
        <v>-</v>
      </c>
      <c r="T91" s="24">
        <f t="shared" si="62"/>
        <v>0</v>
      </c>
      <c r="U91" s="26" t="str">
        <f t="shared" si="63"/>
        <v>-</v>
      </c>
      <c r="V91" s="24">
        <f t="shared" si="27"/>
        <v>0</v>
      </c>
      <c r="W91" s="26" t="str">
        <f t="shared" si="65"/>
        <v>-</v>
      </c>
      <c r="X91" s="19" t="s">
        <v>25</v>
      </c>
    </row>
    <row r="92" spans="1:24" ht="27" customHeight="1" x14ac:dyDescent="0.25">
      <c r="A92" s="20" t="s">
        <v>111</v>
      </c>
      <c r="B92" s="19" t="s">
        <v>112</v>
      </c>
      <c r="C92" s="22" t="s">
        <v>24</v>
      </c>
      <c r="D92" s="29">
        <f>SUM(D93:D102)</f>
        <v>4014.1847260079994</v>
      </c>
      <c r="E92" s="29">
        <f t="shared" ref="E92:M92" si="67">SUM(E93:E102)</f>
        <v>0</v>
      </c>
      <c r="F92" s="29">
        <f t="shared" si="67"/>
        <v>0</v>
      </c>
      <c r="G92" s="29">
        <f t="shared" si="67"/>
        <v>0</v>
      </c>
      <c r="H92" s="29">
        <f t="shared" si="67"/>
        <v>4014.1847260079994</v>
      </c>
      <c r="I92" s="29">
        <f t="shared" si="67"/>
        <v>60.993446460000001</v>
      </c>
      <c r="J92" s="29">
        <f t="shared" si="67"/>
        <v>0</v>
      </c>
      <c r="K92" s="29">
        <f t="shared" si="67"/>
        <v>0</v>
      </c>
      <c r="L92" s="29">
        <f t="shared" si="67"/>
        <v>1.1897769249999999</v>
      </c>
      <c r="M92" s="29">
        <f t="shared" si="67"/>
        <v>59.803669534999997</v>
      </c>
      <c r="N92" s="24">
        <f t="shared" si="30"/>
        <v>-3953.1912795479993</v>
      </c>
      <c r="O92" s="25">
        <f t="shared" si="66"/>
        <v>-0.98480552076619143</v>
      </c>
      <c r="P92" s="24">
        <f t="shared" si="31"/>
        <v>0</v>
      </c>
      <c r="Q92" s="26" t="str">
        <f t="shared" si="59"/>
        <v>-</v>
      </c>
      <c r="R92" s="24">
        <f t="shared" si="60"/>
        <v>0</v>
      </c>
      <c r="S92" s="26" t="str">
        <f t="shared" si="61"/>
        <v>-</v>
      </c>
      <c r="T92" s="24">
        <f t="shared" si="62"/>
        <v>1.1897769249999999</v>
      </c>
      <c r="U92" s="26" t="str">
        <f t="shared" si="63"/>
        <v>-</v>
      </c>
      <c r="V92" s="24">
        <f t="shared" si="27"/>
        <v>-3954.3810564729993</v>
      </c>
      <c r="W92" s="26">
        <f t="shared" si="65"/>
        <v>-98.510191393347426</v>
      </c>
      <c r="X92" s="19" t="s">
        <v>25</v>
      </c>
    </row>
    <row r="93" spans="1:24" ht="27" customHeight="1" x14ac:dyDescent="0.25">
      <c r="A93" s="20" t="s">
        <v>111</v>
      </c>
      <c r="B93" s="21" t="s">
        <v>299</v>
      </c>
      <c r="C93" s="22" t="s">
        <v>300</v>
      </c>
      <c r="D93" s="29">
        <f>IF(E93="нд","нд",E93+F93+G93+H93)</f>
        <v>0</v>
      </c>
      <c r="E93" s="29">
        <v>0</v>
      </c>
      <c r="F93" s="29">
        <v>0</v>
      </c>
      <c r="G93" s="29">
        <v>0</v>
      </c>
      <c r="H93" s="29">
        <v>0</v>
      </c>
      <c r="I93" s="29">
        <f>J93+K93+L93+M93</f>
        <v>59.565714149999998</v>
      </c>
      <c r="J93" s="29">
        <v>0</v>
      </c>
      <c r="K93" s="29">
        <v>0</v>
      </c>
      <c r="L93" s="29">
        <v>0</v>
      </c>
      <c r="M93" s="29">
        <v>59.565714149999998</v>
      </c>
      <c r="N93" s="24">
        <f>IF(D93="нд","нд",I93-D93)</f>
        <v>59.565714149999998</v>
      </c>
      <c r="O93" s="25" t="str">
        <f t="shared" si="66"/>
        <v>-</v>
      </c>
      <c r="P93" s="24">
        <f>IF(E93="нд","нд",J93-E93)</f>
        <v>0</v>
      </c>
      <c r="Q93" s="26" t="str">
        <f>IF($D93="нд","нд",IF(E93=0,"-",P93/E93*100))</f>
        <v>-</v>
      </c>
      <c r="R93" s="24">
        <f>IF(F93="нд","нд",K93-F93)</f>
        <v>0</v>
      </c>
      <c r="S93" s="26" t="str">
        <f>IF($D93="нд","нд",IF(F93=0,"-",R93/F93*100))</f>
        <v>-</v>
      </c>
      <c r="T93" s="24">
        <f>IF(G93="нд","нд",L93-G93)</f>
        <v>0</v>
      </c>
      <c r="U93" s="26" t="str">
        <f>IF($D93="нд","нд",IF(G93=0,"-",T93/G93*100))</f>
        <v>-</v>
      </c>
      <c r="V93" s="24">
        <f>IF(H93="нд","нд",M93-H93)</f>
        <v>59.565714149999998</v>
      </c>
      <c r="W93" s="26" t="str">
        <f>IF($D93="нд","нд",IF(H93=0,"-",V93/H93*100))</f>
        <v>-</v>
      </c>
      <c r="X93" s="30" t="s">
        <v>321</v>
      </c>
    </row>
    <row r="94" spans="1:24" ht="27" customHeight="1" x14ac:dyDescent="0.25">
      <c r="A94" s="20" t="s">
        <v>111</v>
      </c>
      <c r="B94" s="21" t="s">
        <v>301</v>
      </c>
      <c r="C94" s="22" t="s">
        <v>302</v>
      </c>
      <c r="D94" s="29">
        <f>IF(E94="нд","нд",E94+F94+G94+H94)</f>
        <v>979.66496999999981</v>
      </c>
      <c r="E94" s="29">
        <v>0</v>
      </c>
      <c r="F94" s="29">
        <v>0</v>
      </c>
      <c r="G94" s="29">
        <v>0</v>
      </c>
      <c r="H94" s="29">
        <v>979.66496999999981</v>
      </c>
      <c r="I94" s="29">
        <f>J94+K94+L94+M94</f>
        <v>0</v>
      </c>
      <c r="J94" s="29">
        <v>0</v>
      </c>
      <c r="K94" s="29">
        <v>0</v>
      </c>
      <c r="L94" s="29">
        <v>0</v>
      </c>
      <c r="M94" s="29">
        <v>0</v>
      </c>
      <c r="N94" s="24">
        <f>IF(D94="нд","нд",I94-D94)</f>
        <v>-979.66496999999981</v>
      </c>
      <c r="O94" s="25">
        <f t="shared" si="66"/>
        <v>-1</v>
      </c>
      <c r="P94" s="24">
        <f>IF(E94="нд","нд",J94-E94)</f>
        <v>0</v>
      </c>
      <c r="Q94" s="26" t="str">
        <f>IF($D94="нд","нд",IF(E94=0,"-",P94/E94*100))</f>
        <v>-</v>
      </c>
      <c r="R94" s="24">
        <f>IF(F94="нд","нд",K94-F94)</f>
        <v>0</v>
      </c>
      <c r="S94" s="26" t="str">
        <f>IF($D94="нд","нд",IF(F94=0,"-",R94/F94*100))</f>
        <v>-</v>
      </c>
      <c r="T94" s="24">
        <f>IF(G94="нд","нд",L94-G94)</f>
        <v>0</v>
      </c>
      <c r="U94" s="26" t="str">
        <f>IF($D94="нд","нд",IF(G94=0,"-",T94/G94*100))</f>
        <v>-</v>
      </c>
      <c r="V94" s="24">
        <f>IF(H94="нд","нд",M94-H94)</f>
        <v>-979.66496999999981</v>
      </c>
      <c r="W94" s="26">
        <f>IF($D94="нд","нд",IF(H94=0,"-",V94/H94*100))</f>
        <v>-100</v>
      </c>
      <c r="X94" s="30" t="s">
        <v>322</v>
      </c>
    </row>
    <row r="95" spans="1:24" ht="27" customHeight="1" x14ac:dyDescent="0.25">
      <c r="A95" s="20" t="s">
        <v>111</v>
      </c>
      <c r="B95" s="21" t="s">
        <v>303</v>
      </c>
      <c r="C95" s="22" t="s">
        <v>304</v>
      </c>
      <c r="D95" s="29">
        <f t="shared" ref="D95:D102" si="68">IF(E95="нд","нд",E95+F95+G95+H95)</f>
        <v>614.19057599999985</v>
      </c>
      <c r="E95" s="29">
        <v>0</v>
      </c>
      <c r="F95" s="29">
        <v>0</v>
      </c>
      <c r="G95" s="29">
        <v>0</v>
      </c>
      <c r="H95" s="29">
        <v>614.19057599999985</v>
      </c>
      <c r="I95" s="29">
        <f t="shared" ref="I95:I102" si="69">J95+K95+L95+M95</f>
        <v>0</v>
      </c>
      <c r="J95" s="29">
        <v>0</v>
      </c>
      <c r="K95" s="29">
        <v>0</v>
      </c>
      <c r="L95" s="29">
        <v>0</v>
      </c>
      <c r="M95" s="29">
        <v>0</v>
      </c>
      <c r="N95" s="24">
        <f t="shared" ref="N95:N126" si="70">IF(D95="нд","нд",I95-D95)</f>
        <v>-614.19057599999985</v>
      </c>
      <c r="O95" s="25">
        <f t="shared" si="66"/>
        <v>-1</v>
      </c>
      <c r="P95" s="24">
        <f t="shared" ref="P95:P158" si="71">IF(E95="нд","нд",J95-E95)</f>
        <v>0</v>
      </c>
      <c r="Q95" s="26" t="str">
        <f t="shared" ref="Q95:Q158" si="72">IF($D95="нд","нд",IF(E95=0,"-",P95/E95*100))</f>
        <v>-</v>
      </c>
      <c r="R95" s="24">
        <f t="shared" ref="R95:R158" si="73">IF(F95="нд","нд",K95-F95)</f>
        <v>0</v>
      </c>
      <c r="S95" s="26" t="str">
        <f t="shared" ref="S95:S158" si="74">IF($D95="нд","нд",IF(F95=0,"-",R95/F95*100))</f>
        <v>-</v>
      </c>
      <c r="T95" s="24">
        <f t="shared" ref="T95:T158" si="75">IF(G95="нд","нд",L95-G95)</f>
        <v>0</v>
      </c>
      <c r="U95" s="26" t="str">
        <f t="shared" ref="U95:U158" si="76">IF($D95="нд","нд",IF(G95=0,"-",T95/G95*100))</f>
        <v>-</v>
      </c>
      <c r="V95" s="24">
        <f t="shared" ref="V95:V158" si="77">IF(H95="нд","нд",M95-H95)</f>
        <v>-614.19057599999985</v>
      </c>
      <c r="W95" s="26">
        <f t="shared" ref="W95:W158" si="78">IF($D95="нд","нд",IF(H95=0,"-",V95/H95*100))</f>
        <v>-100</v>
      </c>
      <c r="X95" s="30" t="s">
        <v>25</v>
      </c>
    </row>
    <row r="96" spans="1:24" ht="27" customHeight="1" x14ac:dyDescent="0.25">
      <c r="A96" s="20" t="s">
        <v>111</v>
      </c>
      <c r="B96" s="21" t="s">
        <v>305</v>
      </c>
      <c r="C96" s="22" t="s">
        <v>306</v>
      </c>
      <c r="D96" s="29">
        <f t="shared" si="68"/>
        <v>0</v>
      </c>
      <c r="E96" s="29">
        <v>0</v>
      </c>
      <c r="F96" s="29">
        <v>0</v>
      </c>
      <c r="G96" s="29">
        <v>0</v>
      </c>
      <c r="H96" s="29">
        <v>0</v>
      </c>
      <c r="I96" s="29">
        <f t="shared" si="69"/>
        <v>1.4277323099999999</v>
      </c>
      <c r="J96" s="29">
        <v>0</v>
      </c>
      <c r="K96" s="29">
        <v>0</v>
      </c>
      <c r="L96" s="29">
        <v>1.1897769249999999</v>
      </c>
      <c r="M96" s="29">
        <v>0.23795538500000002</v>
      </c>
      <c r="N96" s="24">
        <f t="shared" si="70"/>
        <v>1.4277323099999999</v>
      </c>
      <c r="O96" s="25" t="str">
        <f t="shared" si="66"/>
        <v>-</v>
      </c>
      <c r="P96" s="24">
        <f t="shared" si="71"/>
        <v>0</v>
      </c>
      <c r="Q96" s="26" t="str">
        <f t="shared" si="72"/>
        <v>-</v>
      </c>
      <c r="R96" s="24">
        <f t="shared" si="73"/>
        <v>0</v>
      </c>
      <c r="S96" s="26" t="str">
        <f t="shared" si="74"/>
        <v>-</v>
      </c>
      <c r="T96" s="24">
        <f t="shared" si="75"/>
        <v>1.1897769249999999</v>
      </c>
      <c r="U96" s="26" t="str">
        <f t="shared" si="76"/>
        <v>-</v>
      </c>
      <c r="V96" s="24">
        <f t="shared" si="77"/>
        <v>0.23795538500000002</v>
      </c>
      <c r="W96" s="26" t="str">
        <f t="shared" si="78"/>
        <v>-</v>
      </c>
      <c r="X96" s="30" t="s">
        <v>323</v>
      </c>
    </row>
    <row r="97" spans="1:24" ht="27" customHeight="1" x14ac:dyDescent="0.25">
      <c r="A97" s="20" t="s">
        <v>111</v>
      </c>
      <c r="B97" s="21" t="s">
        <v>307</v>
      </c>
      <c r="C97" s="22" t="s">
        <v>308</v>
      </c>
      <c r="D97" s="29">
        <f t="shared" si="68"/>
        <v>402.49838000399961</v>
      </c>
      <c r="E97" s="29">
        <v>0</v>
      </c>
      <c r="F97" s="29">
        <v>0</v>
      </c>
      <c r="G97" s="29">
        <v>0</v>
      </c>
      <c r="H97" s="29">
        <v>402.49838000399961</v>
      </c>
      <c r="I97" s="29">
        <f t="shared" si="69"/>
        <v>0</v>
      </c>
      <c r="J97" s="29">
        <v>0</v>
      </c>
      <c r="K97" s="29">
        <v>0</v>
      </c>
      <c r="L97" s="29">
        <v>0</v>
      </c>
      <c r="M97" s="29">
        <v>0</v>
      </c>
      <c r="N97" s="24">
        <f t="shared" si="70"/>
        <v>-402.49838000399961</v>
      </c>
      <c r="O97" s="25">
        <f t="shared" si="66"/>
        <v>-1</v>
      </c>
      <c r="P97" s="24">
        <f t="shared" si="71"/>
        <v>0</v>
      </c>
      <c r="Q97" s="26" t="str">
        <f t="shared" si="72"/>
        <v>-</v>
      </c>
      <c r="R97" s="24">
        <f t="shared" si="73"/>
        <v>0</v>
      </c>
      <c r="S97" s="26" t="str">
        <f t="shared" si="74"/>
        <v>-</v>
      </c>
      <c r="T97" s="24">
        <f t="shared" si="75"/>
        <v>0</v>
      </c>
      <c r="U97" s="26" t="str">
        <f t="shared" si="76"/>
        <v>-</v>
      </c>
      <c r="V97" s="24">
        <f t="shared" si="77"/>
        <v>-402.49838000399961</v>
      </c>
      <c r="W97" s="26">
        <f t="shared" si="78"/>
        <v>-100</v>
      </c>
      <c r="X97" s="30" t="s">
        <v>25</v>
      </c>
    </row>
    <row r="98" spans="1:24" ht="27" customHeight="1" x14ac:dyDescent="0.25">
      <c r="A98" s="20" t="s">
        <v>111</v>
      </c>
      <c r="B98" s="21" t="s">
        <v>309</v>
      </c>
      <c r="C98" s="22" t="s">
        <v>310</v>
      </c>
      <c r="D98" s="29">
        <f t="shared" si="68"/>
        <v>392.08496000400004</v>
      </c>
      <c r="E98" s="29">
        <v>0</v>
      </c>
      <c r="F98" s="29">
        <v>0</v>
      </c>
      <c r="G98" s="29">
        <v>0</v>
      </c>
      <c r="H98" s="29">
        <v>392.08496000400004</v>
      </c>
      <c r="I98" s="29">
        <f t="shared" si="69"/>
        <v>0</v>
      </c>
      <c r="J98" s="29">
        <v>0</v>
      </c>
      <c r="K98" s="29">
        <v>0</v>
      </c>
      <c r="L98" s="29">
        <v>0</v>
      </c>
      <c r="M98" s="29">
        <v>0</v>
      </c>
      <c r="N98" s="24">
        <f t="shared" si="70"/>
        <v>-392.08496000400004</v>
      </c>
      <c r="O98" s="25">
        <f t="shared" si="66"/>
        <v>-1</v>
      </c>
      <c r="P98" s="24">
        <f t="shared" si="71"/>
        <v>0</v>
      </c>
      <c r="Q98" s="26" t="str">
        <f t="shared" si="72"/>
        <v>-</v>
      </c>
      <c r="R98" s="24">
        <f t="shared" si="73"/>
        <v>0</v>
      </c>
      <c r="S98" s="26" t="str">
        <f t="shared" si="74"/>
        <v>-</v>
      </c>
      <c r="T98" s="24">
        <f t="shared" si="75"/>
        <v>0</v>
      </c>
      <c r="U98" s="26" t="str">
        <f t="shared" si="76"/>
        <v>-</v>
      </c>
      <c r="V98" s="24">
        <f t="shared" si="77"/>
        <v>-392.08496000400004</v>
      </c>
      <c r="W98" s="26">
        <f t="shared" si="78"/>
        <v>-100</v>
      </c>
      <c r="X98" s="30" t="s">
        <v>25</v>
      </c>
    </row>
    <row r="99" spans="1:24" ht="27" customHeight="1" x14ac:dyDescent="0.25">
      <c r="A99" s="20" t="s">
        <v>111</v>
      </c>
      <c r="B99" s="21" t="s">
        <v>311</v>
      </c>
      <c r="C99" s="22" t="s">
        <v>312</v>
      </c>
      <c r="D99" s="29">
        <f t="shared" si="68"/>
        <v>256.937739996</v>
      </c>
      <c r="E99" s="29">
        <v>0</v>
      </c>
      <c r="F99" s="29">
        <v>0</v>
      </c>
      <c r="G99" s="29">
        <v>0</v>
      </c>
      <c r="H99" s="29">
        <v>256.937739996</v>
      </c>
      <c r="I99" s="29">
        <f t="shared" si="69"/>
        <v>0</v>
      </c>
      <c r="J99" s="29">
        <v>0</v>
      </c>
      <c r="K99" s="29">
        <v>0</v>
      </c>
      <c r="L99" s="29">
        <v>0</v>
      </c>
      <c r="M99" s="29">
        <v>0</v>
      </c>
      <c r="N99" s="24">
        <f t="shared" si="70"/>
        <v>-256.937739996</v>
      </c>
      <c r="O99" s="25">
        <f t="shared" si="66"/>
        <v>-1</v>
      </c>
      <c r="P99" s="24">
        <f t="shared" si="71"/>
        <v>0</v>
      </c>
      <c r="Q99" s="26" t="str">
        <f t="shared" si="72"/>
        <v>-</v>
      </c>
      <c r="R99" s="24">
        <f t="shared" si="73"/>
        <v>0</v>
      </c>
      <c r="S99" s="26" t="str">
        <f t="shared" si="74"/>
        <v>-</v>
      </c>
      <c r="T99" s="24">
        <f t="shared" si="75"/>
        <v>0</v>
      </c>
      <c r="U99" s="26" t="str">
        <f t="shared" si="76"/>
        <v>-</v>
      </c>
      <c r="V99" s="24">
        <f t="shared" si="77"/>
        <v>-256.937739996</v>
      </c>
      <c r="W99" s="26">
        <f t="shared" si="78"/>
        <v>-100</v>
      </c>
      <c r="X99" s="30" t="s">
        <v>25</v>
      </c>
    </row>
    <row r="100" spans="1:24" ht="27" customHeight="1" x14ac:dyDescent="0.25">
      <c r="A100" s="20" t="s">
        <v>111</v>
      </c>
      <c r="B100" s="21" t="s">
        <v>313</v>
      </c>
      <c r="C100" s="22" t="s">
        <v>314</v>
      </c>
      <c r="D100" s="29">
        <f t="shared" si="68"/>
        <v>567.93785000399998</v>
      </c>
      <c r="E100" s="29">
        <v>0</v>
      </c>
      <c r="F100" s="29">
        <v>0</v>
      </c>
      <c r="G100" s="29">
        <v>0</v>
      </c>
      <c r="H100" s="29">
        <v>567.93785000399998</v>
      </c>
      <c r="I100" s="29">
        <f t="shared" si="69"/>
        <v>0</v>
      </c>
      <c r="J100" s="29">
        <v>0</v>
      </c>
      <c r="K100" s="29">
        <v>0</v>
      </c>
      <c r="L100" s="29">
        <v>0</v>
      </c>
      <c r="M100" s="29">
        <v>0</v>
      </c>
      <c r="N100" s="24">
        <f t="shared" si="70"/>
        <v>-567.93785000399998</v>
      </c>
      <c r="O100" s="25">
        <f t="shared" si="66"/>
        <v>-1</v>
      </c>
      <c r="P100" s="24">
        <f t="shared" si="71"/>
        <v>0</v>
      </c>
      <c r="Q100" s="26" t="str">
        <f t="shared" si="72"/>
        <v>-</v>
      </c>
      <c r="R100" s="24">
        <f t="shared" si="73"/>
        <v>0</v>
      </c>
      <c r="S100" s="26" t="str">
        <f t="shared" si="74"/>
        <v>-</v>
      </c>
      <c r="T100" s="24">
        <f t="shared" si="75"/>
        <v>0</v>
      </c>
      <c r="U100" s="26" t="str">
        <f t="shared" si="76"/>
        <v>-</v>
      </c>
      <c r="V100" s="24">
        <f t="shared" si="77"/>
        <v>-567.93785000399998</v>
      </c>
      <c r="W100" s="26">
        <f t="shared" si="78"/>
        <v>-100</v>
      </c>
      <c r="X100" s="30" t="s">
        <v>25</v>
      </c>
    </row>
    <row r="101" spans="1:24" ht="27" customHeight="1" x14ac:dyDescent="0.25">
      <c r="A101" s="20" t="s">
        <v>111</v>
      </c>
      <c r="B101" s="21" t="s">
        <v>315</v>
      </c>
      <c r="C101" s="22" t="s">
        <v>316</v>
      </c>
      <c r="D101" s="29">
        <f t="shared" si="68"/>
        <v>543.55736000400009</v>
      </c>
      <c r="E101" s="29">
        <v>0</v>
      </c>
      <c r="F101" s="29">
        <v>0</v>
      </c>
      <c r="G101" s="29">
        <v>0</v>
      </c>
      <c r="H101" s="29">
        <v>543.55736000400009</v>
      </c>
      <c r="I101" s="29">
        <f t="shared" si="69"/>
        <v>0</v>
      </c>
      <c r="J101" s="29">
        <v>0</v>
      </c>
      <c r="K101" s="29">
        <v>0</v>
      </c>
      <c r="L101" s="29">
        <v>0</v>
      </c>
      <c r="M101" s="29">
        <v>0</v>
      </c>
      <c r="N101" s="24">
        <f t="shared" si="70"/>
        <v>-543.55736000400009</v>
      </c>
      <c r="O101" s="25">
        <f t="shared" si="66"/>
        <v>-1</v>
      </c>
      <c r="P101" s="24">
        <f t="shared" si="71"/>
        <v>0</v>
      </c>
      <c r="Q101" s="26" t="str">
        <f t="shared" si="72"/>
        <v>-</v>
      </c>
      <c r="R101" s="24">
        <f t="shared" si="73"/>
        <v>0</v>
      </c>
      <c r="S101" s="26" t="str">
        <f t="shared" si="74"/>
        <v>-</v>
      </c>
      <c r="T101" s="24">
        <f t="shared" si="75"/>
        <v>0</v>
      </c>
      <c r="U101" s="26" t="str">
        <f t="shared" si="76"/>
        <v>-</v>
      </c>
      <c r="V101" s="24">
        <f t="shared" si="77"/>
        <v>-543.55736000400009</v>
      </c>
      <c r="W101" s="26">
        <f t="shared" si="78"/>
        <v>-100</v>
      </c>
      <c r="X101" s="30" t="s">
        <v>25</v>
      </c>
    </row>
    <row r="102" spans="1:24" ht="27" customHeight="1" x14ac:dyDescent="0.25">
      <c r="A102" s="20" t="s">
        <v>111</v>
      </c>
      <c r="B102" s="21" t="s">
        <v>317</v>
      </c>
      <c r="C102" s="22" t="s">
        <v>318</v>
      </c>
      <c r="D102" s="29">
        <f t="shared" si="68"/>
        <v>257.31288999599951</v>
      </c>
      <c r="E102" s="29">
        <v>0</v>
      </c>
      <c r="F102" s="29">
        <v>0</v>
      </c>
      <c r="G102" s="29">
        <v>0</v>
      </c>
      <c r="H102" s="29">
        <v>257.31288999599951</v>
      </c>
      <c r="I102" s="29">
        <f t="shared" si="69"/>
        <v>0</v>
      </c>
      <c r="J102" s="29">
        <v>0</v>
      </c>
      <c r="K102" s="29">
        <v>0</v>
      </c>
      <c r="L102" s="29">
        <v>0</v>
      </c>
      <c r="M102" s="29">
        <v>0</v>
      </c>
      <c r="N102" s="24">
        <f t="shared" si="70"/>
        <v>-257.31288999599951</v>
      </c>
      <c r="O102" s="25">
        <f t="shared" si="66"/>
        <v>-1</v>
      </c>
      <c r="P102" s="24">
        <f t="shared" si="71"/>
        <v>0</v>
      </c>
      <c r="Q102" s="26" t="str">
        <f t="shared" si="72"/>
        <v>-</v>
      </c>
      <c r="R102" s="24">
        <f t="shared" si="73"/>
        <v>0</v>
      </c>
      <c r="S102" s="26" t="str">
        <f t="shared" si="74"/>
        <v>-</v>
      </c>
      <c r="T102" s="24">
        <f t="shared" si="75"/>
        <v>0</v>
      </c>
      <c r="U102" s="26" t="str">
        <f t="shared" si="76"/>
        <v>-</v>
      </c>
      <c r="V102" s="24">
        <f t="shared" si="77"/>
        <v>-257.31288999599951</v>
      </c>
      <c r="W102" s="26">
        <f t="shared" si="78"/>
        <v>-100</v>
      </c>
      <c r="X102" s="30" t="s">
        <v>25</v>
      </c>
    </row>
    <row r="103" spans="1:24" ht="27" customHeight="1" x14ac:dyDescent="0.25">
      <c r="A103" s="20" t="s">
        <v>113</v>
      </c>
      <c r="B103" s="19" t="s">
        <v>114</v>
      </c>
      <c r="C103" s="22" t="s">
        <v>24</v>
      </c>
      <c r="D103" s="28">
        <f>D104+D105</f>
        <v>0</v>
      </c>
      <c r="E103" s="28">
        <f t="shared" ref="E103:M103" si="79">E104+E105</f>
        <v>0</v>
      </c>
      <c r="F103" s="28">
        <f t="shared" si="79"/>
        <v>0</v>
      </c>
      <c r="G103" s="28">
        <f t="shared" si="79"/>
        <v>0</v>
      </c>
      <c r="H103" s="28">
        <f t="shared" si="79"/>
        <v>0</v>
      </c>
      <c r="I103" s="28">
        <f t="shared" si="79"/>
        <v>0</v>
      </c>
      <c r="J103" s="28">
        <f t="shared" si="79"/>
        <v>0</v>
      </c>
      <c r="K103" s="28">
        <f t="shared" si="79"/>
        <v>0</v>
      </c>
      <c r="L103" s="28">
        <f t="shared" si="79"/>
        <v>0</v>
      </c>
      <c r="M103" s="28">
        <f t="shared" si="79"/>
        <v>0</v>
      </c>
      <c r="N103" s="24">
        <f t="shared" si="70"/>
        <v>0</v>
      </c>
      <c r="O103" s="25" t="str">
        <f t="shared" si="66"/>
        <v>-</v>
      </c>
      <c r="P103" s="24">
        <f t="shared" si="71"/>
        <v>0</v>
      </c>
      <c r="Q103" s="26" t="str">
        <f t="shared" si="72"/>
        <v>-</v>
      </c>
      <c r="R103" s="24">
        <f t="shared" si="73"/>
        <v>0</v>
      </c>
      <c r="S103" s="26" t="str">
        <f t="shared" si="74"/>
        <v>-</v>
      </c>
      <c r="T103" s="24">
        <f t="shared" si="75"/>
        <v>0</v>
      </c>
      <c r="U103" s="26" t="str">
        <f t="shared" si="76"/>
        <v>-</v>
      </c>
      <c r="V103" s="24">
        <f t="shared" si="77"/>
        <v>0</v>
      </c>
      <c r="W103" s="26" t="str">
        <f t="shared" si="78"/>
        <v>-</v>
      </c>
      <c r="X103" s="19" t="s">
        <v>25</v>
      </c>
    </row>
    <row r="104" spans="1:24" ht="27" customHeight="1" x14ac:dyDescent="0.25">
      <c r="A104" s="20" t="s">
        <v>115</v>
      </c>
      <c r="B104" s="19" t="s">
        <v>116</v>
      </c>
      <c r="C104" s="22" t="s">
        <v>24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4">
        <f t="shared" si="70"/>
        <v>0</v>
      </c>
      <c r="O104" s="25" t="str">
        <f t="shared" si="66"/>
        <v>-</v>
      </c>
      <c r="P104" s="24">
        <f t="shared" si="71"/>
        <v>0</v>
      </c>
      <c r="Q104" s="26" t="str">
        <f t="shared" si="72"/>
        <v>-</v>
      </c>
      <c r="R104" s="24">
        <f t="shared" si="73"/>
        <v>0</v>
      </c>
      <c r="S104" s="26" t="str">
        <f t="shared" si="74"/>
        <v>-</v>
      </c>
      <c r="T104" s="24">
        <f t="shared" si="75"/>
        <v>0</v>
      </c>
      <c r="U104" s="26" t="str">
        <f t="shared" si="76"/>
        <v>-</v>
      </c>
      <c r="V104" s="24">
        <f t="shared" si="77"/>
        <v>0</v>
      </c>
      <c r="W104" s="26" t="str">
        <f t="shared" si="78"/>
        <v>-</v>
      </c>
      <c r="X104" s="19" t="s">
        <v>25</v>
      </c>
    </row>
    <row r="105" spans="1:24" ht="27" customHeight="1" x14ac:dyDescent="0.25">
      <c r="A105" s="20" t="s">
        <v>117</v>
      </c>
      <c r="B105" s="19" t="s">
        <v>118</v>
      </c>
      <c r="C105" s="22" t="s">
        <v>24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19" t="s">
        <v>25</v>
      </c>
    </row>
    <row r="106" spans="1:24" ht="27" customHeight="1" x14ac:dyDescent="0.25">
      <c r="A106" s="20" t="s">
        <v>119</v>
      </c>
      <c r="B106" s="19" t="s">
        <v>120</v>
      </c>
      <c r="C106" s="22" t="s">
        <v>24</v>
      </c>
      <c r="D106" s="29">
        <f>D107+D108</f>
        <v>0</v>
      </c>
      <c r="E106" s="29">
        <f t="shared" ref="E106:M106" si="80">E107+E108</f>
        <v>0</v>
      </c>
      <c r="F106" s="29">
        <f t="shared" si="80"/>
        <v>0</v>
      </c>
      <c r="G106" s="29">
        <f t="shared" si="80"/>
        <v>0</v>
      </c>
      <c r="H106" s="29">
        <f t="shared" si="80"/>
        <v>0</v>
      </c>
      <c r="I106" s="29">
        <f t="shared" si="80"/>
        <v>0</v>
      </c>
      <c r="J106" s="29">
        <f t="shared" si="80"/>
        <v>0</v>
      </c>
      <c r="K106" s="29">
        <f t="shared" si="80"/>
        <v>0</v>
      </c>
      <c r="L106" s="29">
        <f t="shared" si="80"/>
        <v>0</v>
      </c>
      <c r="M106" s="29">
        <f t="shared" si="80"/>
        <v>0</v>
      </c>
      <c r="N106" s="24">
        <f t="shared" si="70"/>
        <v>0</v>
      </c>
      <c r="O106" s="25" t="str">
        <f t="shared" si="66"/>
        <v>-</v>
      </c>
      <c r="P106" s="24">
        <f t="shared" si="71"/>
        <v>0</v>
      </c>
      <c r="Q106" s="26" t="str">
        <f t="shared" si="72"/>
        <v>-</v>
      </c>
      <c r="R106" s="24">
        <f t="shared" si="73"/>
        <v>0</v>
      </c>
      <c r="S106" s="26" t="str">
        <f t="shared" si="74"/>
        <v>-</v>
      </c>
      <c r="T106" s="24">
        <f t="shared" si="75"/>
        <v>0</v>
      </c>
      <c r="U106" s="26" t="str">
        <f t="shared" si="76"/>
        <v>-</v>
      </c>
      <c r="V106" s="24">
        <f t="shared" si="77"/>
        <v>0</v>
      </c>
      <c r="W106" s="26" t="str">
        <f t="shared" si="78"/>
        <v>-</v>
      </c>
      <c r="X106" s="19" t="s">
        <v>25</v>
      </c>
    </row>
    <row r="107" spans="1:24" ht="27" customHeight="1" x14ac:dyDescent="0.25">
      <c r="A107" s="20" t="s">
        <v>121</v>
      </c>
      <c r="B107" s="19" t="s">
        <v>122</v>
      </c>
      <c r="C107" s="22" t="s">
        <v>24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4">
        <f t="shared" si="70"/>
        <v>0</v>
      </c>
      <c r="O107" s="25" t="str">
        <f t="shared" si="66"/>
        <v>-</v>
      </c>
      <c r="P107" s="24">
        <f t="shared" si="71"/>
        <v>0</v>
      </c>
      <c r="Q107" s="26" t="str">
        <f t="shared" si="72"/>
        <v>-</v>
      </c>
      <c r="R107" s="24">
        <f t="shared" si="73"/>
        <v>0</v>
      </c>
      <c r="S107" s="26" t="str">
        <f t="shared" si="74"/>
        <v>-</v>
      </c>
      <c r="T107" s="24">
        <f t="shared" si="75"/>
        <v>0</v>
      </c>
      <c r="U107" s="26" t="str">
        <f t="shared" si="76"/>
        <v>-</v>
      </c>
      <c r="V107" s="24">
        <f t="shared" si="77"/>
        <v>0</v>
      </c>
      <c r="W107" s="26" t="str">
        <f t="shared" si="78"/>
        <v>-</v>
      </c>
      <c r="X107" s="19" t="s">
        <v>25</v>
      </c>
    </row>
    <row r="108" spans="1:24" ht="27" customHeight="1" x14ac:dyDescent="0.25">
      <c r="A108" s="20" t="s">
        <v>123</v>
      </c>
      <c r="B108" s="19" t="s">
        <v>124</v>
      </c>
      <c r="C108" s="22" t="s">
        <v>24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5" t="str">
        <f t="shared" si="66"/>
        <v>-</v>
      </c>
      <c r="P108" s="24">
        <f t="shared" si="71"/>
        <v>0</v>
      </c>
      <c r="Q108" s="26" t="str">
        <f t="shared" si="72"/>
        <v>-</v>
      </c>
      <c r="R108" s="24">
        <f t="shared" si="73"/>
        <v>0</v>
      </c>
      <c r="S108" s="26" t="str">
        <f t="shared" si="74"/>
        <v>-</v>
      </c>
      <c r="T108" s="24">
        <f t="shared" si="75"/>
        <v>0</v>
      </c>
      <c r="U108" s="26" t="str">
        <f t="shared" si="76"/>
        <v>-</v>
      </c>
      <c r="V108" s="24">
        <f t="shared" si="77"/>
        <v>0</v>
      </c>
      <c r="W108" s="26" t="str">
        <f t="shared" si="78"/>
        <v>-</v>
      </c>
      <c r="X108" s="19" t="s">
        <v>25</v>
      </c>
    </row>
    <row r="109" spans="1:24" ht="27" customHeight="1" x14ac:dyDescent="0.25">
      <c r="A109" s="20" t="s">
        <v>125</v>
      </c>
      <c r="B109" s="19" t="s">
        <v>126</v>
      </c>
      <c r="C109" s="22" t="s">
        <v>24</v>
      </c>
      <c r="D109" s="29">
        <f>SUM(D110:D125)</f>
        <v>1245.2414932759109</v>
      </c>
      <c r="E109" s="29">
        <f t="shared" ref="E109:M109" si="81">SUM(E110:E125)</f>
        <v>0</v>
      </c>
      <c r="F109" s="29">
        <f t="shared" si="81"/>
        <v>0</v>
      </c>
      <c r="G109" s="29">
        <f t="shared" si="81"/>
        <v>0</v>
      </c>
      <c r="H109" s="29">
        <f t="shared" si="81"/>
        <v>1245.2414932759109</v>
      </c>
      <c r="I109" s="29">
        <f t="shared" si="81"/>
        <v>80.078518639999999</v>
      </c>
      <c r="J109" s="29">
        <f t="shared" si="81"/>
        <v>0</v>
      </c>
      <c r="K109" s="29">
        <f t="shared" si="81"/>
        <v>0</v>
      </c>
      <c r="L109" s="29">
        <f t="shared" si="81"/>
        <v>4.7031096416666669</v>
      </c>
      <c r="M109" s="29">
        <f t="shared" si="81"/>
        <v>75.375408998333342</v>
      </c>
      <c r="N109" s="29">
        <f>SUM(N112:N123)</f>
        <v>-1130.6196147401185</v>
      </c>
      <c r="O109" s="25">
        <f t="shared" si="66"/>
        <v>-0.90795208868743071</v>
      </c>
      <c r="P109" s="24">
        <f t="shared" si="71"/>
        <v>0</v>
      </c>
      <c r="Q109" s="26" t="str">
        <f t="shared" si="72"/>
        <v>-</v>
      </c>
      <c r="R109" s="24">
        <f t="shared" si="73"/>
        <v>0</v>
      </c>
      <c r="S109" s="26" t="str">
        <f t="shared" si="74"/>
        <v>-</v>
      </c>
      <c r="T109" s="24">
        <f t="shared" si="75"/>
        <v>4.7031096416666669</v>
      </c>
      <c r="U109" s="26" t="str">
        <f t="shared" si="76"/>
        <v>-</v>
      </c>
      <c r="V109" s="24">
        <f t="shared" si="77"/>
        <v>-1169.8660842775776</v>
      </c>
      <c r="W109" s="26">
        <f t="shared" si="78"/>
        <v>-93.946924399375746</v>
      </c>
      <c r="X109" s="19" t="s">
        <v>25</v>
      </c>
    </row>
    <row r="110" spans="1:24" ht="27" customHeight="1" x14ac:dyDescent="0.25">
      <c r="A110" s="20" t="s">
        <v>125</v>
      </c>
      <c r="B110" s="21" t="s">
        <v>324</v>
      </c>
      <c r="C110" s="22" t="s">
        <v>325</v>
      </c>
      <c r="D110" s="29">
        <f t="shared" ref="D110:D125" si="82">IF(E110="нд","нд",E110+F110+G110+H110)</f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f t="shared" ref="I110:I125" si="83">J110+K110+L110+M110</f>
        <v>1.41576181</v>
      </c>
      <c r="J110" s="29">
        <v>0</v>
      </c>
      <c r="K110" s="29">
        <v>0</v>
      </c>
      <c r="L110" s="29">
        <v>0</v>
      </c>
      <c r="M110" s="29">
        <v>1.41576181</v>
      </c>
      <c r="N110" s="24">
        <f t="shared" ref="N110:N125" si="84">IF(D110="нд","нд",I110-D110)</f>
        <v>1.41576181</v>
      </c>
      <c r="O110" s="25" t="str">
        <f t="shared" si="66"/>
        <v>-</v>
      </c>
      <c r="P110" s="24">
        <f t="shared" si="71"/>
        <v>0</v>
      </c>
      <c r="Q110" s="26" t="str">
        <f t="shared" si="72"/>
        <v>-</v>
      </c>
      <c r="R110" s="24">
        <f t="shared" si="73"/>
        <v>0</v>
      </c>
      <c r="S110" s="26" t="str">
        <f t="shared" si="74"/>
        <v>-</v>
      </c>
      <c r="T110" s="24">
        <f t="shared" si="75"/>
        <v>0</v>
      </c>
      <c r="U110" s="26" t="str">
        <f t="shared" si="76"/>
        <v>-</v>
      </c>
      <c r="V110" s="24">
        <f t="shared" si="77"/>
        <v>1.41576181</v>
      </c>
      <c r="W110" s="26" t="str">
        <f t="shared" si="78"/>
        <v>-</v>
      </c>
      <c r="X110" s="30" t="s">
        <v>321</v>
      </c>
    </row>
    <row r="111" spans="1:24" ht="27" customHeight="1" x14ac:dyDescent="0.25">
      <c r="A111" s="20" t="s">
        <v>125</v>
      </c>
      <c r="B111" s="21" t="s">
        <v>326</v>
      </c>
      <c r="C111" s="22" t="s">
        <v>327</v>
      </c>
      <c r="D111" s="29">
        <f t="shared" si="82"/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f t="shared" si="83"/>
        <v>1.7108772000000001</v>
      </c>
      <c r="J111" s="29">
        <v>0</v>
      </c>
      <c r="K111" s="29">
        <v>0</v>
      </c>
      <c r="L111" s="29">
        <v>0</v>
      </c>
      <c r="M111" s="29">
        <v>1.7108772000000001</v>
      </c>
      <c r="N111" s="24">
        <f t="shared" si="84"/>
        <v>1.7108772000000001</v>
      </c>
      <c r="O111" s="25" t="str">
        <f t="shared" si="66"/>
        <v>-</v>
      </c>
      <c r="P111" s="24">
        <f t="shared" si="71"/>
        <v>0</v>
      </c>
      <c r="Q111" s="26" t="str">
        <f t="shared" si="72"/>
        <v>-</v>
      </c>
      <c r="R111" s="24">
        <f t="shared" si="73"/>
        <v>0</v>
      </c>
      <c r="S111" s="26" t="str">
        <f t="shared" si="74"/>
        <v>-</v>
      </c>
      <c r="T111" s="24">
        <f t="shared" si="75"/>
        <v>0</v>
      </c>
      <c r="U111" s="26" t="str">
        <f t="shared" si="76"/>
        <v>-</v>
      </c>
      <c r="V111" s="24">
        <f t="shared" si="77"/>
        <v>1.7108772000000001</v>
      </c>
      <c r="W111" s="26" t="str">
        <f t="shared" si="78"/>
        <v>-</v>
      </c>
      <c r="X111" s="30" t="s">
        <v>321</v>
      </c>
    </row>
    <row r="112" spans="1:24" ht="27" customHeight="1" x14ac:dyDescent="0.25">
      <c r="A112" s="20" t="s">
        <v>125</v>
      </c>
      <c r="B112" s="21" t="s">
        <v>328</v>
      </c>
      <c r="C112" s="22" t="s">
        <v>329</v>
      </c>
      <c r="D112" s="29">
        <f t="shared" si="82"/>
        <v>71.254994601249123</v>
      </c>
      <c r="E112" s="29">
        <v>0</v>
      </c>
      <c r="F112" s="29">
        <v>0</v>
      </c>
      <c r="G112" s="29">
        <v>0</v>
      </c>
      <c r="H112" s="29">
        <v>71.254994601249123</v>
      </c>
      <c r="I112" s="29">
        <f t="shared" si="83"/>
        <v>1.4176201399999999</v>
      </c>
      <c r="J112" s="29">
        <v>0</v>
      </c>
      <c r="K112" s="29">
        <v>0</v>
      </c>
      <c r="L112" s="29">
        <v>1.15255555</v>
      </c>
      <c r="M112" s="29">
        <v>0.26506458999999993</v>
      </c>
      <c r="N112" s="24">
        <f t="shared" si="84"/>
        <v>-69.837374461249127</v>
      </c>
      <c r="O112" s="25">
        <f t="shared" si="66"/>
        <v>-0.98010497161731391</v>
      </c>
      <c r="P112" s="24">
        <f t="shared" si="71"/>
        <v>0</v>
      </c>
      <c r="Q112" s="26" t="str">
        <f t="shared" si="72"/>
        <v>-</v>
      </c>
      <c r="R112" s="24">
        <f t="shared" si="73"/>
        <v>0</v>
      </c>
      <c r="S112" s="26" t="str">
        <f t="shared" si="74"/>
        <v>-</v>
      </c>
      <c r="T112" s="24">
        <f t="shared" si="75"/>
        <v>1.15255555</v>
      </c>
      <c r="U112" s="26" t="str">
        <f t="shared" si="76"/>
        <v>-</v>
      </c>
      <c r="V112" s="24">
        <f t="shared" si="77"/>
        <v>-70.989930011249129</v>
      </c>
      <c r="W112" s="26">
        <f t="shared" si="78"/>
        <v>-99.628005599490493</v>
      </c>
      <c r="X112" s="30" t="s">
        <v>522</v>
      </c>
    </row>
    <row r="113" spans="1:24" ht="27" customHeight="1" x14ac:dyDescent="0.25">
      <c r="A113" s="20" t="s">
        <v>125</v>
      </c>
      <c r="B113" s="21" t="s">
        <v>330</v>
      </c>
      <c r="C113" s="22" t="s">
        <v>331</v>
      </c>
      <c r="D113" s="29">
        <f t="shared" si="82"/>
        <v>73.529593820978619</v>
      </c>
      <c r="E113" s="29">
        <v>0</v>
      </c>
      <c r="F113" s="29">
        <v>0</v>
      </c>
      <c r="G113" s="29">
        <v>0</v>
      </c>
      <c r="H113" s="29">
        <v>73.529593820978619</v>
      </c>
      <c r="I113" s="29">
        <f t="shared" si="83"/>
        <v>0</v>
      </c>
      <c r="J113" s="29">
        <v>0</v>
      </c>
      <c r="K113" s="29">
        <v>0</v>
      </c>
      <c r="L113" s="29">
        <v>0</v>
      </c>
      <c r="M113" s="29">
        <v>0</v>
      </c>
      <c r="N113" s="24">
        <f t="shared" si="84"/>
        <v>-73.529593820978619</v>
      </c>
      <c r="O113" s="25">
        <f t="shared" si="66"/>
        <v>-1</v>
      </c>
      <c r="P113" s="24">
        <f t="shared" si="71"/>
        <v>0</v>
      </c>
      <c r="Q113" s="26" t="str">
        <f t="shared" si="72"/>
        <v>-</v>
      </c>
      <c r="R113" s="24">
        <f t="shared" si="73"/>
        <v>0</v>
      </c>
      <c r="S113" s="26" t="str">
        <f t="shared" si="74"/>
        <v>-</v>
      </c>
      <c r="T113" s="24">
        <f t="shared" si="75"/>
        <v>0</v>
      </c>
      <c r="U113" s="26" t="str">
        <f t="shared" si="76"/>
        <v>-</v>
      </c>
      <c r="V113" s="24">
        <f t="shared" si="77"/>
        <v>-73.529593820978619</v>
      </c>
      <c r="W113" s="26">
        <f t="shared" si="78"/>
        <v>-100</v>
      </c>
      <c r="X113" s="30" t="s">
        <v>522</v>
      </c>
    </row>
    <row r="114" spans="1:24" ht="27" customHeight="1" x14ac:dyDescent="0.25">
      <c r="A114" s="20" t="s">
        <v>125</v>
      </c>
      <c r="B114" s="21" t="s">
        <v>332</v>
      </c>
      <c r="C114" s="22" t="s">
        <v>333</v>
      </c>
      <c r="D114" s="29">
        <f t="shared" si="82"/>
        <v>242.0196764165654</v>
      </c>
      <c r="E114" s="29">
        <v>0</v>
      </c>
      <c r="F114" s="29">
        <v>0</v>
      </c>
      <c r="G114" s="29">
        <v>0</v>
      </c>
      <c r="H114" s="29">
        <v>242.0196764165654</v>
      </c>
      <c r="I114" s="29">
        <f t="shared" si="83"/>
        <v>0</v>
      </c>
      <c r="J114" s="29">
        <v>0</v>
      </c>
      <c r="K114" s="29">
        <v>0</v>
      </c>
      <c r="L114" s="29">
        <v>0</v>
      </c>
      <c r="M114" s="29">
        <v>0</v>
      </c>
      <c r="N114" s="24">
        <f t="shared" si="84"/>
        <v>-242.0196764165654</v>
      </c>
      <c r="O114" s="25">
        <f t="shared" si="66"/>
        <v>-1</v>
      </c>
      <c r="P114" s="24">
        <f t="shared" si="71"/>
        <v>0</v>
      </c>
      <c r="Q114" s="26" t="str">
        <f t="shared" si="72"/>
        <v>-</v>
      </c>
      <c r="R114" s="24">
        <f t="shared" si="73"/>
        <v>0</v>
      </c>
      <c r="S114" s="26" t="str">
        <f t="shared" si="74"/>
        <v>-</v>
      </c>
      <c r="T114" s="24">
        <f t="shared" si="75"/>
        <v>0</v>
      </c>
      <c r="U114" s="26" t="str">
        <f t="shared" si="76"/>
        <v>-</v>
      </c>
      <c r="V114" s="24">
        <f t="shared" si="77"/>
        <v>-242.0196764165654</v>
      </c>
      <c r="W114" s="26">
        <f t="shared" si="78"/>
        <v>-100</v>
      </c>
      <c r="X114" s="30" t="s">
        <v>522</v>
      </c>
    </row>
    <row r="115" spans="1:24" ht="27" customHeight="1" x14ac:dyDescent="0.25">
      <c r="A115" s="20" t="s">
        <v>125</v>
      </c>
      <c r="B115" s="21" t="s">
        <v>334</v>
      </c>
      <c r="C115" s="22" t="s">
        <v>335</v>
      </c>
      <c r="D115" s="29">
        <f t="shared" si="82"/>
        <v>285.24956832642636</v>
      </c>
      <c r="E115" s="29">
        <v>0</v>
      </c>
      <c r="F115" s="29">
        <v>0</v>
      </c>
      <c r="G115" s="29">
        <v>0</v>
      </c>
      <c r="H115" s="29">
        <v>285.24956832642636</v>
      </c>
      <c r="I115" s="29">
        <f t="shared" si="83"/>
        <v>1.41682117</v>
      </c>
      <c r="J115" s="29">
        <v>0</v>
      </c>
      <c r="K115" s="29">
        <v>0</v>
      </c>
      <c r="L115" s="29">
        <v>1.1762633583333335</v>
      </c>
      <c r="M115" s="29">
        <v>0.24055781166666651</v>
      </c>
      <c r="N115" s="24">
        <f t="shared" si="84"/>
        <v>-283.83274715642636</v>
      </c>
      <c r="O115" s="25">
        <f t="shared" si="66"/>
        <v>-0.99503304710218299</v>
      </c>
      <c r="P115" s="24">
        <f t="shared" si="71"/>
        <v>0</v>
      </c>
      <c r="Q115" s="26" t="str">
        <f t="shared" si="72"/>
        <v>-</v>
      </c>
      <c r="R115" s="24">
        <f t="shared" si="73"/>
        <v>0</v>
      </c>
      <c r="S115" s="26" t="str">
        <f t="shared" si="74"/>
        <v>-</v>
      </c>
      <c r="T115" s="24">
        <f t="shared" si="75"/>
        <v>1.1762633583333335</v>
      </c>
      <c r="U115" s="26" t="str">
        <f t="shared" si="76"/>
        <v>-</v>
      </c>
      <c r="V115" s="24">
        <f t="shared" si="77"/>
        <v>-285.00901051475967</v>
      </c>
      <c r="W115" s="26">
        <f t="shared" si="78"/>
        <v>-99.915667598349728</v>
      </c>
      <c r="X115" s="30" t="s">
        <v>522</v>
      </c>
    </row>
    <row r="116" spans="1:24" ht="27" customHeight="1" x14ac:dyDescent="0.25">
      <c r="A116" s="20" t="s">
        <v>125</v>
      </c>
      <c r="B116" s="21" t="s">
        <v>336</v>
      </c>
      <c r="C116" s="22" t="s">
        <v>337</v>
      </c>
      <c r="D116" s="29">
        <f t="shared" si="82"/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f t="shared" si="83"/>
        <v>4.3352738100000101</v>
      </c>
      <c r="J116" s="29">
        <v>0</v>
      </c>
      <c r="K116" s="29">
        <v>0</v>
      </c>
      <c r="L116" s="29">
        <v>0</v>
      </c>
      <c r="M116" s="29">
        <v>4.3352738100000101</v>
      </c>
      <c r="N116" s="24">
        <f t="shared" si="84"/>
        <v>4.3352738100000101</v>
      </c>
      <c r="O116" s="25" t="str">
        <f t="shared" si="66"/>
        <v>-</v>
      </c>
      <c r="P116" s="24">
        <f t="shared" si="71"/>
        <v>0</v>
      </c>
      <c r="Q116" s="26" t="str">
        <f t="shared" si="72"/>
        <v>-</v>
      </c>
      <c r="R116" s="24">
        <f t="shared" si="73"/>
        <v>0</v>
      </c>
      <c r="S116" s="26" t="str">
        <f t="shared" si="74"/>
        <v>-</v>
      </c>
      <c r="T116" s="24">
        <f t="shared" si="75"/>
        <v>0</v>
      </c>
      <c r="U116" s="26" t="str">
        <f t="shared" si="76"/>
        <v>-</v>
      </c>
      <c r="V116" s="24">
        <f t="shared" si="77"/>
        <v>4.3352738100000101</v>
      </c>
      <c r="W116" s="26" t="str">
        <f t="shared" si="78"/>
        <v>-</v>
      </c>
      <c r="X116" s="30" t="s">
        <v>321</v>
      </c>
    </row>
    <row r="117" spans="1:24" ht="27" customHeight="1" x14ac:dyDescent="0.25">
      <c r="A117" s="20" t="s">
        <v>125</v>
      </c>
      <c r="B117" s="21" t="s">
        <v>338</v>
      </c>
      <c r="C117" s="22" t="s">
        <v>339</v>
      </c>
      <c r="D117" s="29">
        <f t="shared" si="82"/>
        <v>75.960487013178493</v>
      </c>
      <c r="E117" s="29">
        <v>0</v>
      </c>
      <c r="F117" s="29">
        <v>0</v>
      </c>
      <c r="G117" s="29">
        <v>0</v>
      </c>
      <c r="H117" s="29">
        <v>75.960487013178493</v>
      </c>
      <c r="I117" s="29">
        <f t="shared" si="83"/>
        <v>1.4251446300000001</v>
      </c>
      <c r="J117" s="29">
        <v>0</v>
      </c>
      <c r="K117" s="29">
        <v>0</v>
      </c>
      <c r="L117" s="29">
        <v>1.1876205250000003</v>
      </c>
      <c r="M117" s="29">
        <v>0.23752410499999987</v>
      </c>
      <c r="N117" s="24">
        <f t="shared" si="84"/>
        <v>-74.535342383178488</v>
      </c>
      <c r="O117" s="25">
        <f t="shared" si="66"/>
        <v>-0.98123834264315923</v>
      </c>
      <c r="P117" s="24">
        <f t="shared" si="71"/>
        <v>0</v>
      </c>
      <c r="Q117" s="26" t="str">
        <f t="shared" si="72"/>
        <v>-</v>
      </c>
      <c r="R117" s="24">
        <f t="shared" si="73"/>
        <v>0</v>
      </c>
      <c r="S117" s="26" t="str">
        <f t="shared" si="74"/>
        <v>-</v>
      </c>
      <c r="T117" s="24">
        <f t="shared" si="75"/>
        <v>1.1876205250000003</v>
      </c>
      <c r="U117" s="26" t="str">
        <f t="shared" si="76"/>
        <v>-</v>
      </c>
      <c r="V117" s="24">
        <f t="shared" si="77"/>
        <v>-75.722962908178488</v>
      </c>
      <c r="W117" s="26">
        <f t="shared" si="78"/>
        <v>-99.687305710719315</v>
      </c>
      <c r="X117" s="30" t="s">
        <v>522</v>
      </c>
    </row>
    <row r="118" spans="1:24" ht="27" customHeight="1" x14ac:dyDescent="0.25">
      <c r="A118" s="20" t="s">
        <v>125</v>
      </c>
      <c r="B118" s="21" t="s">
        <v>340</v>
      </c>
      <c r="C118" s="22" t="s">
        <v>341</v>
      </c>
      <c r="D118" s="29">
        <f t="shared" si="82"/>
        <v>114.14709856848536</v>
      </c>
      <c r="E118" s="29">
        <v>0</v>
      </c>
      <c r="F118" s="29">
        <v>0</v>
      </c>
      <c r="G118" s="29">
        <v>0</v>
      </c>
      <c r="H118" s="29">
        <v>114.14709856848536</v>
      </c>
      <c r="I118" s="29">
        <f t="shared" si="83"/>
        <v>1.5881719999999998E-2</v>
      </c>
      <c r="J118" s="29">
        <v>0</v>
      </c>
      <c r="K118" s="29">
        <v>0</v>
      </c>
      <c r="L118" s="29">
        <v>0</v>
      </c>
      <c r="M118" s="29">
        <v>1.5881719999999998E-2</v>
      </c>
      <c r="N118" s="24">
        <f t="shared" si="84"/>
        <v>-114.13121684848537</v>
      </c>
      <c r="O118" s="25">
        <f t="shared" si="66"/>
        <v>-0.99986086619634518</v>
      </c>
      <c r="P118" s="24">
        <f t="shared" si="71"/>
        <v>0</v>
      </c>
      <c r="Q118" s="26" t="str">
        <f t="shared" si="72"/>
        <v>-</v>
      </c>
      <c r="R118" s="24">
        <f t="shared" si="73"/>
        <v>0</v>
      </c>
      <c r="S118" s="26" t="str">
        <f t="shared" si="74"/>
        <v>-</v>
      </c>
      <c r="T118" s="24">
        <f t="shared" si="75"/>
        <v>0</v>
      </c>
      <c r="U118" s="26" t="str">
        <f t="shared" si="76"/>
        <v>-</v>
      </c>
      <c r="V118" s="24">
        <f t="shared" si="77"/>
        <v>-114.13121684848537</v>
      </c>
      <c r="W118" s="26">
        <f t="shared" si="78"/>
        <v>-99.98608661963452</v>
      </c>
      <c r="X118" s="30" t="s">
        <v>522</v>
      </c>
    </row>
    <row r="119" spans="1:24" ht="27" customHeight="1" x14ac:dyDescent="0.25">
      <c r="A119" s="20" t="s">
        <v>125</v>
      </c>
      <c r="B119" s="21" t="s">
        <v>342</v>
      </c>
      <c r="C119" s="22" t="s">
        <v>343</v>
      </c>
      <c r="D119" s="29">
        <f t="shared" si="82"/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f t="shared" si="83"/>
        <v>17.053132430000002</v>
      </c>
      <c r="J119" s="29">
        <v>0</v>
      </c>
      <c r="K119" s="29">
        <v>0</v>
      </c>
      <c r="L119" s="29">
        <v>0</v>
      </c>
      <c r="M119" s="29">
        <v>17.053132430000002</v>
      </c>
      <c r="N119" s="24">
        <f t="shared" si="84"/>
        <v>17.053132430000002</v>
      </c>
      <c r="O119" s="25" t="str">
        <f t="shared" si="66"/>
        <v>-</v>
      </c>
      <c r="P119" s="24">
        <f t="shared" si="71"/>
        <v>0</v>
      </c>
      <c r="Q119" s="26" t="str">
        <f t="shared" si="72"/>
        <v>-</v>
      </c>
      <c r="R119" s="24">
        <f t="shared" si="73"/>
        <v>0</v>
      </c>
      <c r="S119" s="26" t="str">
        <f t="shared" si="74"/>
        <v>-</v>
      </c>
      <c r="T119" s="24">
        <f t="shared" si="75"/>
        <v>0</v>
      </c>
      <c r="U119" s="26" t="str">
        <f t="shared" si="76"/>
        <v>-</v>
      </c>
      <c r="V119" s="24">
        <f t="shared" si="77"/>
        <v>17.053132430000002</v>
      </c>
      <c r="W119" s="26" t="str">
        <f t="shared" si="78"/>
        <v>-</v>
      </c>
      <c r="X119" s="30" t="s">
        <v>321</v>
      </c>
    </row>
    <row r="120" spans="1:24" ht="27" customHeight="1" x14ac:dyDescent="0.25">
      <c r="A120" s="20" t="s">
        <v>125</v>
      </c>
      <c r="B120" s="21" t="s">
        <v>344</v>
      </c>
      <c r="C120" s="22" t="s">
        <v>345</v>
      </c>
      <c r="D120" s="29">
        <f t="shared" si="82"/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f t="shared" si="83"/>
        <v>28.619212439999998</v>
      </c>
      <c r="J120" s="29">
        <v>0</v>
      </c>
      <c r="K120" s="29">
        <v>0</v>
      </c>
      <c r="L120" s="29">
        <v>0</v>
      </c>
      <c r="M120" s="29">
        <v>28.619212439999998</v>
      </c>
      <c r="N120" s="24">
        <f t="shared" si="84"/>
        <v>28.619212439999998</v>
      </c>
      <c r="O120" s="25" t="str">
        <f t="shared" si="66"/>
        <v>-</v>
      </c>
      <c r="P120" s="24">
        <f t="shared" si="71"/>
        <v>0</v>
      </c>
      <c r="Q120" s="26" t="str">
        <f t="shared" si="72"/>
        <v>-</v>
      </c>
      <c r="R120" s="24">
        <f t="shared" si="73"/>
        <v>0</v>
      </c>
      <c r="S120" s="26" t="str">
        <f t="shared" si="74"/>
        <v>-</v>
      </c>
      <c r="T120" s="24">
        <f t="shared" si="75"/>
        <v>0</v>
      </c>
      <c r="U120" s="26" t="str">
        <f t="shared" si="76"/>
        <v>-</v>
      </c>
      <c r="V120" s="24">
        <f t="shared" si="77"/>
        <v>28.619212439999998</v>
      </c>
      <c r="W120" s="26" t="str">
        <f t="shared" si="78"/>
        <v>-</v>
      </c>
      <c r="X120" s="30" t="s">
        <v>321</v>
      </c>
    </row>
    <row r="121" spans="1:24" ht="27" customHeight="1" x14ac:dyDescent="0.25">
      <c r="A121" s="20" t="s">
        <v>125</v>
      </c>
      <c r="B121" s="21" t="s">
        <v>346</v>
      </c>
      <c r="C121" s="22" t="s">
        <v>347</v>
      </c>
      <c r="D121" s="29">
        <f t="shared" si="82"/>
        <v>106.06200470056518</v>
      </c>
      <c r="E121" s="29">
        <v>0</v>
      </c>
      <c r="F121" s="29">
        <v>0</v>
      </c>
      <c r="G121" s="29">
        <v>0</v>
      </c>
      <c r="H121" s="29">
        <v>106.06200470056518</v>
      </c>
      <c r="I121" s="29">
        <f t="shared" si="83"/>
        <v>0.12577081000000001</v>
      </c>
      <c r="J121" s="29">
        <v>0</v>
      </c>
      <c r="K121" s="29">
        <v>0</v>
      </c>
      <c r="L121" s="29">
        <v>0</v>
      </c>
      <c r="M121" s="29">
        <v>0.12577081000000001</v>
      </c>
      <c r="N121" s="24">
        <f t="shared" si="84"/>
        <v>-105.93623389056518</v>
      </c>
      <c r="O121" s="25">
        <f t="shared" si="66"/>
        <v>-0.99881417657194882</v>
      </c>
      <c r="P121" s="24">
        <f t="shared" si="71"/>
        <v>0</v>
      </c>
      <c r="Q121" s="26" t="str">
        <f t="shared" si="72"/>
        <v>-</v>
      </c>
      <c r="R121" s="24">
        <f t="shared" si="73"/>
        <v>0</v>
      </c>
      <c r="S121" s="26" t="str">
        <f t="shared" si="74"/>
        <v>-</v>
      </c>
      <c r="T121" s="24">
        <f t="shared" si="75"/>
        <v>0</v>
      </c>
      <c r="U121" s="26" t="str">
        <f t="shared" si="76"/>
        <v>-</v>
      </c>
      <c r="V121" s="24">
        <f t="shared" si="77"/>
        <v>-105.93623389056518</v>
      </c>
      <c r="W121" s="26">
        <f t="shared" si="78"/>
        <v>-99.881417657194888</v>
      </c>
      <c r="X121" s="30" t="s">
        <v>522</v>
      </c>
    </row>
    <row r="122" spans="1:24" ht="27" customHeight="1" x14ac:dyDescent="0.25">
      <c r="A122" s="20" t="s">
        <v>125</v>
      </c>
      <c r="B122" s="21" t="s">
        <v>348</v>
      </c>
      <c r="C122" s="22" t="s">
        <v>349</v>
      </c>
      <c r="D122" s="29">
        <f t="shared" si="82"/>
        <v>111.40610722788735</v>
      </c>
      <c r="E122" s="29">
        <v>0</v>
      </c>
      <c r="F122" s="29">
        <v>0</v>
      </c>
      <c r="G122" s="29">
        <v>0</v>
      </c>
      <c r="H122" s="29">
        <v>111.40610722788735</v>
      </c>
      <c r="I122" s="29">
        <f t="shared" si="83"/>
        <v>6.5725249300000002</v>
      </c>
      <c r="J122" s="29">
        <v>0</v>
      </c>
      <c r="K122" s="29">
        <v>0</v>
      </c>
      <c r="L122" s="29">
        <v>0</v>
      </c>
      <c r="M122" s="29">
        <v>6.5725249300000002</v>
      </c>
      <c r="N122" s="24">
        <f t="shared" si="84"/>
        <v>-104.83358229788735</v>
      </c>
      <c r="O122" s="25">
        <f t="shared" si="66"/>
        <v>-0.94100390819189528</v>
      </c>
      <c r="P122" s="24">
        <f t="shared" si="71"/>
        <v>0</v>
      </c>
      <c r="Q122" s="26" t="str">
        <f t="shared" si="72"/>
        <v>-</v>
      </c>
      <c r="R122" s="24">
        <f t="shared" si="73"/>
        <v>0</v>
      </c>
      <c r="S122" s="26" t="str">
        <f t="shared" si="74"/>
        <v>-</v>
      </c>
      <c r="T122" s="24">
        <f t="shared" si="75"/>
        <v>0</v>
      </c>
      <c r="U122" s="26" t="str">
        <f t="shared" si="76"/>
        <v>-</v>
      </c>
      <c r="V122" s="24">
        <f t="shared" si="77"/>
        <v>-104.83358229788735</v>
      </c>
      <c r="W122" s="26">
        <f t="shared" si="78"/>
        <v>-94.100390819189528</v>
      </c>
      <c r="X122" s="30" t="s">
        <v>522</v>
      </c>
    </row>
    <row r="123" spans="1:24" ht="27" customHeight="1" x14ac:dyDescent="0.25">
      <c r="A123" s="20" t="s">
        <v>125</v>
      </c>
      <c r="B123" s="21" t="s">
        <v>350</v>
      </c>
      <c r="C123" s="22" t="s">
        <v>351</v>
      </c>
      <c r="D123" s="29">
        <f t="shared" si="82"/>
        <v>112.04421091478262</v>
      </c>
      <c r="E123" s="29">
        <v>0</v>
      </c>
      <c r="F123" s="29">
        <v>0</v>
      </c>
      <c r="G123" s="29">
        <v>0</v>
      </c>
      <c r="H123" s="29">
        <v>112.04421091478262</v>
      </c>
      <c r="I123" s="29">
        <f t="shared" si="83"/>
        <v>7.274477E-2</v>
      </c>
      <c r="J123" s="29">
        <v>0</v>
      </c>
      <c r="K123" s="29">
        <v>0</v>
      </c>
      <c r="L123" s="29">
        <v>0</v>
      </c>
      <c r="M123" s="29">
        <v>7.274477E-2</v>
      </c>
      <c r="N123" s="24">
        <f t="shared" si="84"/>
        <v>-111.97146614478262</v>
      </c>
      <c r="O123" s="25">
        <f t="shared" si="66"/>
        <v>-0.99935074941037938</v>
      </c>
      <c r="P123" s="24">
        <f t="shared" si="71"/>
        <v>0</v>
      </c>
      <c r="Q123" s="26" t="str">
        <f t="shared" si="72"/>
        <v>-</v>
      </c>
      <c r="R123" s="24">
        <f t="shared" si="73"/>
        <v>0</v>
      </c>
      <c r="S123" s="26" t="str">
        <f t="shared" si="74"/>
        <v>-</v>
      </c>
      <c r="T123" s="24">
        <f t="shared" si="75"/>
        <v>0</v>
      </c>
      <c r="U123" s="26" t="str">
        <f t="shared" si="76"/>
        <v>-</v>
      </c>
      <c r="V123" s="24">
        <f t="shared" si="77"/>
        <v>-111.97146614478262</v>
      </c>
      <c r="W123" s="26">
        <f t="shared" si="78"/>
        <v>-99.935074941037939</v>
      </c>
      <c r="X123" s="30" t="s">
        <v>522</v>
      </c>
    </row>
    <row r="124" spans="1:24" ht="27" customHeight="1" x14ac:dyDescent="0.25">
      <c r="A124" s="20" t="s">
        <v>125</v>
      </c>
      <c r="B124" s="21" t="s">
        <v>352</v>
      </c>
      <c r="C124" s="22" t="s">
        <v>353</v>
      </c>
      <c r="D124" s="29">
        <f t="shared" si="82"/>
        <v>53.567751685792445</v>
      </c>
      <c r="E124" s="29">
        <v>0</v>
      </c>
      <c r="F124" s="29">
        <v>0</v>
      </c>
      <c r="G124" s="29">
        <v>0</v>
      </c>
      <c r="H124" s="29">
        <v>53.567751685792445</v>
      </c>
      <c r="I124" s="29">
        <f t="shared" si="83"/>
        <v>1.4240042500000001</v>
      </c>
      <c r="J124" s="29">
        <v>0</v>
      </c>
      <c r="K124" s="29">
        <v>0</v>
      </c>
      <c r="L124" s="29">
        <v>1.1866702083333334</v>
      </c>
      <c r="M124" s="29">
        <v>0.23733404166666672</v>
      </c>
      <c r="N124" s="24">
        <f t="shared" si="84"/>
        <v>-52.143747435792442</v>
      </c>
      <c r="O124" s="25">
        <f t="shared" si="66"/>
        <v>-0.97341676278756939</v>
      </c>
      <c r="P124" s="24">
        <f t="shared" si="71"/>
        <v>0</v>
      </c>
      <c r="Q124" s="26" t="str">
        <f t="shared" si="72"/>
        <v>-</v>
      </c>
      <c r="R124" s="24">
        <f t="shared" si="73"/>
        <v>0</v>
      </c>
      <c r="S124" s="26" t="str">
        <f t="shared" si="74"/>
        <v>-</v>
      </c>
      <c r="T124" s="24">
        <f t="shared" si="75"/>
        <v>1.1866702083333334</v>
      </c>
      <c r="U124" s="26" t="str">
        <f t="shared" si="76"/>
        <v>-</v>
      </c>
      <c r="V124" s="24">
        <f t="shared" si="77"/>
        <v>-53.330417644125781</v>
      </c>
      <c r="W124" s="26">
        <f t="shared" si="78"/>
        <v>-99.556946046459487</v>
      </c>
      <c r="X124" s="30" t="s">
        <v>522</v>
      </c>
    </row>
    <row r="125" spans="1:24" ht="27" customHeight="1" x14ac:dyDescent="0.25">
      <c r="A125" s="20" t="s">
        <v>125</v>
      </c>
      <c r="B125" s="21" t="s">
        <v>354</v>
      </c>
      <c r="C125" s="22" t="s">
        <v>355</v>
      </c>
      <c r="D125" s="29">
        <f t="shared" si="82"/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f t="shared" si="83"/>
        <v>14.47374853</v>
      </c>
      <c r="J125" s="29">
        <v>0</v>
      </c>
      <c r="K125" s="29">
        <v>0</v>
      </c>
      <c r="L125" s="29">
        <v>0</v>
      </c>
      <c r="M125" s="29">
        <v>14.47374853</v>
      </c>
      <c r="N125" s="24">
        <f t="shared" si="84"/>
        <v>14.47374853</v>
      </c>
      <c r="O125" s="25" t="str">
        <f t="shared" si="66"/>
        <v>-</v>
      </c>
      <c r="P125" s="24">
        <f t="shared" si="71"/>
        <v>0</v>
      </c>
      <c r="Q125" s="26" t="str">
        <f t="shared" si="72"/>
        <v>-</v>
      </c>
      <c r="R125" s="24">
        <f t="shared" si="73"/>
        <v>0</v>
      </c>
      <c r="S125" s="26" t="str">
        <f t="shared" si="74"/>
        <v>-</v>
      </c>
      <c r="T125" s="24">
        <f t="shared" si="75"/>
        <v>0</v>
      </c>
      <c r="U125" s="26" t="str">
        <f t="shared" si="76"/>
        <v>-</v>
      </c>
      <c r="V125" s="24">
        <f t="shared" si="77"/>
        <v>14.47374853</v>
      </c>
      <c r="W125" s="26" t="str">
        <f t="shared" si="78"/>
        <v>-</v>
      </c>
      <c r="X125" s="30" t="s">
        <v>321</v>
      </c>
    </row>
    <row r="126" spans="1:24" ht="27" customHeight="1" x14ac:dyDescent="0.25">
      <c r="A126" s="20" t="s">
        <v>127</v>
      </c>
      <c r="B126" s="19" t="s">
        <v>128</v>
      </c>
      <c r="C126" s="22" t="s">
        <v>24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4">
        <f t="shared" si="70"/>
        <v>0</v>
      </c>
      <c r="O126" s="25" t="str">
        <f t="shared" si="66"/>
        <v>-</v>
      </c>
      <c r="P126" s="24">
        <f t="shared" si="71"/>
        <v>0</v>
      </c>
      <c r="Q126" s="26" t="str">
        <f t="shared" si="72"/>
        <v>-</v>
      </c>
      <c r="R126" s="24">
        <f t="shared" si="73"/>
        <v>0</v>
      </c>
      <c r="S126" s="26" t="str">
        <f t="shared" si="74"/>
        <v>-</v>
      </c>
      <c r="T126" s="24">
        <f t="shared" si="75"/>
        <v>0</v>
      </c>
      <c r="U126" s="26" t="str">
        <f t="shared" si="76"/>
        <v>-</v>
      </c>
      <c r="V126" s="24">
        <f t="shared" si="77"/>
        <v>0</v>
      </c>
      <c r="W126" s="26" t="str">
        <f t="shared" si="78"/>
        <v>-</v>
      </c>
      <c r="X126" s="19" t="s">
        <v>25</v>
      </c>
    </row>
    <row r="127" spans="1:24" ht="27" customHeight="1" x14ac:dyDescent="0.25">
      <c r="A127" s="20" t="s">
        <v>129</v>
      </c>
      <c r="B127" s="19" t="s">
        <v>130</v>
      </c>
      <c r="C127" s="22" t="s">
        <v>24</v>
      </c>
      <c r="D127" s="28">
        <f>SUM(D128:D210)</f>
        <v>678.24744206360003</v>
      </c>
      <c r="E127" s="28">
        <f t="shared" ref="E127:M127" si="85">SUM(E128:E210)</f>
        <v>0</v>
      </c>
      <c r="F127" s="28">
        <f t="shared" si="85"/>
        <v>0</v>
      </c>
      <c r="G127" s="28">
        <f t="shared" si="85"/>
        <v>69.00620171333334</v>
      </c>
      <c r="H127" s="28">
        <f t="shared" si="85"/>
        <v>609.24124035026659</v>
      </c>
      <c r="I127" s="28">
        <f t="shared" si="85"/>
        <v>886.80486097000005</v>
      </c>
      <c r="J127" s="28">
        <f t="shared" si="85"/>
        <v>0</v>
      </c>
      <c r="K127" s="28">
        <f t="shared" si="85"/>
        <v>0</v>
      </c>
      <c r="L127" s="28">
        <f t="shared" si="85"/>
        <v>70.151710050000005</v>
      </c>
      <c r="M127" s="28">
        <f t="shared" si="85"/>
        <v>816.65315091999992</v>
      </c>
      <c r="N127" s="28">
        <f t="shared" ref="N127:W127" si="86">SUM(N129:N208)</f>
        <v>206.45568890639993</v>
      </c>
      <c r="O127" s="28">
        <f t="shared" si="86"/>
        <v>0.42574856997911059</v>
      </c>
      <c r="P127" s="28">
        <f t="shared" si="86"/>
        <v>0</v>
      </c>
      <c r="Q127" s="28">
        <f t="shared" si="86"/>
        <v>0</v>
      </c>
      <c r="R127" s="28">
        <f t="shared" si="86"/>
        <v>0</v>
      </c>
      <c r="S127" s="28">
        <f t="shared" si="86"/>
        <v>0</v>
      </c>
      <c r="T127" s="28">
        <f t="shared" si="86"/>
        <v>-0.6059333299999925</v>
      </c>
      <c r="U127" s="28">
        <f t="shared" si="86"/>
        <v>-99.999999982789774</v>
      </c>
      <c r="V127" s="28">
        <f t="shared" si="86"/>
        <v>207.06162223639996</v>
      </c>
      <c r="W127" s="28">
        <f t="shared" si="86"/>
        <v>42.574856997910899</v>
      </c>
      <c r="X127" s="19" t="s">
        <v>25</v>
      </c>
    </row>
    <row r="128" spans="1:24" ht="27" customHeight="1" x14ac:dyDescent="0.25">
      <c r="A128" s="20" t="s">
        <v>129</v>
      </c>
      <c r="B128" s="21" t="s">
        <v>356</v>
      </c>
      <c r="C128" s="22" t="s">
        <v>357</v>
      </c>
      <c r="D128" s="29">
        <f t="shared" ref="D128:D191" si="87">IF(E128="нд","нд",E128+F128+G128+H128)</f>
        <v>20.854334999999999</v>
      </c>
      <c r="E128" s="29">
        <v>0</v>
      </c>
      <c r="F128" s="29">
        <v>0</v>
      </c>
      <c r="G128" s="29">
        <v>17.378612499999999</v>
      </c>
      <c r="H128" s="29">
        <v>3.4757224999999998</v>
      </c>
      <c r="I128" s="29">
        <f t="shared" ref="I128:I191" si="88">J128+K128+L128+M128</f>
        <v>20.854334999999999</v>
      </c>
      <c r="J128" s="29">
        <v>0</v>
      </c>
      <c r="K128" s="29">
        <v>0</v>
      </c>
      <c r="L128" s="29">
        <v>17.378612499999999</v>
      </c>
      <c r="M128" s="29">
        <v>3.4757224999999998</v>
      </c>
      <c r="N128" s="24">
        <f t="shared" ref="N128:N191" si="89">IF(D128="нд","нд",I128-D128)</f>
        <v>0</v>
      </c>
      <c r="O128" s="25">
        <f t="shared" ref="O128:O191" si="90">IF($D128="нд","нд",IF(D128=0,"-",N128/D128))</f>
        <v>0</v>
      </c>
      <c r="P128" s="24">
        <f t="shared" ref="P128" si="91">IF(E128="нд","нд",J128-E128)</f>
        <v>0</v>
      </c>
      <c r="Q128" s="26" t="str">
        <f t="shared" ref="Q128" si="92">IF($D128="нд","нд",IF(E128=0,"-",P128/E128*100))</f>
        <v>-</v>
      </c>
      <c r="R128" s="24">
        <f t="shared" ref="R128" si="93">IF(F128="нд","нд",K128-F128)</f>
        <v>0</v>
      </c>
      <c r="S128" s="26" t="str">
        <f t="shared" ref="S128" si="94">IF($D128="нд","нд",IF(F128=0,"-",R128/F128*100))</f>
        <v>-</v>
      </c>
      <c r="T128" s="24">
        <f t="shared" ref="T128" si="95">IF(G128="нд","нд",L128-G128)</f>
        <v>0</v>
      </c>
      <c r="U128" s="26">
        <f t="shared" ref="U128" si="96">IF($D128="нд","нд",IF(G128=0,"-",T128/G128*100))</f>
        <v>0</v>
      </c>
      <c r="V128" s="24">
        <f t="shared" ref="V128" si="97">IF(H128="нд","нд",M128-H128)</f>
        <v>0</v>
      </c>
      <c r="W128" s="26">
        <f t="shared" ref="W128" si="98">IF($D128="нд","нд",IF(H128=0,"-",V128/H128*100))</f>
        <v>0</v>
      </c>
      <c r="X128" s="30" t="s">
        <v>25</v>
      </c>
    </row>
    <row r="129" spans="1:24" ht="27" customHeight="1" x14ac:dyDescent="0.25">
      <c r="A129" s="20" t="s">
        <v>129</v>
      </c>
      <c r="B129" s="21" t="s">
        <v>358</v>
      </c>
      <c r="C129" s="22" t="s">
        <v>359</v>
      </c>
      <c r="D129" s="29">
        <f t="shared" si="87"/>
        <v>16.915030362571954</v>
      </c>
      <c r="E129" s="29">
        <v>0</v>
      </c>
      <c r="F129" s="29">
        <v>0</v>
      </c>
      <c r="G129" s="29">
        <v>0</v>
      </c>
      <c r="H129" s="29">
        <v>16.915030362571954</v>
      </c>
      <c r="I129" s="29">
        <f t="shared" si="88"/>
        <v>23.768383350000001</v>
      </c>
      <c r="J129" s="29">
        <v>0</v>
      </c>
      <c r="K129" s="29">
        <v>0</v>
      </c>
      <c r="L129" s="29">
        <v>0</v>
      </c>
      <c r="M129" s="29">
        <v>23.768383350000001</v>
      </c>
      <c r="N129" s="24">
        <f t="shared" si="89"/>
        <v>6.8533529874280461</v>
      </c>
      <c r="O129" s="25">
        <f t="shared" si="90"/>
        <v>0.40516350491409842</v>
      </c>
      <c r="P129" s="24">
        <f t="shared" si="71"/>
        <v>0</v>
      </c>
      <c r="Q129" s="26" t="str">
        <f t="shared" si="72"/>
        <v>-</v>
      </c>
      <c r="R129" s="24">
        <f t="shared" si="73"/>
        <v>0</v>
      </c>
      <c r="S129" s="26" t="str">
        <f t="shared" si="74"/>
        <v>-</v>
      </c>
      <c r="T129" s="24">
        <f t="shared" si="75"/>
        <v>0</v>
      </c>
      <c r="U129" s="26" t="str">
        <f t="shared" si="76"/>
        <v>-</v>
      </c>
      <c r="V129" s="24">
        <f t="shared" si="77"/>
        <v>6.8533529874280461</v>
      </c>
      <c r="W129" s="26">
        <f t="shared" si="78"/>
        <v>40.516350491409838</v>
      </c>
      <c r="X129" s="30" t="s">
        <v>523</v>
      </c>
    </row>
    <row r="130" spans="1:24" ht="27" customHeight="1" x14ac:dyDescent="0.25">
      <c r="A130" s="20" t="s">
        <v>129</v>
      </c>
      <c r="B130" s="21" t="s">
        <v>360</v>
      </c>
      <c r="C130" s="22" t="s">
        <v>361</v>
      </c>
      <c r="D130" s="29">
        <f t="shared" si="87"/>
        <v>1.9057112180251714</v>
      </c>
      <c r="E130" s="29">
        <v>0</v>
      </c>
      <c r="F130" s="29">
        <v>0</v>
      </c>
      <c r="G130" s="29">
        <v>0</v>
      </c>
      <c r="H130" s="29">
        <v>1.9057112180251714</v>
      </c>
      <c r="I130" s="29">
        <f t="shared" si="88"/>
        <v>10.34421755</v>
      </c>
      <c r="J130" s="29">
        <v>0</v>
      </c>
      <c r="K130" s="29">
        <v>0</v>
      </c>
      <c r="L130" s="29">
        <v>0</v>
      </c>
      <c r="M130" s="29">
        <v>10.34421755</v>
      </c>
      <c r="N130" s="24">
        <f t="shared" si="89"/>
        <v>8.4385063319748284</v>
      </c>
      <c r="O130" s="25">
        <f t="shared" si="90"/>
        <v>4.4280089512824441</v>
      </c>
      <c r="P130" s="24">
        <f t="shared" si="71"/>
        <v>0</v>
      </c>
      <c r="Q130" s="26" t="str">
        <f t="shared" si="72"/>
        <v>-</v>
      </c>
      <c r="R130" s="24">
        <f t="shared" si="73"/>
        <v>0</v>
      </c>
      <c r="S130" s="26" t="str">
        <f t="shared" si="74"/>
        <v>-</v>
      </c>
      <c r="T130" s="24">
        <f t="shared" si="75"/>
        <v>0</v>
      </c>
      <c r="U130" s="26" t="str">
        <f t="shared" si="76"/>
        <v>-</v>
      </c>
      <c r="V130" s="24">
        <f t="shared" si="77"/>
        <v>8.4385063319748284</v>
      </c>
      <c r="W130" s="26">
        <f t="shared" si="78"/>
        <v>442.80089512824441</v>
      </c>
      <c r="X130" s="30" t="s">
        <v>523</v>
      </c>
    </row>
    <row r="131" spans="1:24" ht="27" customHeight="1" x14ac:dyDescent="0.25">
      <c r="A131" s="20" t="s">
        <v>129</v>
      </c>
      <c r="B131" s="21" t="s">
        <v>362</v>
      </c>
      <c r="C131" s="22" t="s">
        <v>363</v>
      </c>
      <c r="D131" s="29">
        <f t="shared" si="87"/>
        <v>25.415987905387361</v>
      </c>
      <c r="E131" s="29">
        <v>0</v>
      </c>
      <c r="F131" s="29">
        <v>0</v>
      </c>
      <c r="G131" s="29">
        <v>0</v>
      </c>
      <c r="H131" s="29">
        <v>25.415987905387361</v>
      </c>
      <c r="I131" s="29">
        <f t="shared" si="88"/>
        <v>16.006336650000001</v>
      </c>
      <c r="J131" s="29">
        <v>0</v>
      </c>
      <c r="K131" s="29">
        <v>0</v>
      </c>
      <c r="L131" s="29">
        <v>0</v>
      </c>
      <c r="M131" s="29">
        <v>16.006336650000001</v>
      </c>
      <c r="N131" s="24">
        <f t="shared" si="89"/>
        <v>-9.4096512553873595</v>
      </c>
      <c r="O131" s="25">
        <f t="shared" si="90"/>
        <v>-0.37022567410778551</v>
      </c>
      <c r="P131" s="24">
        <f t="shared" si="71"/>
        <v>0</v>
      </c>
      <c r="Q131" s="26" t="str">
        <f t="shared" si="72"/>
        <v>-</v>
      </c>
      <c r="R131" s="24">
        <f t="shared" si="73"/>
        <v>0</v>
      </c>
      <c r="S131" s="26" t="str">
        <f t="shared" si="74"/>
        <v>-</v>
      </c>
      <c r="T131" s="24">
        <f t="shared" si="75"/>
        <v>0</v>
      </c>
      <c r="U131" s="26" t="str">
        <f t="shared" si="76"/>
        <v>-</v>
      </c>
      <c r="V131" s="24">
        <f t="shared" si="77"/>
        <v>-9.4096512553873595</v>
      </c>
      <c r="W131" s="26">
        <f t="shared" si="78"/>
        <v>-37.022567410778549</v>
      </c>
      <c r="X131" s="30" t="s">
        <v>524</v>
      </c>
    </row>
    <row r="132" spans="1:24" ht="27" customHeight="1" x14ac:dyDescent="0.25">
      <c r="A132" s="20" t="s">
        <v>129</v>
      </c>
      <c r="B132" s="21" t="s">
        <v>364</v>
      </c>
      <c r="C132" s="22" t="s">
        <v>365</v>
      </c>
      <c r="D132" s="29">
        <f t="shared" si="87"/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f t="shared" si="88"/>
        <v>2.2969954299999999</v>
      </c>
      <c r="J132" s="29">
        <v>0</v>
      </c>
      <c r="K132" s="29">
        <v>0</v>
      </c>
      <c r="L132" s="29">
        <v>0</v>
      </c>
      <c r="M132" s="29">
        <v>2.2969954299999999</v>
      </c>
      <c r="N132" s="24">
        <f t="shared" si="89"/>
        <v>2.2969954299999999</v>
      </c>
      <c r="O132" s="25" t="str">
        <f t="shared" si="90"/>
        <v>-</v>
      </c>
      <c r="P132" s="24">
        <f t="shared" si="71"/>
        <v>0</v>
      </c>
      <c r="Q132" s="26" t="str">
        <f t="shared" si="72"/>
        <v>-</v>
      </c>
      <c r="R132" s="24">
        <f t="shared" si="73"/>
        <v>0</v>
      </c>
      <c r="S132" s="26" t="str">
        <f t="shared" si="74"/>
        <v>-</v>
      </c>
      <c r="T132" s="24">
        <f t="shared" si="75"/>
        <v>0</v>
      </c>
      <c r="U132" s="26" t="str">
        <f t="shared" si="76"/>
        <v>-</v>
      </c>
      <c r="V132" s="24">
        <f t="shared" si="77"/>
        <v>2.2969954299999999</v>
      </c>
      <c r="W132" s="26" t="str">
        <f t="shared" si="78"/>
        <v>-</v>
      </c>
      <c r="X132" s="30" t="s">
        <v>523</v>
      </c>
    </row>
    <row r="133" spans="1:24" ht="27" customHeight="1" x14ac:dyDescent="0.25">
      <c r="A133" s="20" t="s">
        <v>129</v>
      </c>
      <c r="B133" s="21" t="s">
        <v>366</v>
      </c>
      <c r="C133" s="22" t="s">
        <v>367</v>
      </c>
      <c r="D133" s="29">
        <f t="shared" si="87"/>
        <v>9.5868768137937277</v>
      </c>
      <c r="E133" s="29">
        <v>0</v>
      </c>
      <c r="F133" s="29">
        <v>0</v>
      </c>
      <c r="G133" s="29">
        <v>0</v>
      </c>
      <c r="H133" s="29">
        <v>9.5868768137937277</v>
      </c>
      <c r="I133" s="29">
        <f t="shared" si="88"/>
        <v>0.93700019999999895</v>
      </c>
      <c r="J133" s="29">
        <v>0</v>
      </c>
      <c r="K133" s="29">
        <v>0</v>
      </c>
      <c r="L133" s="29">
        <v>0</v>
      </c>
      <c r="M133" s="29">
        <v>0.93700019999999895</v>
      </c>
      <c r="N133" s="24">
        <f t="shared" si="89"/>
        <v>-8.6498766137937295</v>
      </c>
      <c r="O133" s="25">
        <f t="shared" si="90"/>
        <v>-0.90226220507477162</v>
      </c>
      <c r="P133" s="24">
        <f t="shared" si="71"/>
        <v>0</v>
      </c>
      <c r="Q133" s="26" t="str">
        <f t="shared" si="72"/>
        <v>-</v>
      </c>
      <c r="R133" s="24">
        <f t="shared" si="73"/>
        <v>0</v>
      </c>
      <c r="S133" s="26" t="str">
        <f t="shared" si="74"/>
        <v>-</v>
      </c>
      <c r="T133" s="24">
        <f t="shared" si="75"/>
        <v>0</v>
      </c>
      <c r="U133" s="26" t="str">
        <f t="shared" si="76"/>
        <v>-</v>
      </c>
      <c r="V133" s="24">
        <f t="shared" si="77"/>
        <v>-8.6498766137937295</v>
      </c>
      <c r="W133" s="26">
        <f t="shared" si="78"/>
        <v>-90.226220507477166</v>
      </c>
      <c r="X133" s="30" t="s">
        <v>524</v>
      </c>
    </row>
    <row r="134" spans="1:24" ht="27" customHeight="1" x14ac:dyDescent="0.25">
      <c r="A134" s="20" t="s">
        <v>129</v>
      </c>
      <c r="B134" s="21" t="s">
        <v>368</v>
      </c>
      <c r="C134" s="22" t="s">
        <v>369</v>
      </c>
      <c r="D134" s="29">
        <f t="shared" si="87"/>
        <v>39.84627575923367</v>
      </c>
      <c r="E134" s="29">
        <v>0</v>
      </c>
      <c r="F134" s="29">
        <v>0</v>
      </c>
      <c r="G134" s="29">
        <v>0</v>
      </c>
      <c r="H134" s="29">
        <v>39.84627575923367</v>
      </c>
      <c r="I134" s="29">
        <f t="shared" si="88"/>
        <v>36.438977700000002</v>
      </c>
      <c r="J134" s="29">
        <v>0</v>
      </c>
      <c r="K134" s="29">
        <v>0</v>
      </c>
      <c r="L134" s="29">
        <v>0</v>
      </c>
      <c r="M134" s="29">
        <v>36.438977700000002</v>
      </c>
      <c r="N134" s="24">
        <f t="shared" si="89"/>
        <v>-3.4072980592336677</v>
      </c>
      <c r="O134" s="25">
        <f t="shared" si="90"/>
        <v>-8.5511079625655767E-2</v>
      </c>
      <c r="P134" s="24">
        <f t="shared" si="71"/>
        <v>0</v>
      </c>
      <c r="Q134" s="26" t="str">
        <f t="shared" si="72"/>
        <v>-</v>
      </c>
      <c r="R134" s="24">
        <f t="shared" si="73"/>
        <v>0</v>
      </c>
      <c r="S134" s="26" t="str">
        <f t="shared" si="74"/>
        <v>-</v>
      </c>
      <c r="T134" s="24">
        <f t="shared" si="75"/>
        <v>0</v>
      </c>
      <c r="U134" s="26" t="str">
        <f t="shared" si="76"/>
        <v>-</v>
      </c>
      <c r="V134" s="24">
        <f t="shared" si="77"/>
        <v>-3.4072980592336677</v>
      </c>
      <c r="W134" s="26">
        <f t="shared" si="78"/>
        <v>-8.5511079625655775</v>
      </c>
      <c r="X134" s="30" t="s">
        <v>524</v>
      </c>
    </row>
    <row r="135" spans="1:24" ht="27" customHeight="1" x14ac:dyDescent="0.25">
      <c r="A135" s="20" t="s">
        <v>129</v>
      </c>
      <c r="B135" s="21" t="s">
        <v>370</v>
      </c>
      <c r="C135" s="22" t="s">
        <v>371</v>
      </c>
      <c r="D135" s="29">
        <f t="shared" si="87"/>
        <v>0.22873250266327849</v>
      </c>
      <c r="E135" s="29">
        <v>0</v>
      </c>
      <c r="F135" s="29">
        <v>0</v>
      </c>
      <c r="G135" s="29">
        <v>0</v>
      </c>
      <c r="H135" s="29">
        <v>0.22873250266327849</v>
      </c>
      <c r="I135" s="29">
        <f t="shared" si="88"/>
        <v>0.18649979999999999</v>
      </c>
      <c r="J135" s="29">
        <v>0</v>
      </c>
      <c r="K135" s="29">
        <v>0</v>
      </c>
      <c r="L135" s="29">
        <v>0</v>
      </c>
      <c r="M135" s="29">
        <v>0.18649979999999999</v>
      </c>
      <c r="N135" s="24">
        <f t="shared" si="89"/>
        <v>-4.2232702663278499E-2</v>
      </c>
      <c r="O135" s="25">
        <f t="shared" si="90"/>
        <v>-0.18463795993807697</v>
      </c>
      <c r="P135" s="24">
        <f t="shared" si="71"/>
        <v>0</v>
      </c>
      <c r="Q135" s="26" t="str">
        <f t="shared" si="72"/>
        <v>-</v>
      </c>
      <c r="R135" s="24">
        <f t="shared" si="73"/>
        <v>0</v>
      </c>
      <c r="S135" s="26" t="str">
        <f t="shared" si="74"/>
        <v>-</v>
      </c>
      <c r="T135" s="24">
        <f t="shared" si="75"/>
        <v>0</v>
      </c>
      <c r="U135" s="26" t="str">
        <f t="shared" si="76"/>
        <v>-</v>
      </c>
      <c r="V135" s="24">
        <f t="shared" si="77"/>
        <v>-4.2232702663278499E-2</v>
      </c>
      <c r="W135" s="26">
        <f t="shared" si="78"/>
        <v>-18.463795993807697</v>
      </c>
      <c r="X135" s="30" t="s">
        <v>524</v>
      </c>
    </row>
    <row r="136" spans="1:24" ht="27" customHeight="1" x14ac:dyDescent="0.25">
      <c r="A136" s="20" t="s">
        <v>129</v>
      </c>
      <c r="B136" s="21" t="s">
        <v>372</v>
      </c>
      <c r="C136" s="22" t="s">
        <v>373</v>
      </c>
      <c r="D136" s="29">
        <f t="shared" si="87"/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f t="shared" si="88"/>
        <v>0.30577979</v>
      </c>
      <c r="J136" s="29">
        <v>0</v>
      </c>
      <c r="K136" s="29">
        <v>0</v>
      </c>
      <c r="L136" s="29">
        <v>0</v>
      </c>
      <c r="M136" s="29">
        <v>0.30577979</v>
      </c>
      <c r="N136" s="24">
        <f t="shared" si="89"/>
        <v>0.30577979</v>
      </c>
      <c r="O136" s="25" t="str">
        <f t="shared" si="90"/>
        <v>-</v>
      </c>
      <c r="P136" s="24">
        <f t="shared" si="71"/>
        <v>0</v>
      </c>
      <c r="Q136" s="26" t="str">
        <f t="shared" si="72"/>
        <v>-</v>
      </c>
      <c r="R136" s="24">
        <f t="shared" si="73"/>
        <v>0</v>
      </c>
      <c r="S136" s="26" t="str">
        <f t="shared" si="74"/>
        <v>-</v>
      </c>
      <c r="T136" s="24">
        <f t="shared" si="75"/>
        <v>0</v>
      </c>
      <c r="U136" s="26" t="str">
        <f t="shared" si="76"/>
        <v>-</v>
      </c>
      <c r="V136" s="24">
        <f t="shared" si="77"/>
        <v>0.30577979</v>
      </c>
      <c r="W136" s="26" t="str">
        <f t="shared" si="78"/>
        <v>-</v>
      </c>
      <c r="X136" s="30" t="s">
        <v>523</v>
      </c>
    </row>
    <row r="137" spans="1:24" ht="27" customHeight="1" x14ac:dyDescent="0.25">
      <c r="A137" s="20" t="s">
        <v>129</v>
      </c>
      <c r="B137" s="21" t="s">
        <v>374</v>
      </c>
      <c r="C137" s="22" t="s">
        <v>375</v>
      </c>
      <c r="D137" s="29">
        <f t="shared" si="87"/>
        <v>8.8794616676721425</v>
      </c>
      <c r="E137" s="29">
        <v>0</v>
      </c>
      <c r="F137" s="29">
        <v>0</v>
      </c>
      <c r="G137" s="29">
        <v>0</v>
      </c>
      <c r="H137" s="29">
        <v>8.8794616676721425</v>
      </c>
      <c r="I137" s="29">
        <f t="shared" si="88"/>
        <v>0.751999800000001</v>
      </c>
      <c r="J137" s="29">
        <v>0</v>
      </c>
      <c r="K137" s="29">
        <v>0</v>
      </c>
      <c r="L137" s="29">
        <v>0</v>
      </c>
      <c r="M137" s="29">
        <v>0.751999800000001</v>
      </c>
      <c r="N137" s="24">
        <f t="shared" si="89"/>
        <v>-8.1274618676721424</v>
      </c>
      <c r="O137" s="25">
        <f t="shared" si="90"/>
        <v>-0.91531020368747806</v>
      </c>
      <c r="P137" s="24">
        <f t="shared" si="71"/>
        <v>0</v>
      </c>
      <c r="Q137" s="26" t="str">
        <f t="shared" si="72"/>
        <v>-</v>
      </c>
      <c r="R137" s="24">
        <f t="shared" si="73"/>
        <v>0</v>
      </c>
      <c r="S137" s="26" t="str">
        <f t="shared" si="74"/>
        <v>-</v>
      </c>
      <c r="T137" s="24">
        <f t="shared" si="75"/>
        <v>0</v>
      </c>
      <c r="U137" s="26" t="str">
        <f t="shared" si="76"/>
        <v>-</v>
      </c>
      <c r="V137" s="24">
        <f t="shared" si="77"/>
        <v>-8.1274618676721424</v>
      </c>
      <c r="W137" s="26">
        <f t="shared" si="78"/>
        <v>-91.531020368747804</v>
      </c>
      <c r="X137" s="30" t="s">
        <v>524</v>
      </c>
    </row>
    <row r="138" spans="1:24" ht="27" customHeight="1" x14ac:dyDescent="0.25">
      <c r="A138" s="20" t="s">
        <v>129</v>
      </c>
      <c r="B138" s="21" t="s">
        <v>376</v>
      </c>
      <c r="C138" s="22" t="s">
        <v>377</v>
      </c>
      <c r="D138" s="29">
        <f t="shared" si="87"/>
        <v>0.66975340984097187</v>
      </c>
      <c r="E138" s="29">
        <v>0</v>
      </c>
      <c r="F138" s="29">
        <v>0</v>
      </c>
      <c r="G138" s="29">
        <v>0</v>
      </c>
      <c r="H138" s="29">
        <v>0.66975340984097187</v>
      </c>
      <c r="I138" s="29">
        <f t="shared" si="88"/>
        <v>0.39550020000000002</v>
      </c>
      <c r="J138" s="29">
        <v>0</v>
      </c>
      <c r="K138" s="29">
        <v>0</v>
      </c>
      <c r="L138" s="29">
        <v>0</v>
      </c>
      <c r="M138" s="29">
        <v>0.39550020000000002</v>
      </c>
      <c r="N138" s="24">
        <f t="shared" si="89"/>
        <v>-0.27425320984097185</v>
      </c>
      <c r="O138" s="25">
        <f t="shared" si="90"/>
        <v>-0.40948385750823024</v>
      </c>
      <c r="P138" s="24">
        <f t="shared" si="71"/>
        <v>0</v>
      </c>
      <c r="Q138" s="26" t="str">
        <f t="shared" si="72"/>
        <v>-</v>
      </c>
      <c r="R138" s="24">
        <f t="shared" si="73"/>
        <v>0</v>
      </c>
      <c r="S138" s="26" t="str">
        <f t="shared" si="74"/>
        <v>-</v>
      </c>
      <c r="T138" s="24">
        <f t="shared" si="75"/>
        <v>0</v>
      </c>
      <c r="U138" s="26" t="str">
        <f t="shared" si="76"/>
        <v>-</v>
      </c>
      <c r="V138" s="24">
        <f t="shared" si="77"/>
        <v>-0.27425320984097185</v>
      </c>
      <c r="W138" s="26">
        <f t="shared" si="78"/>
        <v>-40.948385750823022</v>
      </c>
      <c r="X138" s="30" t="s">
        <v>524</v>
      </c>
    </row>
    <row r="139" spans="1:24" ht="27" customHeight="1" x14ac:dyDescent="0.25">
      <c r="A139" s="20" t="s">
        <v>129</v>
      </c>
      <c r="B139" s="21" t="s">
        <v>378</v>
      </c>
      <c r="C139" s="22" t="s">
        <v>379</v>
      </c>
      <c r="D139" s="29">
        <f t="shared" si="87"/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f t="shared" si="88"/>
        <v>0.62513160000000001</v>
      </c>
      <c r="J139" s="29">
        <v>0</v>
      </c>
      <c r="K139" s="29">
        <v>0</v>
      </c>
      <c r="L139" s="29">
        <v>0</v>
      </c>
      <c r="M139" s="29">
        <v>0.62513160000000001</v>
      </c>
      <c r="N139" s="24">
        <f t="shared" si="89"/>
        <v>0.62513160000000001</v>
      </c>
      <c r="O139" s="25" t="str">
        <f t="shared" si="90"/>
        <v>-</v>
      </c>
      <c r="P139" s="24">
        <f t="shared" si="71"/>
        <v>0</v>
      </c>
      <c r="Q139" s="26" t="str">
        <f t="shared" si="72"/>
        <v>-</v>
      </c>
      <c r="R139" s="24">
        <f t="shared" si="73"/>
        <v>0</v>
      </c>
      <c r="S139" s="26" t="str">
        <f t="shared" si="74"/>
        <v>-</v>
      </c>
      <c r="T139" s="24">
        <f t="shared" si="75"/>
        <v>0</v>
      </c>
      <c r="U139" s="26" t="str">
        <f t="shared" si="76"/>
        <v>-</v>
      </c>
      <c r="V139" s="24">
        <f t="shared" si="77"/>
        <v>0.62513160000000001</v>
      </c>
      <c r="W139" s="26" t="str">
        <f t="shared" si="78"/>
        <v>-</v>
      </c>
      <c r="X139" s="30" t="s">
        <v>523</v>
      </c>
    </row>
    <row r="140" spans="1:24" ht="27" customHeight="1" x14ac:dyDescent="0.25">
      <c r="A140" s="20" t="s">
        <v>129</v>
      </c>
      <c r="B140" s="21" t="s">
        <v>380</v>
      </c>
      <c r="C140" s="22" t="s">
        <v>381</v>
      </c>
      <c r="D140" s="29">
        <f t="shared" si="87"/>
        <v>9.7276988969398364</v>
      </c>
      <c r="E140" s="29">
        <v>0</v>
      </c>
      <c r="F140" s="29">
        <v>0</v>
      </c>
      <c r="G140" s="29">
        <v>0</v>
      </c>
      <c r="H140" s="29">
        <v>9.7276988969398364</v>
      </c>
      <c r="I140" s="29">
        <f t="shared" si="88"/>
        <v>0.49000018000000201</v>
      </c>
      <c r="J140" s="29">
        <v>0</v>
      </c>
      <c r="K140" s="29">
        <v>0</v>
      </c>
      <c r="L140" s="29">
        <v>0</v>
      </c>
      <c r="M140" s="29">
        <v>0.49000018000000201</v>
      </c>
      <c r="N140" s="24">
        <f t="shared" si="89"/>
        <v>-9.2376987169398337</v>
      </c>
      <c r="O140" s="25">
        <f t="shared" si="90"/>
        <v>-0.94962835659375233</v>
      </c>
      <c r="P140" s="24">
        <f t="shared" si="71"/>
        <v>0</v>
      </c>
      <c r="Q140" s="26" t="str">
        <f t="shared" si="72"/>
        <v>-</v>
      </c>
      <c r="R140" s="24">
        <f t="shared" si="73"/>
        <v>0</v>
      </c>
      <c r="S140" s="26" t="str">
        <f t="shared" si="74"/>
        <v>-</v>
      </c>
      <c r="T140" s="24">
        <f t="shared" si="75"/>
        <v>0</v>
      </c>
      <c r="U140" s="26" t="str">
        <f t="shared" si="76"/>
        <v>-</v>
      </c>
      <c r="V140" s="24">
        <f t="shared" si="77"/>
        <v>-9.2376987169398337</v>
      </c>
      <c r="W140" s="26">
        <f t="shared" si="78"/>
        <v>-94.96283565937523</v>
      </c>
      <c r="X140" s="30" t="s">
        <v>524</v>
      </c>
    </row>
    <row r="141" spans="1:24" ht="27" customHeight="1" x14ac:dyDescent="0.25">
      <c r="A141" s="20" t="s">
        <v>129</v>
      </c>
      <c r="B141" s="21" t="s">
        <v>382</v>
      </c>
      <c r="C141" s="22" t="s">
        <v>383</v>
      </c>
      <c r="D141" s="29">
        <f t="shared" si="87"/>
        <v>1.0349642214862347</v>
      </c>
      <c r="E141" s="29">
        <v>0</v>
      </c>
      <c r="F141" s="29">
        <v>0</v>
      </c>
      <c r="G141" s="29">
        <v>0</v>
      </c>
      <c r="H141" s="29">
        <v>1.0349642214862347</v>
      </c>
      <c r="I141" s="29">
        <f t="shared" si="88"/>
        <v>0.70415057999999997</v>
      </c>
      <c r="J141" s="29">
        <v>0</v>
      </c>
      <c r="K141" s="29">
        <v>0</v>
      </c>
      <c r="L141" s="29">
        <v>0</v>
      </c>
      <c r="M141" s="29">
        <v>0.70415057999999997</v>
      </c>
      <c r="N141" s="24">
        <f t="shared" si="89"/>
        <v>-0.33081364148623471</v>
      </c>
      <c r="O141" s="25">
        <f t="shared" si="90"/>
        <v>-0.31963775618366591</v>
      </c>
      <c r="P141" s="24">
        <f t="shared" si="71"/>
        <v>0</v>
      </c>
      <c r="Q141" s="26" t="str">
        <f t="shared" si="72"/>
        <v>-</v>
      </c>
      <c r="R141" s="24">
        <f t="shared" si="73"/>
        <v>0</v>
      </c>
      <c r="S141" s="26" t="str">
        <f t="shared" si="74"/>
        <v>-</v>
      </c>
      <c r="T141" s="24">
        <f t="shared" si="75"/>
        <v>0</v>
      </c>
      <c r="U141" s="26" t="str">
        <f t="shared" si="76"/>
        <v>-</v>
      </c>
      <c r="V141" s="24">
        <f t="shared" si="77"/>
        <v>-0.33081364148623471</v>
      </c>
      <c r="W141" s="26">
        <f t="shared" si="78"/>
        <v>-31.96377561836659</v>
      </c>
      <c r="X141" s="30" t="s">
        <v>524</v>
      </c>
    </row>
    <row r="142" spans="1:24" ht="27" customHeight="1" x14ac:dyDescent="0.25">
      <c r="A142" s="20" t="s">
        <v>129</v>
      </c>
      <c r="B142" s="21" t="s">
        <v>384</v>
      </c>
      <c r="C142" s="22" t="s">
        <v>385</v>
      </c>
      <c r="D142" s="29">
        <f t="shared" si="87"/>
        <v>5.1966448991433882</v>
      </c>
      <c r="E142" s="29">
        <v>0</v>
      </c>
      <c r="F142" s="29">
        <v>0</v>
      </c>
      <c r="G142" s="29">
        <v>0</v>
      </c>
      <c r="H142" s="29">
        <v>5.1966448991433882</v>
      </c>
      <c r="I142" s="29">
        <f t="shared" si="88"/>
        <v>0.43325819999999998</v>
      </c>
      <c r="J142" s="29">
        <v>0</v>
      </c>
      <c r="K142" s="29">
        <v>0</v>
      </c>
      <c r="L142" s="29">
        <v>0</v>
      </c>
      <c r="M142" s="29">
        <v>0.43325819999999998</v>
      </c>
      <c r="N142" s="24">
        <f t="shared" si="89"/>
        <v>-4.7633866991433882</v>
      </c>
      <c r="O142" s="25">
        <f t="shared" si="90"/>
        <v>-0.91662732235727362</v>
      </c>
      <c r="P142" s="24">
        <f t="shared" si="71"/>
        <v>0</v>
      </c>
      <c r="Q142" s="26" t="str">
        <f t="shared" si="72"/>
        <v>-</v>
      </c>
      <c r="R142" s="24">
        <f t="shared" si="73"/>
        <v>0</v>
      </c>
      <c r="S142" s="26" t="str">
        <f t="shared" si="74"/>
        <v>-</v>
      </c>
      <c r="T142" s="24">
        <f t="shared" si="75"/>
        <v>0</v>
      </c>
      <c r="U142" s="26" t="str">
        <f t="shared" si="76"/>
        <v>-</v>
      </c>
      <c r="V142" s="24">
        <f t="shared" si="77"/>
        <v>-4.7633866991433882</v>
      </c>
      <c r="W142" s="26">
        <f t="shared" si="78"/>
        <v>-91.662732235727361</v>
      </c>
      <c r="X142" s="30" t="s">
        <v>524</v>
      </c>
    </row>
    <row r="143" spans="1:24" ht="27" customHeight="1" x14ac:dyDescent="0.25">
      <c r="A143" s="20" t="s">
        <v>129</v>
      </c>
      <c r="B143" s="21" t="s">
        <v>386</v>
      </c>
      <c r="C143" s="22" t="s">
        <v>387</v>
      </c>
      <c r="D143" s="29">
        <f t="shared" si="87"/>
        <v>5.0400316895554633</v>
      </c>
      <c r="E143" s="29">
        <v>0</v>
      </c>
      <c r="F143" s="29">
        <v>0</v>
      </c>
      <c r="G143" s="29">
        <v>0</v>
      </c>
      <c r="H143" s="29">
        <v>5.0400316895554633</v>
      </c>
      <c r="I143" s="29">
        <f t="shared" si="88"/>
        <v>0.34900019999999998</v>
      </c>
      <c r="J143" s="29">
        <v>0</v>
      </c>
      <c r="K143" s="29">
        <v>0</v>
      </c>
      <c r="L143" s="29">
        <v>0</v>
      </c>
      <c r="M143" s="29">
        <v>0.34900019999999998</v>
      </c>
      <c r="N143" s="24">
        <f t="shared" si="89"/>
        <v>-4.6910314895554635</v>
      </c>
      <c r="O143" s="25">
        <f t="shared" si="90"/>
        <v>-0.93075436396099687</v>
      </c>
      <c r="P143" s="24">
        <f t="shared" si="71"/>
        <v>0</v>
      </c>
      <c r="Q143" s="26" t="str">
        <f t="shared" si="72"/>
        <v>-</v>
      </c>
      <c r="R143" s="24">
        <f t="shared" si="73"/>
        <v>0</v>
      </c>
      <c r="S143" s="26" t="str">
        <f t="shared" si="74"/>
        <v>-</v>
      </c>
      <c r="T143" s="24">
        <f t="shared" si="75"/>
        <v>0</v>
      </c>
      <c r="U143" s="26" t="str">
        <f t="shared" si="76"/>
        <v>-</v>
      </c>
      <c r="V143" s="24">
        <f t="shared" si="77"/>
        <v>-4.6910314895554635</v>
      </c>
      <c r="W143" s="26">
        <f t="shared" si="78"/>
        <v>-93.07543639609969</v>
      </c>
      <c r="X143" s="30" t="s">
        <v>524</v>
      </c>
    </row>
    <row r="144" spans="1:24" ht="27" customHeight="1" x14ac:dyDescent="0.25">
      <c r="A144" s="20" t="s">
        <v>129</v>
      </c>
      <c r="B144" s="21" t="s">
        <v>388</v>
      </c>
      <c r="C144" s="22" t="s">
        <v>389</v>
      </c>
      <c r="D144" s="29">
        <f t="shared" si="87"/>
        <v>1.9545135837267513</v>
      </c>
      <c r="E144" s="29">
        <v>0</v>
      </c>
      <c r="F144" s="29">
        <v>0</v>
      </c>
      <c r="G144" s="29">
        <v>0</v>
      </c>
      <c r="H144" s="29">
        <v>1.9545135837267513</v>
      </c>
      <c r="I144" s="29">
        <f t="shared" si="88"/>
        <v>0.18049979999999999</v>
      </c>
      <c r="J144" s="29">
        <v>0</v>
      </c>
      <c r="K144" s="29">
        <v>0</v>
      </c>
      <c r="L144" s="29">
        <v>0</v>
      </c>
      <c r="M144" s="29">
        <v>0.18049979999999999</v>
      </c>
      <c r="N144" s="24">
        <f t="shared" si="89"/>
        <v>-1.7740137837267513</v>
      </c>
      <c r="O144" s="25">
        <f t="shared" si="90"/>
        <v>-0.90764975925322877</v>
      </c>
      <c r="P144" s="24">
        <f t="shared" si="71"/>
        <v>0</v>
      </c>
      <c r="Q144" s="26" t="str">
        <f t="shared" si="72"/>
        <v>-</v>
      </c>
      <c r="R144" s="24">
        <f t="shared" si="73"/>
        <v>0</v>
      </c>
      <c r="S144" s="26" t="str">
        <f t="shared" si="74"/>
        <v>-</v>
      </c>
      <c r="T144" s="24">
        <f t="shared" si="75"/>
        <v>0</v>
      </c>
      <c r="U144" s="26" t="str">
        <f t="shared" si="76"/>
        <v>-</v>
      </c>
      <c r="V144" s="24">
        <f t="shared" si="77"/>
        <v>-1.7740137837267513</v>
      </c>
      <c r="W144" s="26">
        <f t="shared" si="78"/>
        <v>-90.764975925322872</v>
      </c>
      <c r="X144" s="30" t="s">
        <v>524</v>
      </c>
    </row>
    <row r="145" spans="1:24" ht="27" customHeight="1" x14ac:dyDescent="0.25">
      <c r="A145" s="20" t="s">
        <v>129</v>
      </c>
      <c r="B145" s="21" t="s">
        <v>390</v>
      </c>
      <c r="C145" s="22" t="s">
        <v>391</v>
      </c>
      <c r="D145" s="29">
        <f t="shared" si="87"/>
        <v>7.6087297335955881</v>
      </c>
      <c r="E145" s="29">
        <v>0</v>
      </c>
      <c r="F145" s="29">
        <v>0</v>
      </c>
      <c r="G145" s="29">
        <v>0</v>
      </c>
      <c r="H145" s="29">
        <v>7.6087297335955881</v>
      </c>
      <c r="I145" s="29">
        <f t="shared" si="88"/>
        <v>5.2675390000000002</v>
      </c>
      <c r="J145" s="29">
        <v>0</v>
      </c>
      <c r="K145" s="29">
        <v>0</v>
      </c>
      <c r="L145" s="29">
        <v>0</v>
      </c>
      <c r="M145" s="29">
        <v>5.2675390000000002</v>
      </c>
      <c r="N145" s="24">
        <f t="shared" si="89"/>
        <v>-2.3411907335955879</v>
      </c>
      <c r="O145" s="25">
        <f t="shared" si="90"/>
        <v>-0.30769797529517884</v>
      </c>
      <c r="P145" s="24">
        <f t="shared" si="71"/>
        <v>0</v>
      </c>
      <c r="Q145" s="26" t="str">
        <f t="shared" si="72"/>
        <v>-</v>
      </c>
      <c r="R145" s="24">
        <f t="shared" si="73"/>
        <v>0</v>
      </c>
      <c r="S145" s="26" t="str">
        <f t="shared" si="74"/>
        <v>-</v>
      </c>
      <c r="T145" s="24">
        <f t="shared" si="75"/>
        <v>0</v>
      </c>
      <c r="U145" s="26" t="str">
        <f t="shared" si="76"/>
        <v>-</v>
      </c>
      <c r="V145" s="24">
        <f t="shared" si="77"/>
        <v>-2.3411907335955879</v>
      </c>
      <c r="W145" s="26">
        <f t="shared" si="78"/>
        <v>-30.769797529517884</v>
      </c>
      <c r="X145" s="30" t="s">
        <v>525</v>
      </c>
    </row>
    <row r="146" spans="1:24" ht="27" customHeight="1" x14ac:dyDescent="0.25">
      <c r="A146" s="20" t="s">
        <v>129</v>
      </c>
      <c r="B146" s="21" t="s">
        <v>392</v>
      </c>
      <c r="C146" s="22" t="s">
        <v>393</v>
      </c>
      <c r="D146" s="29">
        <f t="shared" si="87"/>
        <v>2.2702535127789929</v>
      </c>
      <c r="E146" s="29">
        <v>0</v>
      </c>
      <c r="F146" s="29">
        <v>0</v>
      </c>
      <c r="G146" s="29">
        <v>0</v>
      </c>
      <c r="H146" s="29">
        <v>2.2702535127789929</v>
      </c>
      <c r="I146" s="29">
        <f t="shared" si="88"/>
        <v>2.5040070000000001</v>
      </c>
      <c r="J146" s="29">
        <v>0</v>
      </c>
      <c r="K146" s="29">
        <v>0</v>
      </c>
      <c r="L146" s="29">
        <v>0</v>
      </c>
      <c r="M146" s="29">
        <v>2.5040070000000001</v>
      </c>
      <c r="N146" s="24">
        <f t="shared" si="89"/>
        <v>0.23375348722100719</v>
      </c>
      <c r="O146" s="25">
        <f t="shared" si="90"/>
        <v>0.10296360556441649</v>
      </c>
      <c r="P146" s="24">
        <f t="shared" si="71"/>
        <v>0</v>
      </c>
      <c r="Q146" s="26" t="str">
        <f t="shared" si="72"/>
        <v>-</v>
      </c>
      <c r="R146" s="24">
        <f t="shared" si="73"/>
        <v>0</v>
      </c>
      <c r="S146" s="26" t="str">
        <f t="shared" si="74"/>
        <v>-</v>
      </c>
      <c r="T146" s="24">
        <f t="shared" si="75"/>
        <v>0</v>
      </c>
      <c r="U146" s="26" t="str">
        <f t="shared" si="76"/>
        <v>-</v>
      </c>
      <c r="V146" s="24">
        <f t="shared" si="77"/>
        <v>0.23375348722100719</v>
      </c>
      <c r="W146" s="26">
        <f t="shared" si="78"/>
        <v>10.296360556441648</v>
      </c>
      <c r="X146" s="30" t="s">
        <v>523</v>
      </c>
    </row>
    <row r="147" spans="1:24" ht="27" customHeight="1" x14ac:dyDescent="0.25">
      <c r="A147" s="20" t="s">
        <v>129</v>
      </c>
      <c r="B147" s="21" t="s">
        <v>394</v>
      </c>
      <c r="C147" s="22" t="s">
        <v>395</v>
      </c>
      <c r="D147" s="29">
        <f t="shared" si="87"/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f t="shared" si="88"/>
        <v>4.2631189999999902E-2</v>
      </c>
      <c r="J147" s="29">
        <v>0</v>
      </c>
      <c r="K147" s="29">
        <v>0</v>
      </c>
      <c r="L147" s="29">
        <v>0</v>
      </c>
      <c r="M147" s="29">
        <v>4.2631189999999902E-2</v>
      </c>
      <c r="N147" s="24">
        <f t="shared" si="89"/>
        <v>4.2631189999999902E-2</v>
      </c>
      <c r="O147" s="25" t="str">
        <f t="shared" si="90"/>
        <v>-</v>
      </c>
      <c r="P147" s="24">
        <f t="shared" si="71"/>
        <v>0</v>
      </c>
      <c r="Q147" s="26" t="str">
        <f t="shared" si="72"/>
        <v>-</v>
      </c>
      <c r="R147" s="24">
        <f t="shared" si="73"/>
        <v>0</v>
      </c>
      <c r="S147" s="26" t="str">
        <f t="shared" si="74"/>
        <v>-</v>
      </c>
      <c r="T147" s="24">
        <f t="shared" si="75"/>
        <v>0</v>
      </c>
      <c r="U147" s="26" t="str">
        <f t="shared" si="76"/>
        <v>-</v>
      </c>
      <c r="V147" s="24">
        <f t="shared" si="77"/>
        <v>4.2631189999999902E-2</v>
      </c>
      <c r="W147" s="26" t="str">
        <f t="shared" si="78"/>
        <v>-</v>
      </c>
      <c r="X147" s="30" t="s">
        <v>523</v>
      </c>
    </row>
    <row r="148" spans="1:24" ht="27" customHeight="1" x14ac:dyDescent="0.25">
      <c r="A148" s="20" t="s">
        <v>129</v>
      </c>
      <c r="B148" s="21" t="s">
        <v>396</v>
      </c>
      <c r="C148" s="22" t="s">
        <v>397</v>
      </c>
      <c r="D148" s="29">
        <f t="shared" si="87"/>
        <v>4.6473817879218009</v>
      </c>
      <c r="E148" s="29">
        <v>0</v>
      </c>
      <c r="F148" s="29">
        <v>0</v>
      </c>
      <c r="G148" s="29">
        <v>0</v>
      </c>
      <c r="H148" s="29">
        <v>4.6473817879218009</v>
      </c>
      <c r="I148" s="29">
        <f t="shared" si="88"/>
        <v>5.1390616099999997</v>
      </c>
      <c r="J148" s="29">
        <v>0</v>
      </c>
      <c r="K148" s="29">
        <v>0</v>
      </c>
      <c r="L148" s="29">
        <v>0</v>
      </c>
      <c r="M148" s="29">
        <v>5.1390616099999997</v>
      </c>
      <c r="N148" s="24">
        <f t="shared" si="89"/>
        <v>0.49167982207819882</v>
      </c>
      <c r="O148" s="25">
        <f t="shared" si="90"/>
        <v>0.10579716591308208</v>
      </c>
      <c r="P148" s="24">
        <f t="shared" si="71"/>
        <v>0</v>
      </c>
      <c r="Q148" s="26" t="str">
        <f t="shared" si="72"/>
        <v>-</v>
      </c>
      <c r="R148" s="24">
        <f t="shared" si="73"/>
        <v>0</v>
      </c>
      <c r="S148" s="26" t="str">
        <f t="shared" si="74"/>
        <v>-</v>
      </c>
      <c r="T148" s="24">
        <f t="shared" si="75"/>
        <v>0</v>
      </c>
      <c r="U148" s="26" t="str">
        <f t="shared" si="76"/>
        <v>-</v>
      </c>
      <c r="V148" s="24">
        <f t="shared" si="77"/>
        <v>0.49167982207819882</v>
      </c>
      <c r="W148" s="26">
        <f t="shared" si="78"/>
        <v>10.579716591308209</v>
      </c>
      <c r="X148" s="30" t="s">
        <v>523</v>
      </c>
    </row>
    <row r="149" spans="1:24" ht="27" customHeight="1" x14ac:dyDescent="0.25">
      <c r="A149" s="20" t="s">
        <v>129</v>
      </c>
      <c r="B149" s="21" t="s">
        <v>398</v>
      </c>
      <c r="C149" s="22" t="s">
        <v>399</v>
      </c>
      <c r="D149" s="29">
        <f t="shared" si="87"/>
        <v>5.6230464718518638</v>
      </c>
      <c r="E149" s="29">
        <v>0</v>
      </c>
      <c r="F149" s="29">
        <v>0</v>
      </c>
      <c r="G149" s="29">
        <v>0</v>
      </c>
      <c r="H149" s="29">
        <v>5.6230464718518638</v>
      </c>
      <c r="I149" s="29">
        <f t="shared" si="88"/>
        <v>4.9392028000000003</v>
      </c>
      <c r="J149" s="29">
        <v>0</v>
      </c>
      <c r="K149" s="29">
        <v>0</v>
      </c>
      <c r="L149" s="29">
        <v>0</v>
      </c>
      <c r="M149" s="29">
        <v>4.9392028000000003</v>
      </c>
      <c r="N149" s="24">
        <f t="shared" si="89"/>
        <v>-0.68384367185186345</v>
      </c>
      <c r="O149" s="25">
        <f t="shared" si="90"/>
        <v>-0.1216144442830205</v>
      </c>
      <c r="P149" s="24">
        <f t="shared" si="71"/>
        <v>0</v>
      </c>
      <c r="Q149" s="26" t="str">
        <f t="shared" si="72"/>
        <v>-</v>
      </c>
      <c r="R149" s="24">
        <f t="shared" si="73"/>
        <v>0</v>
      </c>
      <c r="S149" s="26" t="str">
        <f t="shared" si="74"/>
        <v>-</v>
      </c>
      <c r="T149" s="24">
        <f t="shared" si="75"/>
        <v>0</v>
      </c>
      <c r="U149" s="26" t="str">
        <f t="shared" si="76"/>
        <v>-</v>
      </c>
      <c r="V149" s="24">
        <f t="shared" si="77"/>
        <v>-0.68384367185186345</v>
      </c>
      <c r="W149" s="26">
        <f t="shared" si="78"/>
        <v>-12.161444428302049</v>
      </c>
      <c r="X149" s="30" t="s">
        <v>524</v>
      </c>
    </row>
    <row r="150" spans="1:24" ht="27" customHeight="1" x14ac:dyDescent="0.25">
      <c r="A150" s="20" t="s">
        <v>129</v>
      </c>
      <c r="B150" s="21" t="s">
        <v>400</v>
      </c>
      <c r="C150" s="22" t="s">
        <v>401</v>
      </c>
      <c r="D150" s="29">
        <f t="shared" si="87"/>
        <v>7.992522432824364</v>
      </c>
      <c r="E150" s="29">
        <v>0</v>
      </c>
      <c r="F150" s="29">
        <v>0</v>
      </c>
      <c r="G150" s="29">
        <v>0</v>
      </c>
      <c r="H150" s="29">
        <v>7.992522432824364</v>
      </c>
      <c r="I150" s="29">
        <f t="shared" si="88"/>
        <v>7.9389746900000002</v>
      </c>
      <c r="J150" s="29">
        <v>0</v>
      </c>
      <c r="K150" s="29">
        <v>0</v>
      </c>
      <c r="L150" s="29">
        <v>0</v>
      </c>
      <c r="M150" s="29">
        <v>7.9389746900000002</v>
      </c>
      <c r="N150" s="24">
        <f t="shared" si="89"/>
        <v>-5.3547742824363809E-2</v>
      </c>
      <c r="O150" s="25">
        <f t="shared" si="90"/>
        <v>-6.6997300632462954E-3</v>
      </c>
      <c r="P150" s="24">
        <f t="shared" si="71"/>
        <v>0</v>
      </c>
      <c r="Q150" s="26" t="str">
        <f t="shared" si="72"/>
        <v>-</v>
      </c>
      <c r="R150" s="24">
        <f t="shared" si="73"/>
        <v>0</v>
      </c>
      <c r="S150" s="26" t="str">
        <f t="shared" si="74"/>
        <v>-</v>
      </c>
      <c r="T150" s="24">
        <f t="shared" si="75"/>
        <v>0</v>
      </c>
      <c r="U150" s="26" t="str">
        <f t="shared" si="76"/>
        <v>-</v>
      </c>
      <c r="V150" s="24">
        <f t="shared" si="77"/>
        <v>-5.3547742824363809E-2</v>
      </c>
      <c r="W150" s="26">
        <f t="shared" si="78"/>
        <v>-0.66997300632462953</v>
      </c>
      <c r="X150" s="30" t="s">
        <v>25</v>
      </c>
    </row>
    <row r="151" spans="1:24" ht="27" customHeight="1" x14ac:dyDescent="0.25">
      <c r="A151" s="20" t="s">
        <v>129</v>
      </c>
      <c r="B151" s="21" t="s">
        <v>402</v>
      </c>
      <c r="C151" s="22" t="s">
        <v>403</v>
      </c>
      <c r="D151" s="29">
        <f t="shared" si="87"/>
        <v>8.8326556072082667</v>
      </c>
      <c r="E151" s="29">
        <v>0</v>
      </c>
      <c r="F151" s="29">
        <v>0</v>
      </c>
      <c r="G151" s="29">
        <v>0</v>
      </c>
      <c r="H151" s="29">
        <v>8.8326556072082667</v>
      </c>
      <c r="I151" s="29">
        <f t="shared" si="88"/>
        <v>9.5861974700000001</v>
      </c>
      <c r="J151" s="29">
        <v>0</v>
      </c>
      <c r="K151" s="29">
        <v>0</v>
      </c>
      <c r="L151" s="29">
        <v>0</v>
      </c>
      <c r="M151" s="29">
        <v>9.5861974700000001</v>
      </c>
      <c r="N151" s="24">
        <f t="shared" si="89"/>
        <v>0.75354186279173341</v>
      </c>
      <c r="O151" s="25">
        <f t="shared" si="90"/>
        <v>8.5313171519647304E-2</v>
      </c>
      <c r="P151" s="24">
        <f t="shared" si="71"/>
        <v>0</v>
      </c>
      <c r="Q151" s="26" t="str">
        <f t="shared" si="72"/>
        <v>-</v>
      </c>
      <c r="R151" s="24">
        <f t="shared" si="73"/>
        <v>0</v>
      </c>
      <c r="S151" s="26" t="str">
        <f t="shared" si="74"/>
        <v>-</v>
      </c>
      <c r="T151" s="24">
        <f t="shared" si="75"/>
        <v>0</v>
      </c>
      <c r="U151" s="26" t="str">
        <f t="shared" si="76"/>
        <v>-</v>
      </c>
      <c r="V151" s="24">
        <f t="shared" si="77"/>
        <v>0.75354186279173341</v>
      </c>
      <c r="W151" s="26">
        <f t="shared" si="78"/>
        <v>8.5313171519647302</v>
      </c>
      <c r="X151" s="30" t="s">
        <v>523</v>
      </c>
    </row>
    <row r="152" spans="1:24" ht="27" customHeight="1" x14ac:dyDescent="0.25">
      <c r="A152" s="20" t="s">
        <v>129</v>
      </c>
      <c r="B152" s="21" t="s">
        <v>404</v>
      </c>
      <c r="C152" s="22" t="s">
        <v>405</v>
      </c>
      <c r="D152" s="29">
        <f t="shared" si="87"/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f t="shared" si="88"/>
        <v>0.26250000000000001</v>
      </c>
      <c r="J152" s="29">
        <v>0</v>
      </c>
      <c r="K152" s="29">
        <v>0</v>
      </c>
      <c r="L152" s="29">
        <v>0</v>
      </c>
      <c r="M152" s="29">
        <v>0.26250000000000001</v>
      </c>
      <c r="N152" s="24">
        <f t="shared" si="89"/>
        <v>0.26250000000000001</v>
      </c>
      <c r="O152" s="25" t="str">
        <f t="shared" si="90"/>
        <v>-</v>
      </c>
      <c r="P152" s="24">
        <f t="shared" si="71"/>
        <v>0</v>
      </c>
      <c r="Q152" s="26" t="str">
        <f t="shared" si="72"/>
        <v>-</v>
      </c>
      <c r="R152" s="24">
        <f t="shared" si="73"/>
        <v>0</v>
      </c>
      <c r="S152" s="26" t="str">
        <f t="shared" si="74"/>
        <v>-</v>
      </c>
      <c r="T152" s="24">
        <f t="shared" si="75"/>
        <v>0</v>
      </c>
      <c r="U152" s="26" t="str">
        <f t="shared" si="76"/>
        <v>-</v>
      </c>
      <c r="V152" s="24">
        <f t="shared" si="77"/>
        <v>0.26250000000000001</v>
      </c>
      <c r="W152" s="26" t="str">
        <f t="shared" si="78"/>
        <v>-</v>
      </c>
      <c r="X152" s="30" t="s">
        <v>523</v>
      </c>
    </row>
    <row r="153" spans="1:24" ht="27" customHeight="1" x14ac:dyDescent="0.25">
      <c r="A153" s="20" t="s">
        <v>129</v>
      </c>
      <c r="B153" s="21" t="s">
        <v>406</v>
      </c>
      <c r="C153" s="22" t="s">
        <v>407</v>
      </c>
      <c r="D153" s="29">
        <f t="shared" si="87"/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f t="shared" si="88"/>
        <v>0.22652158999999999</v>
      </c>
      <c r="J153" s="29">
        <v>0</v>
      </c>
      <c r="K153" s="29">
        <v>0</v>
      </c>
      <c r="L153" s="29">
        <v>0</v>
      </c>
      <c r="M153" s="29">
        <v>0.22652158999999999</v>
      </c>
      <c r="N153" s="24">
        <f t="shared" si="89"/>
        <v>0.22652158999999999</v>
      </c>
      <c r="O153" s="25" t="str">
        <f t="shared" si="90"/>
        <v>-</v>
      </c>
      <c r="P153" s="24">
        <f t="shared" si="71"/>
        <v>0</v>
      </c>
      <c r="Q153" s="26" t="str">
        <f t="shared" si="72"/>
        <v>-</v>
      </c>
      <c r="R153" s="24">
        <f t="shared" si="73"/>
        <v>0</v>
      </c>
      <c r="S153" s="26" t="str">
        <f t="shared" si="74"/>
        <v>-</v>
      </c>
      <c r="T153" s="24">
        <f t="shared" si="75"/>
        <v>0</v>
      </c>
      <c r="U153" s="26" t="str">
        <f t="shared" si="76"/>
        <v>-</v>
      </c>
      <c r="V153" s="24">
        <f t="shared" si="77"/>
        <v>0.22652158999999999</v>
      </c>
      <c r="W153" s="26" t="str">
        <f t="shared" si="78"/>
        <v>-</v>
      </c>
      <c r="X153" s="30" t="s">
        <v>523</v>
      </c>
    </row>
    <row r="154" spans="1:24" ht="27" customHeight="1" x14ac:dyDescent="0.25">
      <c r="A154" s="20" t="s">
        <v>129</v>
      </c>
      <c r="B154" s="21" t="s">
        <v>408</v>
      </c>
      <c r="C154" s="22" t="s">
        <v>409</v>
      </c>
      <c r="D154" s="29">
        <f t="shared" si="87"/>
        <v>4.5122806043165422</v>
      </c>
      <c r="E154" s="29">
        <v>0</v>
      </c>
      <c r="F154" s="29">
        <v>0</v>
      </c>
      <c r="G154" s="29">
        <v>0</v>
      </c>
      <c r="H154" s="29">
        <v>4.5122806043165422</v>
      </c>
      <c r="I154" s="29">
        <f t="shared" si="88"/>
        <v>5.5996173100000002</v>
      </c>
      <c r="J154" s="29">
        <v>0</v>
      </c>
      <c r="K154" s="29">
        <v>0</v>
      </c>
      <c r="L154" s="29">
        <v>0</v>
      </c>
      <c r="M154" s="29">
        <v>5.5996173100000002</v>
      </c>
      <c r="N154" s="24">
        <f t="shared" si="89"/>
        <v>1.087336705683458</v>
      </c>
      <c r="O154" s="25">
        <f t="shared" si="90"/>
        <v>0.24097275879591551</v>
      </c>
      <c r="P154" s="24">
        <f t="shared" si="71"/>
        <v>0</v>
      </c>
      <c r="Q154" s="26" t="str">
        <f t="shared" si="72"/>
        <v>-</v>
      </c>
      <c r="R154" s="24">
        <f t="shared" si="73"/>
        <v>0</v>
      </c>
      <c r="S154" s="26" t="str">
        <f t="shared" si="74"/>
        <v>-</v>
      </c>
      <c r="T154" s="24">
        <f t="shared" si="75"/>
        <v>0</v>
      </c>
      <c r="U154" s="26" t="str">
        <f t="shared" si="76"/>
        <v>-</v>
      </c>
      <c r="V154" s="24">
        <f t="shared" si="77"/>
        <v>1.087336705683458</v>
      </c>
      <c r="W154" s="26">
        <f t="shared" si="78"/>
        <v>24.09727587959155</v>
      </c>
      <c r="X154" s="30" t="s">
        <v>523</v>
      </c>
    </row>
    <row r="155" spans="1:24" ht="27" customHeight="1" x14ac:dyDescent="0.25">
      <c r="A155" s="20" t="s">
        <v>129</v>
      </c>
      <c r="B155" s="21" t="s">
        <v>410</v>
      </c>
      <c r="C155" s="22" t="s">
        <v>411</v>
      </c>
      <c r="D155" s="29">
        <f t="shared" si="87"/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f t="shared" si="88"/>
        <v>0.21799980999999999</v>
      </c>
      <c r="J155" s="29">
        <v>0</v>
      </c>
      <c r="K155" s="29">
        <v>0</v>
      </c>
      <c r="L155" s="29">
        <v>0</v>
      </c>
      <c r="M155" s="29">
        <v>0.21799980999999999</v>
      </c>
      <c r="N155" s="24">
        <f t="shared" si="89"/>
        <v>0.21799980999999999</v>
      </c>
      <c r="O155" s="25" t="str">
        <f t="shared" si="90"/>
        <v>-</v>
      </c>
      <c r="P155" s="24">
        <f t="shared" si="71"/>
        <v>0</v>
      </c>
      <c r="Q155" s="26" t="str">
        <f t="shared" si="72"/>
        <v>-</v>
      </c>
      <c r="R155" s="24">
        <f t="shared" si="73"/>
        <v>0</v>
      </c>
      <c r="S155" s="26" t="str">
        <f t="shared" si="74"/>
        <v>-</v>
      </c>
      <c r="T155" s="24">
        <f t="shared" si="75"/>
        <v>0</v>
      </c>
      <c r="U155" s="26" t="str">
        <f t="shared" si="76"/>
        <v>-</v>
      </c>
      <c r="V155" s="24">
        <f t="shared" si="77"/>
        <v>0.21799980999999999</v>
      </c>
      <c r="W155" s="26" t="str">
        <f t="shared" si="78"/>
        <v>-</v>
      </c>
      <c r="X155" s="30" t="s">
        <v>523</v>
      </c>
    </row>
    <row r="156" spans="1:24" ht="27" customHeight="1" x14ac:dyDescent="0.25">
      <c r="A156" s="20" t="s">
        <v>129</v>
      </c>
      <c r="B156" s="21" t="s">
        <v>412</v>
      </c>
      <c r="C156" s="22" t="s">
        <v>413</v>
      </c>
      <c r="D156" s="29">
        <f t="shared" si="87"/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f t="shared" si="88"/>
        <v>9.9277799999999805E-2</v>
      </c>
      <c r="J156" s="29">
        <v>0</v>
      </c>
      <c r="K156" s="29">
        <v>0</v>
      </c>
      <c r="L156" s="29">
        <v>0</v>
      </c>
      <c r="M156" s="29">
        <v>9.9277799999999805E-2</v>
      </c>
      <c r="N156" s="24">
        <f t="shared" si="89"/>
        <v>9.9277799999999805E-2</v>
      </c>
      <c r="O156" s="25" t="str">
        <f t="shared" si="90"/>
        <v>-</v>
      </c>
      <c r="P156" s="24">
        <f t="shared" si="71"/>
        <v>0</v>
      </c>
      <c r="Q156" s="26" t="str">
        <f t="shared" si="72"/>
        <v>-</v>
      </c>
      <c r="R156" s="24">
        <f t="shared" si="73"/>
        <v>0</v>
      </c>
      <c r="S156" s="26" t="str">
        <f t="shared" si="74"/>
        <v>-</v>
      </c>
      <c r="T156" s="24">
        <f t="shared" si="75"/>
        <v>0</v>
      </c>
      <c r="U156" s="26" t="str">
        <f t="shared" si="76"/>
        <v>-</v>
      </c>
      <c r="V156" s="24">
        <f t="shared" si="77"/>
        <v>9.9277799999999805E-2</v>
      </c>
      <c r="W156" s="26" t="str">
        <f t="shared" si="78"/>
        <v>-</v>
      </c>
      <c r="X156" s="30" t="s">
        <v>523</v>
      </c>
    </row>
    <row r="157" spans="1:24" ht="27" customHeight="1" x14ac:dyDescent="0.25">
      <c r="A157" s="20" t="s">
        <v>129</v>
      </c>
      <c r="B157" s="21" t="s">
        <v>414</v>
      </c>
      <c r="C157" s="22" t="s">
        <v>415</v>
      </c>
      <c r="D157" s="29">
        <f t="shared" si="87"/>
        <v>3.051792991589851</v>
      </c>
      <c r="E157" s="29">
        <v>0</v>
      </c>
      <c r="F157" s="29">
        <v>0</v>
      </c>
      <c r="G157" s="29">
        <v>0</v>
      </c>
      <c r="H157" s="29">
        <v>3.051792991589851</v>
      </c>
      <c r="I157" s="29">
        <f t="shared" si="88"/>
        <v>3.1968184599999998</v>
      </c>
      <c r="J157" s="29">
        <v>0</v>
      </c>
      <c r="K157" s="29">
        <v>0</v>
      </c>
      <c r="L157" s="29">
        <v>0</v>
      </c>
      <c r="M157" s="29">
        <v>3.1968184599999998</v>
      </c>
      <c r="N157" s="24">
        <f t="shared" si="89"/>
        <v>0.14502546841014885</v>
      </c>
      <c r="O157" s="25">
        <f t="shared" si="90"/>
        <v>4.7521397686478374E-2</v>
      </c>
      <c r="P157" s="24">
        <f t="shared" si="71"/>
        <v>0</v>
      </c>
      <c r="Q157" s="26" t="str">
        <f t="shared" si="72"/>
        <v>-</v>
      </c>
      <c r="R157" s="24">
        <f t="shared" si="73"/>
        <v>0</v>
      </c>
      <c r="S157" s="26" t="str">
        <f t="shared" si="74"/>
        <v>-</v>
      </c>
      <c r="T157" s="24">
        <f t="shared" si="75"/>
        <v>0</v>
      </c>
      <c r="U157" s="26" t="str">
        <f t="shared" si="76"/>
        <v>-</v>
      </c>
      <c r="V157" s="24">
        <f t="shared" si="77"/>
        <v>0.14502546841014885</v>
      </c>
      <c r="W157" s="26">
        <f t="shared" si="78"/>
        <v>4.7521397686478375</v>
      </c>
      <c r="X157" s="30" t="s">
        <v>523</v>
      </c>
    </row>
    <row r="158" spans="1:24" ht="27" customHeight="1" x14ac:dyDescent="0.25">
      <c r="A158" s="20" t="s">
        <v>129</v>
      </c>
      <c r="B158" s="21" t="s">
        <v>416</v>
      </c>
      <c r="C158" s="22" t="s">
        <v>417</v>
      </c>
      <c r="D158" s="29">
        <f t="shared" si="87"/>
        <v>0</v>
      </c>
      <c r="E158" s="29">
        <v>0</v>
      </c>
      <c r="F158" s="29">
        <v>0</v>
      </c>
      <c r="G158" s="29">
        <v>0</v>
      </c>
      <c r="H158" s="29">
        <v>0</v>
      </c>
      <c r="I158" s="29">
        <f t="shared" si="88"/>
        <v>0.22456021000000001</v>
      </c>
      <c r="J158" s="29">
        <v>0</v>
      </c>
      <c r="K158" s="29">
        <v>0</v>
      </c>
      <c r="L158" s="29">
        <v>0</v>
      </c>
      <c r="M158" s="29">
        <v>0.22456021000000001</v>
      </c>
      <c r="N158" s="24">
        <f t="shared" si="89"/>
        <v>0.22456021000000001</v>
      </c>
      <c r="O158" s="25" t="str">
        <f t="shared" si="90"/>
        <v>-</v>
      </c>
      <c r="P158" s="24">
        <f t="shared" si="71"/>
        <v>0</v>
      </c>
      <c r="Q158" s="26" t="str">
        <f t="shared" si="72"/>
        <v>-</v>
      </c>
      <c r="R158" s="24">
        <f t="shared" si="73"/>
        <v>0</v>
      </c>
      <c r="S158" s="26" t="str">
        <f t="shared" si="74"/>
        <v>-</v>
      </c>
      <c r="T158" s="24">
        <f t="shared" si="75"/>
        <v>0</v>
      </c>
      <c r="U158" s="26" t="str">
        <f t="shared" si="76"/>
        <v>-</v>
      </c>
      <c r="V158" s="24">
        <f t="shared" si="77"/>
        <v>0.22456021000000001</v>
      </c>
      <c r="W158" s="26" t="str">
        <f t="shared" si="78"/>
        <v>-</v>
      </c>
      <c r="X158" s="30" t="s">
        <v>523</v>
      </c>
    </row>
    <row r="159" spans="1:24" ht="27" customHeight="1" x14ac:dyDescent="0.25">
      <c r="A159" s="20" t="s">
        <v>129</v>
      </c>
      <c r="B159" s="21" t="s">
        <v>418</v>
      </c>
      <c r="C159" s="22" t="s">
        <v>419</v>
      </c>
      <c r="D159" s="29">
        <f t="shared" si="87"/>
        <v>2.9731797258482944</v>
      </c>
      <c r="E159" s="29">
        <v>0</v>
      </c>
      <c r="F159" s="29">
        <v>0</v>
      </c>
      <c r="G159" s="29">
        <v>0</v>
      </c>
      <c r="H159" s="29">
        <v>2.9731797258482944</v>
      </c>
      <c r="I159" s="29">
        <f t="shared" si="88"/>
        <v>3.4344399700000001</v>
      </c>
      <c r="J159" s="29">
        <v>0</v>
      </c>
      <c r="K159" s="29">
        <v>0</v>
      </c>
      <c r="L159" s="29">
        <v>0</v>
      </c>
      <c r="M159" s="29">
        <v>3.4344399700000001</v>
      </c>
      <c r="N159" s="24">
        <f t="shared" si="89"/>
        <v>0.46126024415170574</v>
      </c>
      <c r="O159" s="25">
        <f t="shared" si="90"/>
        <v>0.15514038392687513</v>
      </c>
      <c r="P159" s="24">
        <f t="shared" ref="P159:P210" si="99">IF(E159="нд","нд",J159-E159)</f>
        <v>0</v>
      </c>
      <c r="Q159" s="26" t="str">
        <f t="shared" ref="Q159:Q210" si="100">IF($D159="нд","нд",IF(E159=0,"-",P159/E159*100))</f>
        <v>-</v>
      </c>
      <c r="R159" s="24">
        <f t="shared" ref="R159:R210" si="101">IF(F159="нд","нд",K159-F159)</f>
        <v>0</v>
      </c>
      <c r="S159" s="26" t="str">
        <f t="shared" ref="S159:S210" si="102">IF($D159="нд","нд",IF(F159=0,"-",R159/F159*100))</f>
        <v>-</v>
      </c>
      <c r="T159" s="24">
        <f t="shared" ref="T159:T210" si="103">IF(G159="нд","нд",L159-G159)</f>
        <v>0</v>
      </c>
      <c r="U159" s="26" t="str">
        <f t="shared" ref="U159:U210" si="104">IF($D159="нд","нд",IF(G159=0,"-",T159/G159*100))</f>
        <v>-</v>
      </c>
      <c r="V159" s="24">
        <f t="shared" ref="V159:V210" si="105">IF(H159="нд","нд",M159-H159)</f>
        <v>0.46126024415170574</v>
      </c>
      <c r="W159" s="26">
        <f t="shared" ref="W159:W210" si="106">IF($D159="нд","нд",IF(H159=0,"-",V159/H159*100))</f>
        <v>15.514038392687512</v>
      </c>
      <c r="X159" s="30" t="s">
        <v>523</v>
      </c>
    </row>
    <row r="160" spans="1:24" ht="27" customHeight="1" x14ac:dyDescent="0.25">
      <c r="A160" s="20" t="s">
        <v>129</v>
      </c>
      <c r="B160" s="21" t="s">
        <v>420</v>
      </c>
      <c r="C160" s="22" t="s">
        <v>421</v>
      </c>
      <c r="D160" s="29">
        <f t="shared" si="87"/>
        <v>0</v>
      </c>
      <c r="E160" s="29">
        <v>0</v>
      </c>
      <c r="F160" s="29">
        <v>0</v>
      </c>
      <c r="G160" s="29">
        <v>0</v>
      </c>
      <c r="H160" s="29">
        <v>0</v>
      </c>
      <c r="I160" s="29">
        <f t="shared" si="88"/>
        <v>0.12700020000000001</v>
      </c>
      <c r="J160" s="29">
        <v>0</v>
      </c>
      <c r="K160" s="29">
        <v>0</v>
      </c>
      <c r="L160" s="29">
        <v>0</v>
      </c>
      <c r="M160" s="29">
        <v>0.12700020000000001</v>
      </c>
      <c r="N160" s="24">
        <f t="shared" si="89"/>
        <v>0.12700020000000001</v>
      </c>
      <c r="O160" s="25" t="str">
        <f t="shared" si="90"/>
        <v>-</v>
      </c>
      <c r="P160" s="24">
        <f t="shared" si="99"/>
        <v>0</v>
      </c>
      <c r="Q160" s="26" t="str">
        <f t="shared" si="100"/>
        <v>-</v>
      </c>
      <c r="R160" s="24">
        <f t="shared" si="101"/>
        <v>0</v>
      </c>
      <c r="S160" s="26" t="str">
        <f t="shared" si="102"/>
        <v>-</v>
      </c>
      <c r="T160" s="24">
        <f t="shared" si="103"/>
        <v>0</v>
      </c>
      <c r="U160" s="26" t="str">
        <f t="shared" si="104"/>
        <v>-</v>
      </c>
      <c r="V160" s="24">
        <f t="shared" si="105"/>
        <v>0.12700020000000001</v>
      </c>
      <c r="W160" s="26" t="str">
        <f t="shared" si="106"/>
        <v>-</v>
      </c>
      <c r="X160" s="30" t="s">
        <v>523</v>
      </c>
    </row>
    <row r="161" spans="1:24" ht="27" customHeight="1" x14ac:dyDescent="0.25">
      <c r="A161" s="20" t="s">
        <v>129</v>
      </c>
      <c r="B161" s="21" t="s">
        <v>422</v>
      </c>
      <c r="C161" s="22" t="s">
        <v>423</v>
      </c>
      <c r="D161" s="29">
        <f t="shared" si="87"/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f t="shared" si="88"/>
        <v>9.0887990000000002E-2</v>
      </c>
      <c r="J161" s="29">
        <v>0</v>
      </c>
      <c r="K161" s="29">
        <v>0</v>
      </c>
      <c r="L161" s="29">
        <v>0</v>
      </c>
      <c r="M161" s="29">
        <v>9.0887990000000002E-2</v>
      </c>
      <c r="N161" s="24">
        <f t="shared" si="89"/>
        <v>9.0887990000000002E-2</v>
      </c>
      <c r="O161" s="25" t="str">
        <f t="shared" si="90"/>
        <v>-</v>
      </c>
      <c r="P161" s="24">
        <f t="shared" si="99"/>
        <v>0</v>
      </c>
      <c r="Q161" s="26" t="str">
        <f t="shared" si="100"/>
        <v>-</v>
      </c>
      <c r="R161" s="24">
        <f t="shared" si="101"/>
        <v>0</v>
      </c>
      <c r="S161" s="26" t="str">
        <f t="shared" si="102"/>
        <v>-</v>
      </c>
      <c r="T161" s="24">
        <f t="shared" si="103"/>
        <v>0</v>
      </c>
      <c r="U161" s="26" t="str">
        <f t="shared" si="104"/>
        <v>-</v>
      </c>
      <c r="V161" s="24">
        <f t="shared" si="105"/>
        <v>9.0887990000000002E-2</v>
      </c>
      <c r="W161" s="26" t="str">
        <f t="shared" si="106"/>
        <v>-</v>
      </c>
      <c r="X161" s="30" t="s">
        <v>523</v>
      </c>
    </row>
    <row r="162" spans="1:24" ht="27" customHeight="1" x14ac:dyDescent="0.25">
      <c r="A162" s="20" t="s">
        <v>129</v>
      </c>
      <c r="B162" s="21" t="s">
        <v>424</v>
      </c>
      <c r="C162" s="22" t="s">
        <v>425</v>
      </c>
      <c r="D162" s="29">
        <f t="shared" si="87"/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f t="shared" si="88"/>
        <v>7.5532189999999805E-2</v>
      </c>
      <c r="J162" s="29">
        <v>0</v>
      </c>
      <c r="K162" s="29">
        <v>0</v>
      </c>
      <c r="L162" s="29">
        <v>0</v>
      </c>
      <c r="M162" s="29">
        <v>7.5532189999999805E-2</v>
      </c>
      <c r="N162" s="24">
        <f t="shared" si="89"/>
        <v>7.5532189999999805E-2</v>
      </c>
      <c r="O162" s="25" t="str">
        <f t="shared" si="90"/>
        <v>-</v>
      </c>
      <c r="P162" s="24">
        <f t="shared" si="99"/>
        <v>0</v>
      </c>
      <c r="Q162" s="26" t="str">
        <f t="shared" si="100"/>
        <v>-</v>
      </c>
      <c r="R162" s="24">
        <f t="shared" si="101"/>
        <v>0</v>
      </c>
      <c r="S162" s="26" t="str">
        <f t="shared" si="102"/>
        <v>-</v>
      </c>
      <c r="T162" s="24">
        <f t="shared" si="103"/>
        <v>0</v>
      </c>
      <c r="U162" s="26" t="str">
        <f t="shared" si="104"/>
        <v>-</v>
      </c>
      <c r="V162" s="24">
        <f t="shared" si="105"/>
        <v>7.5532189999999805E-2</v>
      </c>
      <c r="W162" s="26" t="str">
        <f t="shared" si="106"/>
        <v>-</v>
      </c>
      <c r="X162" s="30" t="s">
        <v>523</v>
      </c>
    </row>
    <row r="163" spans="1:24" ht="27" customHeight="1" x14ac:dyDescent="0.25">
      <c r="A163" s="20" t="s">
        <v>129</v>
      </c>
      <c r="B163" s="21" t="s">
        <v>426</v>
      </c>
      <c r="C163" s="22" t="s">
        <v>427</v>
      </c>
      <c r="D163" s="29">
        <f t="shared" si="87"/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f t="shared" si="88"/>
        <v>6.1177189999999902E-2</v>
      </c>
      <c r="J163" s="29">
        <v>0</v>
      </c>
      <c r="K163" s="29">
        <v>0</v>
      </c>
      <c r="L163" s="29">
        <v>0</v>
      </c>
      <c r="M163" s="29">
        <v>6.1177189999999902E-2</v>
      </c>
      <c r="N163" s="24">
        <f t="shared" si="89"/>
        <v>6.1177189999999902E-2</v>
      </c>
      <c r="O163" s="25" t="str">
        <f t="shared" si="90"/>
        <v>-</v>
      </c>
      <c r="P163" s="24">
        <f t="shared" si="99"/>
        <v>0</v>
      </c>
      <c r="Q163" s="26" t="str">
        <f t="shared" si="100"/>
        <v>-</v>
      </c>
      <c r="R163" s="24">
        <f t="shared" si="101"/>
        <v>0</v>
      </c>
      <c r="S163" s="26" t="str">
        <f t="shared" si="102"/>
        <v>-</v>
      </c>
      <c r="T163" s="24">
        <f t="shared" si="103"/>
        <v>0</v>
      </c>
      <c r="U163" s="26" t="str">
        <f t="shared" si="104"/>
        <v>-</v>
      </c>
      <c r="V163" s="24">
        <f t="shared" si="105"/>
        <v>6.1177189999999902E-2</v>
      </c>
      <c r="W163" s="26" t="str">
        <f t="shared" si="106"/>
        <v>-</v>
      </c>
      <c r="X163" s="30" t="s">
        <v>523</v>
      </c>
    </row>
    <row r="164" spans="1:24" ht="27" customHeight="1" x14ac:dyDescent="0.25">
      <c r="A164" s="20" t="s">
        <v>129</v>
      </c>
      <c r="B164" s="21" t="s">
        <v>428</v>
      </c>
      <c r="C164" s="22" t="s">
        <v>429</v>
      </c>
      <c r="D164" s="29">
        <f t="shared" si="87"/>
        <v>7.8685067016738683</v>
      </c>
      <c r="E164" s="29">
        <v>0</v>
      </c>
      <c r="F164" s="29">
        <v>0</v>
      </c>
      <c r="G164" s="29">
        <v>0</v>
      </c>
      <c r="H164" s="29">
        <v>7.8685067016738683</v>
      </c>
      <c r="I164" s="29">
        <f t="shared" si="88"/>
        <v>7.8679294799999999</v>
      </c>
      <c r="J164" s="29">
        <v>0</v>
      </c>
      <c r="K164" s="29">
        <v>0</v>
      </c>
      <c r="L164" s="29">
        <v>0</v>
      </c>
      <c r="M164" s="29">
        <v>7.8679294799999999</v>
      </c>
      <c r="N164" s="24">
        <f t="shared" si="89"/>
        <v>-5.7722167386842216E-4</v>
      </c>
      <c r="O164" s="25">
        <f t="shared" si="90"/>
        <v>-7.3358477758636172E-5</v>
      </c>
      <c r="P164" s="24">
        <f t="shared" si="99"/>
        <v>0</v>
      </c>
      <c r="Q164" s="26" t="str">
        <f t="shared" si="100"/>
        <v>-</v>
      </c>
      <c r="R164" s="24">
        <f t="shared" si="101"/>
        <v>0</v>
      </c>
      <c r="S164" s="26" t="str">
        <f t="shared" si="102"/>
        <v>-</v>
      </c>
      <c r="T164" s="24">
        <f t="shared" si="103"/>
        <v>0</v>
      </c>
      <c r="U164" s="26" t="str">
        <f t="shared" si="104"/>
        <v>-</v>
      </c>
      <c r="V164" s="24">
        <f t="shared" si="105"/>
        <v>-5.7722167386842216E-4</v>
      </c>
      <c r="W164" s="26">
        <f t="shared" si="106"/>
        <v>-7.3358477758636168E-3</v>
      </c>
      <c r="X164" s="30" t="s">
        <v>524</v>
      </c>
    </row>
    <row r="165" spans="1:24" ht="27" customHeight="1" x14ac:dyDescent="0.25">
      <c r="A165" s="20" t="s">
        <v>129</v>
      </c>
      <c r="B165" s="21" t="s">
        <v>430</v>
      </c>
      <c r="C165" s="22" t="s">
        <v>431</v>
      </c>
      <c r="D165" s="29">
        <f t="shared" si="87"/>
        <v>6.1383251034162551</v>
      </c>
      <c r="E165" s="29">
        <v>0</v>
      </c>
      <c r="F165" s="29">
        <v>0</v>
      </c>
      <c r="G165" s="29">
        <v>0</v>
      </c>
      <c r="H165" s="29">
        <v>6.1383251034162551</v>
      </c>
      <c r="I165" s="29">
        <f t="shared" si="88"/>
        <v>8.8734710999999997</v>
      </c>
      <c r="J165" s="29">
        <v>0</v>
      </c>
      <c r="K165" s="29">
        <v>0</v>
      </c>
      <c r="L165" s="29">
        <v>0</v>
      </c>
      <c r="M165" s="29">
        <v>8.8734710999999997</v>
      </c>
      <c r="N165" s="24">
        <f t="shared" si="89"/>
        <v>2.7351459965837446</v>
      </c>
      <c r="O165" s="25">
        <f t="shared" si="90"/>
        <v>0.44558506604049242</v>
      </c>
      <c r="P165" s="24">
        <f t="shared" si="99"/>
        <v>0</v>
      </c>
      <c r="Q165" s="26" t="str">
        <f t="shared" si="100"/>
        <v>-</v>
      </c>
      <c r="R165" s="24">
        <f t="shared" si="101"/>
        <v>0</v>
      </c>
      <c r="S165" s="26" t="str">
        <f t="shared" si="102"/>
        <v>-</v>
      </c>
      <c r="T165" s="24">
        <f t="shared" si="103"/>
        <v>0</v>
      </c>
      <c r="U165" s="26" t="str">
        <f t="shared" si="104"/>
        <v>-</v>
      </c>
      <c r="V165" s="24">
        <f t="shared" si="105"/>
        <v>2.7351459965837446</v>
      </c>
      <c r="W165" s="26">
        <f t="shared" si="106"/>
        <v>44.558506604049242</v>
      </c>
      <c r="X165" s="30" t="s">
        <v>523</v>
      </c>
    </row>
    <row r="166" spans="1:24" ht="27" customHeight="1" x14ac:dyDescent="0.25">
      <c r="A166" s="20" t="s">
        <v>129</v>
      </c>
      <c r="B166" s="21" t="s">
        <v>432</v>
      </c>
      <c r="C166" s="22" t="s">
        <v>433</v>
      </c>
      <c r="D166" s="29">
        <f t="shared" si="87"/>
        <v>5.0837836030073502</v>
      </c>
      <c r="E166" s="29">
        <v>0</v>
      </c>
      <c r="F166" s="29">
        <v>0</v>
      </c>
      <c r="G166" s="29">
        <v>0</v>
      </c>
      <c r="H166" s="29">
        <v>5.0837836030073502</v>
      </c>
      <c r="I166" s="29">
        <f t="shared" si="88"/>
        <v>5.0018881500000001</v>
      </c>
      <c r="J166" s="29">
        <v>0</v>
      </c>
      <c r="K166" s="29">
        <v>0</v>
      </c>
      <c r="L166" s="29">
        <v>0</v>
      </c>
      <c r="M166" s="29">
        <v>5.0018881500000001</v>
      </c>
      <c r="N166" s="24">
        <f t="shared" si="89"/>
        <v>-8.1895453007350127E-2</v>
      </c>
      <c r="O166" s="25">
        <f t="shared" si="90"/>
        <v>-1.6109154008621503E-2</v>
      </c>
      <c r="P166" s="24">
        <f t="shared" si="99"/>
        <v>0</v>
      </c>
      <c r="Q166" s="26" t="str">
        <f t="shared" si="100"/>
        <v>-</v>
      </c>
      <c r="R166" s="24">
        <f t="shared" si="101"/>
        <v>0</v>
      </c>
      <c r="S166" s="26" t="str">
        <f t="shared" si="102"/>
        <v>-</v>
      </c>
      <c r="T166" s="24">
        <f t="shared" si="103"/>
        <v>0</v>
      </c>
      <c r="U166" s="26" t="str">
        <f t="shared" si="104"/>
        <v>-</v>
      </c>
      <c r="V166" s="24">
        <f t="shared" si="105"/>
        <v>-8.1895453007350127E-2</v>
      </c>
      <c r="W166" s="26">
        <f t="shared" si="106"/>
        <v>-1.6109154008621502</v>
      </c>
      <c r="X166" s="30" t="s">
        <v>524</v>
      </c>
    </row>
    <row r="167" spans="1:24" ht="27" customHeight="1" x14ac:dyDescent="0.25">
      <c r="A167" s="20" t="s">
        <v>129</v>
      </c>
      <c r="B167" s="21" t="s">
        <v>434</v>
      </c>
      <c r="C167" s="22" t="s">
        <v>435</v>
      </c>
      <c r="D167" s="29">
        <f t="shared" si="87"/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f t="shared" si="88"/>
        <v>4.67648829</v>
      </c>
      <c r="J167" s="29">
        <v>0</v>
      </c>
      <c r="K167" s="29">
        <v>0</v>
      </c>
      <c r="L167" s="29">
        <v>0</v>
      </c>
      <c r="M167" s="29">
        <v>4.67648829</v>
      </c>
      <c r="N167" s="24">
        <f t="shared" si="89"/>
        <v>4.67648829</v>
      </c>
      <c r="O167" s="25" t="str">
        <f t="shared" si="90"/>
        <v>-</v>
      </c>
      <c r="P167" s="24">
        <f t="shared" si="99"/>
        <v>0</v>
      </c>
      <c r="Q167" s="26" t="str">
        <f t="shared" si="100"/>
        <v>-</v>
      </c>
      <c r="R167" s="24">
        <f t="shared" si="101"/>
        <v>0</v>
      </c>
      <c r="S167" s="26" t="str">
        <f t="shared" si="102"/>
        <v>-</v>
      </c>
      <c r="T167" s="24">
        <f t="shared" si="103"/>
        <v>0</v>
      </c>
      <c r="U167" s="26" t="str">
        <f t="shared" si="104"/>
        <v>-</v>
      </c>
      <c r="V167" s="24">
        <f t="shared" si="105"/>
        <v>4.67648829</v>
      </c>
      <c r="W167" s="26" t="str">
        <f t="shared" si="106"/>
        <v>-</v>
      </c>
      <c r="X167" s="30" t="s">
        <v>523</v>
      </c>
    </row>
    <row r="168" spans="1:24" ht="27" customHeight="1" x14ac:dyDescent="0.25">
      <c r="A168" s="20" t="s">
        <v>129</v>
      </c>
      <c r="B168" s="21" t="s">
        <v>436</v>
      </c>
      <c r="C168" s="22" t="s">
        <v>437</v>
      </c>
      <c r="D168" s="29">
        <f t="shared" si="87"/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f t="shared" si="88"/>
        <v>3.5419829100000002</v>
      </c>
      <c r="J168" s="29">
        <v>0</v>
      </c>
      <c r="K168" s="29">
        <v>0</v>
      </c>
      <c r="L168" s="29">
        <v>0</v>
      </c>
      <c r="M168" s="29">
        <v>3.5419829100000002</v>
      </c>
      <c r="N168" s="24">
        <f t="shared" si="89"/>
        <v>3.5419829100000002</v>
      </c>
      <c r="O168" s="25" t="str">
        <f t="shared" si="90"/>
        <v>-</v>
      </c>
      <c r="P168" s="24">
        <f t="shared" si="99"/>
        <v>0</v>
      </c>
      <c r="Q168" s="26" t="str">
        <f t="shared" si="100"/>
        <v>-</v>
      </c>
      <c r="R168" s="24">
        <f t="shared" si="101"/>
        <v>0</v>
      </c>
      <c r="S168" s="26" t="str">
        <f t="shared" si="102"/>
        <v>-</v>
      </c>
      <c r="T168" s="24">
        <f t="shared" si="103"/>
        <v>0</v>
      </c>
      <c r="U168" s="26" t="str">
        <f t="shared" si="104"/>
        <v>-</v>
      </c>
      <c r="V168" s="24">
        <f t="shared" si="105"/>
        <v>3.5419829100000002</v>
      </c>
      <c r="W168" s="26" t="str">
        <f t="shared" si="106"/>
        <v>-</v>
      </c>
      <c r="X168" s="30" t="s">
        <v>523</v>
      </c>
    </row>
    <row r="169" spans="1:24" ht="27" customHeight="1" x14ac:dyDescent="0.25">
      <c r="A169" s="20" t="s">
        <v>129</v>
      </c>
      <c r="B169" s="21" t="s">
        <v>438</v>
      </c>
      <c r="C169" s="22" t="s">
        <v>439</v>
      </c>
      <c r="D169" s="29">
        <f t="shared" si="87"/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f t="shared" si="88"/>
        <v>7.1812783400000004</v>
      </c>
      <c r="J169" s="29">
        <v>0</v>
      </c>
      <c r="K169" s="29">
        <v>0</v>
      </c>
      <c r="L169" s="29">
        <v>0</v>
      </c>
      <c r="M169" s="29">
        <v>7.1812783400000004</v>
      </c>
      <c r="N169" s="24">
        <f t="shared" si="89"/>
        <v>7.1812783400000004</v>
      </c>
      <c r="O169" s="25" t="str">
        <f t="shared" si="90"/>
        <v>-</v>
      </c>
      <c r="P169" s="24">
        <f t="shared" si="99"/>
        <v>0</v>
      </c>
      <c r="Q169" s="26" t="str">
        <f t="shared" si="100"/>
        <v>-</v>
      </c>
      <c r="R169" s="24">
        <f t="shared" si="101"/>
        <v>0</v>
      </c>
      <c r="S169" s="26" t="str">
        <f t="shared" si="102"/>
        <v>-</v>
      </c>
      <c r="T169" s="24">
        <f t="shared" si="103"/>
        <v>0</v>
      </c>
      <c r="U169" s="26" t="str">
        <f t="shared" si="104"/>
        <v>-</v>
      </c>
      <c r="V169" s="24">
        <f t="shared" si="105"/>
        <v>7.1812783400000004</v>
      </c>
      <c r="W169" s="26" t="str">
        <f t="shared" si="106"/>
        <v>-</v>
      </c>
      <c r="X169" s="30" t="s">
        <v>523</v>
      </c>
    </row>
    <row r="170" spans="1:24" ht="27" customHeight="1" x14ac:dyDescent="0.25">
      <c r="A170" s="20" t="s">
        <v>129</v>
      </c>
      <c r="B170" s="21" t="s">
        <v>440</v>
      </c>
      <c r="C170" s="22" t="s">
        <v>441</v>
      </c>
      <c r="D170" s="29">
        <f t="shared" si="87"/>
        <v>2.6061091089837642</v>
      </c>
      <c r="E170" s="29">
        <v>0</v>
      </c>
      <c r="F170" s="29">
        <v>0</v>
      </c>
      <c r="G170" s="29">
        <v>0</v>
      </c>
      <c r="H170" s="29">
        <v>2.6061091089837642</v>
      </c>
      <c r="I170" s="29">
        <f t="shared" si="88"/>
        <v>5.3962899899999996</v>
      </c>
      <c r="J170" s="29">
        <v>0</v>
      </c>
      <c r="K170" s="29">
        <v>0</v>
      </c>
      <c r="L170" s="29">
        <v>0</v>
      </c>
      <c r="M170" s="29">
        <v>5.3962899899999996</v>
      </c>
      <c r="N170" s="24">
        <f t="shared" si="89"/>
        <v>2.7901808810162354</v>
      </c>
      <c r="O170" s="25">
        <f t="shared" si="90"/>
        <v>1.0706308770411568</v>
      </c>
      <c r="P170" s="24">
        <f t="shared" si="99"/>
        <v>0</v>
      </c>
      <c r="Q170" s="26" t="str">
        <f t="shared" si="100"/>
        <v>-</v>
      </c>
      <c r="R170" s="24">
        <f t="shared" si="101"/>
        <v>0</v>
      </c>
      <c r="S170" s="26" t="str">
        <f t="shared" si="102"/>
        <v>-</v>
      </c>
      <c r="T170" s="24">
        <f t="shared" si="103"/>
        <v>0</v>
      </c>
      <c r="U170" s="26" t="str">
        <f t="shared" si="104"/>
        <v>-</v>
      </c>
      <c r="V170" s="24">
        <f t="shared" si="105"/>
        <v>2.7901808810162354</v>
      </c>
      <c r="W170" s="26">
        <f t="shared" si="106"/>
        <v>107.06308770411567</v>
      </c>
      <c r="X170" s="30" t="s">
        <v>523</v>
      </c>
    </row>
    <row r="171" spans="1:24" ht="27" customHeight="1" x14ac:dyDescent="0.25">
      <c r="A171" s="20" t="s">
        <v>129</v>
      </c>
      <c r="B171" s="21" t="s">
        <v>442</v>
      </c>
      <c r="C171" s="22" t="s">
        <v>443</v>
      </c>
      <c r="D171" s="29">
        <f t="shared" si="87"/>
        <v>3.9904254275216013</v>
      </c>
      <c r="E171" s="29">
        <v>0</v>
      </c>
      <c r="F171" s="29">
        <v>0</v>
      </c>
      <c r="G171" s="29">
        <v>0</v>
      </c>
      <c r="H171" s="29">
        <v>3.9904254275216013</v>
      </c>
      <c r="I171" s="29">
        <f t="shared" si="88"/>
        <v>5.3205804700000003</v>
      </c>
      <c r="J171" s="29">
        <v>0</v>
      </c>
      <c r="K171" s="29">
        <v>0</v>
      </c>
      <c r="L171" s="29">
        <v>0</v>
      </c>
      <c r="M171" s="29">
        <v>5.3205804700000003</v>
      </c>
      <c r="N171" s="24">
        <f t="shared" si="89"/>
        <v>1.330155042478399</v>
      </c>
      <c r="O171" s="25">
        <f t="shared" si="90"/>
        <v>0.33333664959741899</v>
      </c>
      <c r="P171" s="24">
        <f t="shared" si="99"/>
        <v>0</v>
      </c>
      <c r="Q171" s="26" t="str">
        <f t="shared" si="100"/>
        <v>-</v>
      </c>
      <c r="R171" s="24">
        <f t="shared" si="101"/>
        <v>0</v>
      </c>
      <c r="S171" s="26" t="str">
        <f t="shared" si="102"/>
        <v>-</v>
      </c>
      <c r="T171" s="24">
        <f t="shared" si="103"/>
        <v>0</v>
      </c>
      <c r="U171" s="26" t="str">
        <f t="shared" si="104"/>
        <v>-</v>
      </c>
      <c r="V171" s="24">
        <f t="shared" si="105"/>
        <v>1.330155042478399</v>
      </c>
      <c r="W171" s="26">
        <f t="shared" si="106"/>
        <v>33.333664959741895</v>
      </c>
      <c r="X171" s="30" t="s">
        <v>523</v>
      </c>
    </row>
    <row r="172" spans="1:24" ht="27" customHeight="1" x14ac:dyDescent="0.25">
      <c r="A172" s="20" t="s">
        <v>129</v>
      </c>
      <c r="B172" s="21" t="s">
        <v>444</v>
      </c>
      <c r="C172" s="22" t="s">
        <v>445</v>
      </c>
      <c r="D172" s="29">
        <f t="shared" si="87"/>
        <v>3.8022924634254158</v>
      </c>
      <c r="E172" s="29">
        <v>0</v>
      </c>
      <c r="F172" s="29">
        <v>0</v>
      </c>
      <c r="G172" s="29">
        <v>0</v>
      </c>
      <c r="H172" s="29">
        <v>3.8022924634254158</v>
      </c>
      <c r="I172" s="29">
        <f t="shared" si="88"/>
        <v>5.04501372</v>
      </c>
      <c r="J172" s="29">
        <v>0</v>
      </c>
      <c r="K172" s="29">
        <v>0</v>
      </c>
      <c r="L172" s="29">
        <v>0</v>
      </c>
      <c r="M172" s="29">
        <v>5.04501372</v>
      </c>
      <c r="N172" s="24">
        <f t="shared" si="89"/>
        <v>1.2427212565745842</v>
      </c>
      <c r="O172" s="25">
        <f t="shared" si="90"/>
        <v>0.32683473681428477</v>
      </c>
      <c r="P172" s="24">
        <f t="shared" si="99"/>
        <v>0</v>
      </c>
      <c r="Q172" s="26" t="str">
        <f t="shared" si="100"/>
        <v>-</v>
      </c>
      <c r="R172" s="24">
        <f t="shared" si="101"/>
        <v>0</v>
      </c>
      <c r="S172" s="26" t="str">
        <f t="shared" si="102"/>
        <v>-</v>
      </c>
      <c r="T172" s="24">
        <f t="shared" si="103"/>
        <v>0</v>
      </c>
      <c r="U172" s="26" t="str">
        <f t="shared" si="104"/>
        <v>-</v>
      </c>
      <c r="V172" s="24">
        <f t="shared" si="105"/>
        <v>1.2427212565745842</v>
      </c>
      <c r="W172" s="26">
        <f t="shared" si="106"/>
        <v>32.683473681428474</v>
      </c>
      <c r="X172" s="30" t="s">
        <v>523</v>
      </c>
    </row>
    <row r="173" spans="1:24" ht="27" customHeight="1" x14ac:dyDescent="0.25">
      <c r="A173" s="20" t="s">
        <v>129</v>
      </c>
      <c r="B173" s="21" t="s">
        <v>446</v>
      </c>
      <c r="C173" s="22" t="s">
        <v>447</v>
      </c>
      <c r="D173" s="29">
        <f t="shared" si="87"/>
        <v>4.8587564311356033</v>
      </c>
      <c r="E173" s="29">
        <v>0</v>
      </c>
      <c r="F173" s="29">
        <v>0</v>
      </c>
      <c r="G173" s="29">
        <v>0</v>
      </c>
      <c r="H173" s="29">
        <v>4.8587564311356033</v>
      </c>
      <c r="I173" s="29">
        <f t="shared" si="88"/>
        <v>3.88930701</v>
      </c>
      <c r="J173" s="29">
        <v>0</v>
      </c>
      <c r="K173" s="29">
        <v>0</v>
      </c>
      <c r="L173" s="29">
        <v>0</v>
      </c>
      <c r="M173" s="29">
        <v>3.88930701</v>
      </c>
      <c r="N173" s="24">
        <f t="shared" si="89"/>
        <v>-0.96944942113560328</v>
      </c>
      <c r="O173" s="25">
        <f t="shared" si="90"/>
        <v>-0.19952624398359081</v>
      </c>
      <c r="P173" s="24">
        <f t="shared" si="99"/>
        <v>0</v>
      </c>
      <c r="Q173" s="26" t="str">
        <f t="shared" si="100"/>
        <v>-</v>
      </c>
      <c r="R173" s="24">
        <f t="shared" si="101"/>
        <v>0</v>
      </c>
      <c r="S173" s="26" t="str">
        <f t="shared" si="102"/>
        <v>-</v>
      </c>
      <c r="T173" s="24">
        <f t="shared" si="103"/>
        <v>0</v>
      </c>
      <c r="U173" s="26" t="str">
        <f t="shared" si="104"/>
        <v>-</v>
      </c>
      <c r="V173" s="24">
        <f t="shared" si="105"/>
        <v>-0.96944942113560328</v>
      </c>
      <c r="W173" s="26">
        <f t="shared" si="106"/>
        <v>-19.952624398359081</v>
      </c>
      <c r="X173" s="30" t="s">
        <v>524</v>
      </c>
    </row>
    <row r="174" spans="1:24" ht="27" customHeight="1" x14ac:dyDescent="0.25">
      <c r="A174" s="20" t="s">
        <v>129</v>
      </c>
      <c r="B174" s="21" t="s">
        <v>448</v>
      </c>
      <c r="C174" s="22" t="s">
        <v>449</v>
      </c>
      <c r="D174" s="29">
        <f t="shared" si="87"/>
        <v>4.63768542892584</v>
      </c>
      <c r="E174" s="29">
        <v>0</v>
      </c>
      <c r="F174" s="29">
        <v>0</v>
      </c>
      <c r="G174" s="29">
        <v>0</v>
      </c>
      <c r="H174" s="29">
        <v>4.63768542892584</v>
      </c>
      <c r="I174" s="29">
        <f t="shared" si="88"/>
        <v>9.9232453700000001</v>
      </c>
      <c r="J174" s="29">
        <v>0</v>
      </c>
      <c r="K174" s="29">
        <v>0</v>
      </c>
      <c r="L174" s="29">
        <v>0</v>
      </c>
      <c r="M174" s="29">
        <v>9.9232453700000001</v>
      </c>
      <c r="N174" s="24">
        <f t="shared" si="89"/>
        <v>5.2855599410741601</v>
      </c>
      <c r="O174" s="25">
        <f t="shared" si="90"/>
        <v>1.1396978130744797</v>
      </c>
      <c r="P174" s="24">
        <f t="shared" si="99"/>
        <v>0</v>
      </c>
      <c r="Q174" s="26" t="str">
        <f t="shared" si="100"/>
        <v>-</v>
      </c>
      <c r="R174" s="24">
        <f t="shared" si="101"/>
        <v>0</v>
      </c>
      <c r="S174" s="26" t="str">
        <f t="shared" si="102"/>
        <v>-</v>
      </c>
      <c r="T174" s="24">
        <f t="shared" si="103"/>
        <v>0</v>
      </c>
      <c r="U174" s="26" t="str">
        <f t="shared" si="104"/>
        <v>-</v>
      </c>
      <c r="V174" s="24">
        <f t="shared" si="105"/>
        <v>5.2855599410741601</v>
      </c>
      <c r="W174" s="26">
        <f t="shared" si="106"/>
        <v>113.96978130744797</v>
      </c>
      <c r="X174" s="30" t="s">
        <v>523</v>
      </c>
    </row>
    <row r="175" spans="1:24" ht="27" customHeight="1" x14ac:dyDescent="0.25">
      <c r="A175" s="20" t="s">
        <v>129</v>
      </c>
      <c r="B175" s="21" t="s">
        <v>450</v>
      </c>
      <c r="C175" s="22" t="s">
        <v>451</v>
      </c>
      <c r="D175" s="29">
        <f t="shared" si="87"/>
        <v>4.8555907622874166</v>
      </c>
      <c r="E175" s="29">
        <v>0</v>
      </c>
      <c r="F175" s="29">
        <v>0</v>
      </c>
      <c r="G175" s="29">
        <v>0</v>
      </c>
      <c r="H175" s="29">
        <v>4.8555907622874166</v>
      </c>
      <c r="I175" s="29">
        <f t="shared" si="88"/>
        <v>3.1668197600000001</v>
      </c>
      <c r="J175" s="29">
        <v>0</v>
      </c>
      <c r="K175" s="29">
        <v>0</v>
      </c>
      <c r="L175" s="29">
        <v>0</v>
      </c>
      <c r="M175" s="29">
        <v>3.1668197600000001</v>
      </c>
      <c r="N175" s="24">
        <f t="shared" si="89"/>
        <v>-1.6887710022874165</v>
      </c>
      <c r="O175" s="25">
        <f t="shared" si="90"/>
        <v>-0.34779928642335883</v>
      </c>
      <c r="P175" s="24">
        <f t="shared" si="99"/>
        <v>0</v>
      </c>
      <c r="Q175" s="26" t="str">
        <f t="shared" si="100"/>
        <v>-</v>
      </c>
      <c r="R175" s="24">
        <f t="shared" si="101"/>
        <v>0</v>
      </c>
      <c r="S175" s="26" t="str">
        <f t="shared" si="102"/>
        <v>-</v>
      </c>
      <c r="T175" s="24">
        <f t="shared" si="103"/>
        <v>0</v>
      </c>
      <c r="U175" s="26" t="str">
        <f t="shared" si="104"/>
        <v>-</v>
      </c>
      <c r="V175" s="24">
        <f t="shared" si="105"/>
        <v>-1.6887710022874165</v>
      </c>
      <c r="W175" s="26">
        <f t="shared" si="106"/>
        <v>-34.779928642335882</v>
      </c>
      <c r="X175" s="30" t="s">
        <v>524</v>
      </c>
    </row>
    <row r="176" spans="1:24" ht="27" customHeight="1" x14ac:dyDescent="0.25">
      <c r="A176" s="20" t="s">
        <v>129</v>
      </c>
      <c r="B176" s="21" t="s">
        <v>452</v>
      </c>
      <c r="C176" s="22" t="s">
        <v>453</v>
      </c>
      <c r="D176" s="29">
        <f t="shared" si="87"/>
        <v>1.341567103149665</v>
      </c>
      <c r="E176" s="29">
        <v>0</v>
      </c>
      <c r="F176" s="29">
        <v>0</v>
      </c>
      <c r="G176" s="29">
        <v>0</v>
      </c>
      <c r="H176" s="29">
        <v>1.341567103149665</v>
      </c>
      <c r="I176" s="29">
        <f t="shared" si="88"/>
        <v>1.79400519</v>
      </c>
      <c r="J176" s="29">
        <v>0</v>
      </c>
      <c r="K176" s="29">
        <v>0</v>
      </c>
      <c r="L176" s="29">
        <v>0</v>
      </c>
      <c r="M176" s="29">
        <v>1.79400519</v>
      </c>
      <c r="N176" s="24">
        <f t="shared" si="89"/>
        <v>0.45243808685033504</v>
      </c>
      <c r="O176" s="25">
        <f t="shared" si="90"/>
        <v>0.33724596092742826</v>
      </c>
      <c r="P176" s="24">
        <f t="shared" si="99"/>
        <v>0</v>
      </c>
      <c r="Q176" s="26" t="str">
        <f t="shared" si="100"/>
        <v>-</v>
      </c>
      <c r="R176" s="24">
        <f t="shared" si="101"/>
        <v>0</v>
      </c>
      <c r="S176" s="26" t="str">
        <f t="shared" si="102"/>
        <v>-</v>
      </c>
      <c r="T176" s="24">
        <f t="shared" si="103"/>
        <v>0</v>
      </c>
      <c r="U176" s="26" t="str">
        <f t="shared" si="104"/>
        <v>-</v>
      </c>
      <c r="V176" s="24">
        <f t="shared" si="105"/>
        <v>0.45243808685033504</v>
      </c>
      <c r="W176" s="26">
        <f t="shared" si="106"/>
        <v>33.724596092742829</v>
      </c>
      <c r="X176" s="30" t="s">
        <v>523</v>
      </c>
    </row>
    <row r="177" spans="1:24" ht="27" customHeight="1" x14ac:dyDescent="0.25">
      <c r="A177" s="20" t="s">
        <v>129</v>
      </c>
      <c r="B177" s="21" t="s">
        <v>454</v>
      </c>
      <c r="C177" s="22" t="s">
        <v>455</v>
      </c>
      <c r="D177" s="29">
        <f t="shared" si="87"/>
        <v>12.991001839388288</v>
      </c>
      <c r="E177" s="29">
        <v>0</v>
      </c>
      <c r="F177" s="29">
        <v>0</v>
      </c>
      <c r="G177" s="29">
        <v>0</v>
      </c>
      <c r="H177" s="29">
        <v>12.991001839388288</v>
      </c>
      <c r="I177" s="29">
        <f t="shared" si="88"/>
        <v>7.5903577799999997</v>
      </c>
      <c r="J177" s="29">
        <v>0</v>
      </c>
      <c r="K177" s="29">
        <v>0</v>
      </c>
      <c r="L177" s="29">
        <v>0</v>
      </c>
      <c r="M177" s="29">
        <v>7.5903577799999997</v>
      </c>
      <c r="N177" s="24">
        <f t="shared" si="89"/>
        <v>-5.4006440593882878</v>
      </c>
      <c r="O177" s="25">
        <f t="shared" si="90"/>
        <v>-0.41572190706752993</v>
      </c>
      <c r="P177" s="24">
        <f t="shared" si="99"/>
        <v>0</v>
      </c>
      <c r="Q177" s="26" t="str">
        <f t="shared" si="100"/>
        <v>-</v>
      </c>
      <c r="R177" s="24">
        <f t="shared" si="101"/>
        <v>0</v>
      </c>
      <c r="S177" s="26" t="str">
        <f t="shared" si="102"/>
        <v>-</v>
      </c>
      <c r="T177" s="24">
        <f t="shared" si="103"/>
        <v>0</v>
      </c>
      <c r="U177" s="26" t="str">
        <f t="shared" si="104"/>
        <v>-</v>
      </c>
      <c r="V177" s="24">
        <f t="shared" si="105"/>
        <v>-5.4006440593882878</v>
      </c>
      <c r="W177" s="26">
        <f t="shared" si="106"/>
        <v>-41.572190706752991</v>
      </c>
      <c r="X177" s="30" t="s">
        <v>524</v>
      </c>
    </row>
    <row r="178" spans="1:24" ht="27" customHeight="1" x14ac:dyDescent="0.25">
      <c r="A178" s="20" t="s">
        <v>129</v>
      </c>
      <c r="B178" s="21" t="s">
        <v>456</v>
      </c>
      <c r="C178" s="22" t="s">
        <v>457</v>
      </c>
      <c r="D178" s="29">
        <f t="shared" si="87"/>
        <v>4.7097907750776011</v>
      </c>
      <c r="E178" s="29">
        <v>0</v>
      </c>
      <c r="F178" s="29">
        <v>0</v>
      </c>
      <c r="G178" s="29">
        <v>0</v>
      </c>
      <c r="H178" s="29">
        <v>4.7097907750776011</v>
      </c>
      <c r="I178" s="29">
        <f t="shared" si="88"/>
        <v>2.8162052200000001</v>
      </c>
      <c r="J178" s="29">
        <v>0</v>
      </c>
      <c r="K178" s="29">
        <v>0</v>
      </c>
      <c r="L178" s="29">
        <v>0</v>
      </c>
      <c r="M178" s="29">
        <v>2.8162052200000001</v>
      </c>
      <c r="N178" s="24">
        <f t="shared" si="89"/>
        <v>-1.8935855550776011</v>
      </c>
      <c r="O178" s="25">
        <f t="shared" si="90"/>
        <v>-0.40205300946651951</v>
      </c>
      <c r="P178" s="24">
        <f t="shared" si="99"/>
        <v>0</v>
      </c>
      <c r="Q178" s="26" t="str">
        <f t="shared" si="100"/>
        <v>-</v>
      </c>
      <c r="R178" s="24">
        <f t="shared" si="101"/>
        <v>0</v>
      </c>
      <c r="S178" s="26" t="str">
        <f t="shared" si="102"/>
        <v>-</v>
      </c>
      <c r="T178" s="24">
        <f t="shared" si="103"/>
        <v>0</v>
      </c>
      <c r="U178" s="26" t="str">
        <f t="shared" si="104"/>
        <v>-</v>
      </c>
      <c r="V178" s="24">
        <f t="shared" si="105"/>
        <v>-1.8935855550776011</v>
      </c>
      <c r="W178" s="26">
        <f t="shared" si="106"/>
        <v>-40.205300946651953</v>
      </c>
      <c r="X178" s="30" t="s">
        <v>524</v>
      </c>
    </row>
    <row r="179" spans="1:24" ht="27" customHeight="1" x14ac:dyDescent="0.25">
      <c r="A179" s="20" t="s">
        <v>129</v>
      </c>
      <c r="B179" s="21" t="s">
        <v>458</v>
      </c>
      <c r="C179" s="22" t="s">
        <v>459</v>
      </c>
      <c r="D179" s="29">
        <f t="shared" si="87"/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f t="shared" si="88"/>
        <v>3.8859779400000001</v>
      </c>
      <c r="J179" s="29">
        <v>0</v>
      </c>
      <c r="K179" s="29">
        <v>0</v>
      </c>
      <c r="L179" s="29">
        <v>0</v>
      </c>
      <c r="M179" s="29">
        <v>3.8859779400000001</v>
      </c>
      <c r="N179" s="24">
        <f t="shared" si="89"/>
        <v>3.8859779400000001</v>
      </c>
      <c r="O179" s="25" t="str">
        <f t="shared" si="90"/>
        <v>-</v>
      </c>
      <c r="P179" s="24">
        <f t="shared" si="99"/>
        <v>0</v>
      </c>
      <c r="Q179" s="26" t="str">
        <f t="shared" si="100"/>
        <v>-</v>
      </c>
      <c r="R179" s="24">
        <f t="shared" si="101"/>
        <v>0</v>
      </c>
      <c r="S179" s="26" t="str">
        <f t="shared" si="102"/>
        <v>-</v>
      </c>
      <c r="T179" s="24">
        <f t="shared" si="103"/>
        <v>0</v>
      </c>
      <c r="U179" s="26" t="str">
        <f t="shared" si="104"/>
        <v>-</v>
      </c>
      <c r="V179" s="24">
        <f t="shared" si="105"/>
        <v>3.8859779400000001</v>
      </c>
      <c r="W179" s="26" t="str">
        <f t="shared" si="106"/>
        <v>-</v>
      </c>
      <c r="X179" s="30" t="s">
        <v>523</v>
      </c>
    </row>
    <row r="180" spans="1:24" ht="27" customHeight="1" x14ac:dyDescent="0.25">
      <c r="A180" s="20" t="s">
        <v>129</v>
      </c>
      <c r="B180" s="21" t="s">
        <v>460</v>
      </c>
      <c r="C180" s="22" t="s">
        <v>461</v>
      </c>
      <c r="D180" s="29">
        <f t="shared" si="87"/>
        <v>0</v>
      </c>
      <c r="E180" s="29">
        <v>0</v>
      </c>
      <c r="F180" s="29">
        <v>0</v>
      </c>
      <c r="G180" s="29">
        <v>0</v>
      </c>
      <c r="H180" s="29">
        <v>0</v>
      </c>
      <c r="I180" s="29">
        <f t="shared" si="88"/>
        <v>2.3451776199999999</v>
      </c>
      <c r="J180" s="29">
        <v>0</v>
      </c>
      <c r="K180" s="29">
        <v>0</v>
      </c>
      <c r="L180" s="29">
        <v>0</v>
      </c>
      <c r="M180" s="29">
        <v>2.3451776199999999</v>
      </c>
      <c r="N180" s="24">
        <f t="shared" si="89"/>
        <v>2.3451776199999999</v>
      </c>
      <c r="O180" s="25" t="str">
        <f t="shared" si="90"/>
        <v>-</v>
      </c>
      <c r="P180" s="24">
        <f t="shared" si="99"/>
        <v>0</v>
      </c>
      <c r="Q180" s="26" t="str">
        <f t="shared" si="100"/>
        <v>-</v>
      </c>
      <c r="R180" s="24">
        <f t="shared" si="101"/>
        <v>0</v>
      </c>
      <c r="S180" s="26" t="str">
        <f t="shared" si="102"/>
        <v>-</v>
      </c>
      <c r="T180" s="24">
        <f t="shared" si="103"/>
        <v>0</v>
      </c>
      <c r="U180" s="26" t="str">
        <f t="shared" si="104"/>
        <v>-</v>
      </c>
      <c r="V180" s="24">
        <f t="shared" si="105"/>
        <v>2.3451776199999999</v>
      </c>
      <c r="W180" s="26" t="str">
        <f t="shared" si="106"/>
        <v>-</v>
      </c>
      <c r="X180" s="30" t="s">
        <v>523</v>
      </c>
    </row>
    <row r="181" spans="1:24" ht="27" customHeight="1" x14ac:dyDescent="0.25">
      <c r="A181" s="20" t="s">
        <v>129</v>
      </c>
      <c r="B181" s="21" t="s">
        <v>462</v>
      </c>
      <c r="C181" s="22" t="s">
        <v>463</v>
      </c>
      <c r="D181" s="29">
        <f t="shared" si="87"/>
        <v>0</v>
      </c>
      <c r="E181" s="29">
        <v>0</v>
      </c>
      <c r="F181" s="29">
        <v>0</v>
      </c>
      <c r="G181" s="29">
        <v>0</v>
      </c>
      <c r="H181" s="29">
        <v>0</v>
      </c>
      <c r="I181" s="29">
        <f t="shared" si="88"/>
        <v>1.05126242</v>
      </c>
      <c r="J181" s="29">
        <v>0</v>
      </c>
      <c r="K181" s="29">
        <v>0</v>
      </c>
      <c r="L181" s="29">
        <v>0</v>
      </c>
      <c r="M181" s="29">
        <v>1.05126242</v>
      </c>
      <c r="N181" s="24">
        <f t="shared" si="89"/>
        <v>1.05126242</v>
      </c>
      <c r="O181" s="25" t="str">
        <f t="shared" si="90"/>
        <v>-</v>
      </c>
      <c r="P181" s="24">
        <f t="shared" si="99"/>
        <v>0</v>
      </c>
      <c r="Q181" s="26" t="str">
        <f t="shared" si="100"/>
        <v>-</v>
      </c>
      <c r="R181" s="24">
        <f t="shared" si="101"/>
        <v>0</v>
      </c>
      <c r="S181" s="26" t="str">
        <f t="shared" si="102"/>
        <v>-</v>
      </c>
      <c r="T181" s="24">
        <f t="shared" si="103"/>
        <v>0</v>
      </c>
      <c r="U181" s="26" t="str">
        <f t="shared" si="104"/>
        <v>-</v>
      </c>
      <c r="V181" s="24">
        <f t="shared" si="105"/>
        <v>1.05126242</v>
      </c>
      <c r="W181" s="26" t="str">
        <f t="shared" si="106"/>
        <v>-</v>
      </c>
      <c r="X181" s="30" t="s">
        <v>523</v>
      </c>
    </row>
    <row r="182" spans="1:24" ht="27" customHeight="1" x14ac:dyDescent="0.25">
      <c r="A182" s="20" t="s">
        <v>129</v>
      </c>
      <c r="B182" s="21" t="s">
        <v>464</v>
      </c>
      <c r="C182" s="22" t="s">
        <v>465</v>
      </c>
      <c r="D182" s="29">
        <f t="shared" si="87"/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f t="shared" si="88"/>
        <v>2.0995578500000001</v>
      </c>
      <c r="J182" s="29">
        <v>0</v>
      </c>
      <c r="K182" s="29">
        <v>0</v>
      </c>
      <c r="L182" s="29">
        <v>0</v>
      </c>
      <c r="M182" s="29">
        <v>2.0995578500000001</v>
      </c>
      <c r="N182" s="24">
        <f t="shared" si="89"/>
        <v>2.0995578500000001</v>
      </c>
      <c r="O182" s="25" t="str">
        <f t="shared" si="90"/>
        <v>-</v>
      </c>
      <c r="P182" s="24">
        <f t="shared" si="99"/>
        <v>0</v>
      </c>
      <c r="Q182" s="26" t="str">
        <f t="shared" si="100"/>
        <v>-</v>
      </c>
      <c r="R182" s="24">
        <f t="shared" si="101"/>
        <v>0</v>
      </c>
      <c r="S182" s="26" t="str">
        <f t="shared" si="102"/>
        <v>-</v>
      </c>
      <c r="T182" s="24">
        <f t="shared" si="103"/>
        <v>0</v>
      </c>
      <c r="U182" s="26" t="str">
        <f t="shared" si="104"/>
        <v>-</v>
      </c>
      <c r="V182" s="24">
        <f t="shared" si="105"/>
        <v>2.0995578500000001</v>
      </c>
      <c r="W182" s="26" t="str">
        <f t="shared" si="106"/>
        <v>-</v>
      </c>
      <c r="X182" s="30" t="s">
        <v>523</v>
      </c>
    </row>
    <row r="183" spans="1:24" ht="27" customHeight="1" x14ac:dyDescent="0.25">
      <c r="A183" s="20" t="s">
        <v>129</v>
      </c>
      <c r="B183" s="21" t="s">
        <v>466</v>
      </c>
      <c r="C183" s="22" t="s">
        <v>467</v>
      </c>
      <c r="D183" s="29">
        <f t="shared" si="87"/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f t="shared" si="88"/>
        <v>0.80373620999999995</v>
      </c>
      <c r="J183" s="29">
        <v>0</v>
      </c>
      <c r="K183" s="29">
        <v>0</v>
      </c>
      <c r="L183" s="29">
        <v>0</v>
      </c>
      <c r="M183" s="29">
        <v>0.80373620999999995</v>
      </c>
      <c r="N183" s="24">
        <f t="shared" si="89"/>
        <v>0.80373620999999995</v>
      </c>
      <c r="O183" s="25" t="str">
        <f t="shared" si="90"/>
        <v>-</v>
      </c>
      <c r="P183" s="24">
        <f t="shared" si="99"/>
        <v>0</v>
      </c>
      <c r="Q183" s="26" t="str">
        <f t="shared" si="100"/>
        <v>-</v>
      </c>
      <c r="R183" s="24">
        <f t="shared" si="101"/>
        <v>0</v>
      </c>
      <c r="S183" s="26" t="str">
        <f t="shared" si="102"/>
        <v>-</v>
      </c>
      <c r="T183" s="24">
        <f t="shared" si="103"/>
        <v>0</v>
      </c>
      <c r="U183" s="26" t="str">
        <f t="shared" si="104"/>
        <v>-</v>
      </c>
      <c r="V183" s="24">
        <f t="shared" si="105"/>
        <v>0.80373620999999995</v>
      </c>
      <c r="W183" s="26" t="str">
        <f t="shared" si="106"/>
        <v>-</v>
      </c>
      <c r="X183" s="30" t="s">
        <v>523</v>
      </c>
    </row>
    <row r="184" spans="1:24" ht="27" customHeight="1" x14ac:dyDescent="0.25">
      <c r="A184" s="20" t="s">
        <v>129</v>
      </c>
      <c r="B184" s="21" t="s">
        <v>468</v>
      </c>
      <c r="C184" s="22" t="s">
        <v>469</v>
      </c>
      <c r="D184" s="29">
        <f t="shared" si="87"/>
        <v>0</v>
      </c>
      <c r="E184" s="29">
        <v>0</v>
      </c>
      <c r="F184" s="29">
        <v>0</v>
      </c>
      <c r="G184" s="29">
        <v>0</v>
      </c>
      <c r="H184" s="29">
        <v>0</v>
      </c>
      <c r="I184" s="29">
        <f t="shared" si="88"/>
        <v>1.8528133899999999</v>
      </c>
      <c r="J184" s="29">
        <v>0</v>
      </c>
      <c r="K184" s="29">
        <v>0</v>
      </c>
      <c r="L184" s="29">
        <v>0</v>
      </c>
      <c r="M184" s="29">
        <v>1.8528133899999999</v>
      </c>
      <c r="N184" s="24">
        <f t="shared" si="89"/>
        <v>1.8528133899999999</v>
      </c>
      <c r="O184" s="25" t="str">
        <f t="shared" si="90"/>
        <v>-</v>
      </c>
      <c r="P184" s="24">
        <f t="shared" si="99"/>
        <v>0</v>
      </c>
      <c r="Q184" s="26" t="str">
        <f t="shared" si="100"/>
        <v>-</v>
      </c>
      <c r="R184" s="24">
        <f t="shared" si="101"/>
        <v>0</v>
      </c>
      <c r="S184" s="26" t="str">
        <f t="shared" si="102"/>
        <v>-</v>
      </c>
      <c r="T184" s="24">
        <f t="shared" si="103"/>
        <v>0</v>
      </c>
      <c r="U184" s="26" t="str">
        <f t="shared" si="104"/>
        <v>-</v>
      </c>
      <c r="V184" s="24">
        <f t="shared" si="105"/>
        <v>1.8528133899999999</v>
      </c>
      <c r="W184" s="26" t="str">
        <f t="shared" si="106"/>
        <v>-</v>
      </c>
      <c r="X184" s="30" t="s">
        <v>523</v>
      </c>
    </row>
    <row r="185" spans="1:24" ht="27" customHeight="1" x14ac:dyDescent="0.25">
      <c r="A185" s="20" t="s">
        <v>129</v>
      </c>
      <c r="B185" s="21" t="s">
        <v>470</v>
      </c>
      <c r="C185" s="22" t="s">
        <v>471</v>
      </c>
      <c r="D185" s="29">
        <f t="shared" si="87"/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f t="shared" si="88"/>
        <v>1.7891521500000001</v>
      </c>
      <c r="J185" s="29">
        <v>0</v>
      </c>
      <c r="K185" s="29">
        <v>0</v>
      </c>
      <c r="L185" s="29">
        <v>0</v>
      </c>
      <c r="M185" s="29">
        <v>1.7891521500000001</v>
      </c>
      <c r="N185" s="24">
        <f t="shared" si="89"/>
        <v>1.7891521500000001</v>
      </c>
      <c r="O185" s="25" t="str">
        <f t="shared" si="90"/>
        <v>-</v>
      </c>
      <c r="P185" s="24">
        <f t="shared" si="99"/>
        <v>0</v>
      </c>
      <c r="Q185" s="26" t="str">
        <f t="shared" si="100"/>
        <v>-</v>
      </c>
      <c r="R185" s="24">
        <f t="shared" si="101"/>
        <v>0</v>
      </c>
      <c r="S185" s="26" t="str">
        <f t="shared" si="102"/>
        <v>-</v>
      </c>
      <c r="T185" s="24">
        <f t="shared" si="103"/>
        <v>0</v>
      </c>
      <c r="U185" s="26" t="str">
        <f t="shared" si="104"/>
        <v>-</v>
      </c>
      <c r="V185" s="24">
        <f t="shared" si="105"/>
        <v>1.7891521500000001</v>
      </c>
      <c r="W185" s="26" t="str">
        <f t="shared" si="106"/>
        <v>-</v>
      </c>
      <c r="X185" s="30" t="s">
        <v>523</v>
      </c>
    </row>
    <row r="186" spans="1:24" ht="27" customHeight="1" x14ac:dyDescent="0.25">
      <c r="A186" s="20" t="s">
        <v>129</v>
      </c>
      <c r="B186" s="21" t="s">
        <v>472</v>
      </c>
      <c r="C186" s="22" t="s">
        <v>473</v>
      </c>
      <c r="D186" s="29">
        <f t="shared" si="87"/>
        <v>0</v>
      </c>
      <c r="E186" s="29">
        <v>0</v>
      </c>
      <c r="F186" s="29">
        <v>0</v>
      </c>
      <c r="G186" s="29">
        <v>0</v>
      </c>
      <c r="H186" s="29">
        <v>0</v>
      </c>
      <c r="I186" s="29">
        <f t="shared" si="88"/>
        <v>2.0180043099999998</v>
      </c>
      <c r="J186" s="29">
        <v>0</v>
      </c>
      <c r="K186" s="29">
        <v>0</v>
      </c>
      <c r="L186" s="29">
        <v>0</v>
      </c>
      <c r="M186" s="29">
        <v>2.0180043099999998</v>
      </c>
      <c r="N186" s="24">
        <f t="shared" si="89"/>
        <v>2.0180043099999998</v>
      </c>
      <c r="O186" s="25" t="str">
        <f t="shared" si="90"/>
        <v>-</v>
      </c>
      <c r="P186" s="24">
        <f t="shared" si="99"/>
        <v>0</v>
      </c>
      <c r="Q186" s="26" t="str">
        <f t="shared" si="100"/>
        <v>-</v>
      </c>
      <c r="R186" s="24">
        <f t="shared" si="101"/>
        <v>0</v>
      </c>
      <c r="S186" s="26" t="str">
        <f t="shared" si="102"/>
        <v>-</v>
      </c>
      <c r="T186" s="24">
        <f t="shared" si="103"/>
        <v>0</v>
      </c>
      <c r="U186" s="26" t="str">
        <f t="shared" si="104"/>
        <v>-</v>
      </c>
      <c r="V186" s="24">
        <f t="shared" si="105"/>
        <v>2.0180043099999998</v>
      </c>
      <c r="W186" s="26" t="str">
        <f t="shared" si="106"/>
        <v>-</v>
      </c>
      <c r="X186" s="30" t="s">
        <v>523</v>
      </c>
    </row>
    <row r="187" spans="1:24" ht="27" customHeight="1" x14ac:dyDescent="0.25">
      <c r="A187" s="20" t="s">
        <v>129</v>
      </c>
      <c r="B187" s="21" t="s">
        <v>474</v>
      </c>
      <c r="C187" s="22" t="s">
        <v>475</v>
      </c>
      <c r="D187" s="29">
        <f t="shared" si="87"/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f t="shared" si="88"/>
        <v>2.3254632200000001</v>
      </c>
      <c r="J187" s="29">
        <v>0</v>
      </c>
      <c r="K187" s="29">
        <v>0</v>
      </c>
      <c r="L187" s="29">
        <v>0</v>
      </c>
      <c r="M187" s="29">
        <v>2.3254632200000001</v>
      </c>
      <c r="N187" s="24">
        <f t="shared" si="89"/>
        <v>2.3254632200000001</v>
      </c>
      <c r="O187" s="25" t="str">
        <f t="shared" si="90"/>
        <v>-</v>
      </c>
      <c r="P187" s="24">
        <f t="shared" si="99"/>
        <v>0</v>
      </c>
      <c r="Q187" s="26" t="str">
        <f t="shared" si="100"/>
        <v>-</v>
      </c>
      <c r="R187" s="24">
        <f t="shared" si="101"/>
        <v>0</v>
      </c>
      <c r="S187" s="26" t="str">
        <f t="shared" si="102"/>
        <v>-</v>
      </c>
      <c r="T187" s="24">
        <f t="shared" si="103"/>
        <v>0</v>
      </c>
      <c r="U187" s="26" t="str">
        <f t="shared" si="104"/>
        <v>-</v>
      </c>
      <c r="V187" s="24">
        <f t="shared" si="105"/>
        <v>2.3254632200000001</v>
      </c>
      <c r="W187" s="26" t="str">
        <f t="shared" si="106"/>
        <v>-</v>
      </c>
      <c r="X187" s="30" t="s">
        <v>523</v>
      </c>
    </row>
    <row r="188" spans="1:24" ht="27" customHeight="1" x14ac:dyDescent="0.25">
      <c r="A188" s="20" t="s">
        <v>129</v>
      </c>
      <c r="B188" s="21" t="s">
        <v>476</v>
      </c>
      <c r="C188" s="22" t="s">
        <v>477</v>
      </c>
      <c r="D188" s="29">
        <f t="shared" si="87"/>
        <v>0</v>
      </c>
      <c r="E188" s="29">
        <v>0</v>
      </c>
      <c r="F188" s="29">
        <v>0</v>
      </c>
      <c r="G188" s="29">
        <v>0</v>
      </c>
      <c r="H188" s="29">
        <v>0</v>
      </c>
      <c r="I188" s="29">
        <f t="shared" si="88"/>
        <v>10.15061571</v>
      </c>
      <c r="J188" s="29">
        <v>0</v>
      </c>
      <c r="K188" s="29">
        <v>0</v>
      </c>
      <c r="L188" s="29">
        <v>0</v>
      </c>
      <c r="M188" s="29">
        <v>10.15061571</v>
      </c>
      <c r="N188" s="24">
        <f t="shared" si="89"/>
        <v>10.15061571</v>
      </c>
      <c r="O188" s="25" t="str">
        <f t="shared" si="90"/>
        <v>-</v>
      </c>
      <c r="P188" s="24">
        <f t="shared" si="99"/>
        <v>0</v>
      </c>
      <c r="Q188" s="26" t="str">
        <f t="shared" si="100"/>
        <v>-</v>
      </c>
      <c r="R188" s="24">
        <f t="shared" si="101"/>
        <v>0</v>
      </c>
      <c r="S188" s="26" t="str">
        <f t="shared" si="102"/>
        <v>-</v>
      </c>
      <c r="T188" s="24">
        <f t="shared" si="103"/>
        <v>0</v>
      </c>
      <c r="U188" s="26" t="str">
        <f t="shared" si="104"/>
        <v>-</v>
      </c>
      <c r="V188" s="24">
        <f t="shared" si="105"/>
        <v>10.15061571</v>
      </c>
      <c r="W188" s="26" t="str">
        <f t="shared" si="106"/>
        <v>-</v>
      </c>
      <c r="X188" s="30" t="s">
        <v>523</v>
      </c>
    </row>
    <row r="189" spans="1:24" ht="27" customHeight="1" x14ac:dyDescent="0.25">
      <c r="A189" s="20" t="s">
        <v>129</v>
      </c>
      <c r="B189" s="21" t="s">
        <v>478</v>
      </c>
      <c r="C189" s="22" t="s">
        <v>479</v>
      </c>
      <c r="D189" s="29">
        <f t="shared" si="87"/>
        <v>5.695005949424031</v>
      </c>
      <c r="E189" s="29">
        <v>0</v>
      </c>
      <c r="F189" s="29">
        <v>0</v>
      </c>
      <c r="G189" s="29">
        <v>0</v>
      </c>
      <c r="H189" s="29">
        <v>5.695005949424031</v>
      </c>
      <c r="I189" s="29">
        <f t="shared" si="88"/>
        <v>6.5265991300000001</v>
      </c>
      <c r="J189" s="29">
        <v>0</v>
      </c>
      <c r="K189" s="29">
        <v>0</v>
      </c>
      <c r="L189" s="29">
        <v>0</v>
      </c>
      <c r="M189" s="29">
        <v>6.5265991300000001</v>
      </c>
      <c r="N189" s="24">
        <f t="shared" si="89"/>
        <v>0.83159318057596909</v>
      </c>
      <c r="O189" s="25">
        <f t="shared" si="90"/>
        <v>0.14602147705571281</v>
      </c>
      <c r="P189" s="24">
        <f t="shared" si="99"/>
        <v>0</v>
      </c>
      <c r="Q189" s="26" t="str">
        <f t="shared" si="100"/>
        <v>-</v>
      </c>
      <c r="R189" s="24">
        <f t="shared" si="101"/>
        <v>0</v>
      </c>
      <c r="S189" s="26" t="str">
        <f t="shared" si="102"/>
        <v>-</v>
      </c>
      <c r="T189" s="24">
        <f t="shared" si="103"/>
        <v>0</v>
      </c>
      <c r="U189" s="26" t="str">
        <f t="shared" si="104"/>
        <v>-</v>
      </c>
      <c r="V189" s="24">
        <f t="shared" si="105"/>
        <v>0.83159318057596909</v>
      </c>
      <c r="W189" s="26">
        <f t="shared" si="106"/>
        <v>14.60214770557128</v>
      </c>
      <c r="X189" s="30" t="s">
        <v>523</v>
      </c>
    </row>
    <row r="190" spans="1:24" ht="27" customHeight="1" x14ac:dyDescent="0.25">
      <c r="A190" s="20" t="s">
        <v>129</v>
      </c>
      <c r="B190" s="21" t="s">
        <v>480</v>
      </c>
      <c r="C190" s="22" t="s">
        <v>481</v>
      </c>
      <c r="D190" s="29">
        <f t="shared" si="87"/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f t="shared" si="88"/>
        <v>6.93666027</v>
      </c>
      <c r="J190" s="29">
        <v>0</v>
      </c>
      <c r="K190" s="29">
        <v>0</v>
      </c>
      <c r="L190" s="29">
        <v>0</v>
      </c>
      <c r="M190" s="29">
        <v>6.93666027</v>
      </c>
      <c r="N190" s="24">
        <f t="shared" si="89"/>
        <v>6.93666027</v>
      </c>
      <c r="O190" s="25" t="str">
        <f t="shared" si="90"/>
        <v>-</v>
      </c>
      <c r="P190" s="24">
        <f t="shared" si="99"/>
        <v>0</v>
      </c>
      <c r="Q190" s="26" t="str">
        <f t="shared" si="100"/>
        <v>-</v>
      </c>
      <c r="R190" s="24">
        <f t="shared" si="101"/>
        <v>0</v>
      </c>
      <c r="S190" s="26" t="str">
        <f t="shared" si="102"/>
        <v>-</v>
      </c>
      <c r="T190" s="24">
        <f t="shared" si="103"/>
        <v>0</v>
      </c>
      <c r="U190" s="26" t="str">
        <f t="shared" si="104"/>
        <v>-</v>
      </c>
      <c r="V190" s="24">
        <f t="shared" si="105"/>
        <v>6.93666027</v>
      </c>
      <c r="W190" s="26" t="str">
        <f t="shared" si="106"/>
        <v>-</v>
      </c>
      <c r="X190" s="30" t="s">
        <v>523</v>
      </c>
    </row>
    <row r="191" spans="1:24" ht="27" customHeight="1" x14ac:dyDescent="0.25">
      <c r="A191" s="20" t="s">
        <v>129</v>
      </c>
      <c r="B191" s="21" t="s">
        <v>482</v>
      </c>
      <c r="C191" s="22" t="s">
        <v>483</v>
      </c>
      <c r="D191" s="29">
        <f t="shared" si="87"/>
        <v>8.8969959951794859</v>
      </c>
      <c r="E191" s="29">
        <v>0</v>
      </c>
      <c r="F191" s="29">
        <v>0</v>
      </c>
      <c r="G191" s="29">
        <v>0</v>
      </c>
      <c r="H191" s="29">
        <v>8.8969959951794859</v>
      </c>
      <c r="I191" s="29">
        <f t="shared" si="88"/>
        <v>10.00347251</v>
      </c>
      <c r="J191" s="29">
        <v>0</v>
      </c>
      <c r="K191" s="29">
        <v>0</v>
      </c>
      <c r="L191" s="29">
        <v>0</v>
      </c>
      <c r="M191" s="29">
        <v>10.00347251</v>
      </c>
      <c r="N191" s="24">
        <f t="shared" si="89"/>
        <v>1.106476514820514</v>
      </c>
      <c r="O191" s="25">
        <f t="shared" si="90"/>
        <v>0.12436518072167484</v>
      </c>
      <c r="P191" s="24">
        <f t="shared" si="99"/>
        <v>0</v>
      </c>
      <c r="Q191" s="26" t="str">
        <f t="shared" si="100"/>
        <v>-</v>
      </c>
      <c r="R191" s="24">
        <f t="shared" si="101"/>
        <v>0</v>
      </c>
      <c r="S191" s="26" t="str">
        <f t="shared" si="102"/>
        <v>-</v>
      </c>
      <c r="T191" s="24">
        <f t="shared" si="103"/>
        <v>0</v>
      </c>
      <c r="U191" s="26" t="str">
        <f t="shared" si="104"/>
        <v>-</v>
      </c>
      <c r="V191" s="24">
        <f t="shared" si="105"/>
        <v>1.106476514820514</v>
      </c>
      <c r="W191" s="26">
        <f t="shared" si="106"/>
        <v>12.436518072167484</v>
      </c>
      <c r="X191" s="30" t="s">
        <v>523</v>
      </c>
    </row>
    <row r="192" spans="1:24" ht="27" customHeight="1" x14ac:dyDescent="0.25">
      <c r="A192" s="20" t="s">
        <v>129</v>
      </c>
      <c r="B192" s="21" t="s">
        <v>484</v>
      </c>
      <c r="C192" s="22" t="s">
        <v>485</v>
      </c>
      <c r="D192" s="29">
        <f t="shared" ref="D192:D210" si="107">IF(E192="нд","нд",E192+F192+G192+H192)</f>
        <v>283.44063350942827</v>
      </c>
      <c r="E192" s="29">
        <v>0</v>
      </c>
      <c r="F192" s="29">
        <v>0</v>
      </c>
      <c r="G192" s="29">
        <v>0</v>
      </c>
      <c r="H192" s="29">
        <v>283.44063350942827</v>
      </c>
      <c r="I192" s="29">
        <f t="shared" ref="I192:I210" si="108">J192+K192+L192+M192</f>
        <v>464.89176788999993</v>
      </c>
      <c r="J192" s="29">
        <v>0</v>
      </c>
      <c r="K192" s="29">
        <v>0</v>
      </c>
      <c r="L192" s="29">
        <v>0</v>
      </c>
      <c r="M192" s="29">
        <v>464.89176788999993</v>
      </c>
      <c r="N192" s="24">
        <f t="shared" ref="N192:N210" si="109">IF(D192="нд","нд",I192-D192)</f>
        <v>181.45113438057166</v>
      </c>
      <c r="O192" s="25">
        <f t="shared" ref="O192:O276" si="110">IF($D192="нд","нд",IF(D192=0,"-",N192/D192))</f>
        <v>0.64017333059811954</v>
      </c>
      <c r="P192" s="24">
        <f t="shared" si="99"/>
        <v>0</v>
      </c>
      <c r="Q192" s="26" t="str">
        <f t="shared" si="100"/>
        <v>-</v>
      </c>
      <c r="R192" s="24">
        <f t="shared" si="101"/>
        <v>0</v>
      </c>
      <c r="S192" s="26" t="str">
        <f t="shared" si="102"/>
        <v>-</v>
      </c>
      <c r="T192" s="24">
        <f t="shared" si="103"/>
        <v>0</v>
      </c>
      <c r="U192" s="26" t="str">
        <f t="shared" si="104"/>
        <v>-</v>
      </c>
      <c r="V192" s="24">
        <f t="shared" si="105"/>
        <v>181.45113438057166</v>
      </c>
      <c r="W192" s="26">
        <f t="shared" si="106"/>
        <v>64.017333059811961</v>
      </c>
      <c r="X192" s="30" t="s">
        <v>526</v>
      </c>
    </row>
    <row r="193" spans="1:24" ht="27" customHeight="1" x14ac:dyDescent="0.25">
      <c r="A193" s="20" t="s">
        <v>129</v>
      </c>
      <c r="B193" s="21" t="s">
        <v>486</v>
      </c>
      <c r="C193" s="22" t="s">
        <v>487</v>
      </c>
      <c r="D193" s="29">
        <f t="shared" si="107"/>
        <v>21.500000007600001</v>
      </c>
      <c r="E193" s="29">
        <v>0</v>
      </c>
      <c r="F193" s="29">
        <v>0</v>
      </c>
      <c r="G193" s="29">
        <v>0</v>
      </c>
      <c r="H193" s="29">
        <v>21.500000007600001</v>
      </c>
      <c r="I193" s="29">
        <f t="shared" si="108"/>
        <v>21.500004000000001</v>
      </c>
      <c r="J193" s="29">
        <v>0</v>
      </c>
      <c r="K193" s="29">
        <v>0</v>
      </c>
      <c r="L193" s="29">
        <v>0</v>
      </c>
      <c r="M193" s="29">
        <v>21.500004000000001</v>
      </c>
      <c r="N193" s="24">
        <f t="shared" si="109"/>
        <v>3.992399999930285E-6</v>
      </c>
      <c r="O193" s="25">
        <f t="shared" si="110"/>
        <v>1.8569302318693106E-7</v>
      </c>
      <c r="P193" s="24">
        <f t="shared" si="99"/>
        <v>0</v>
      </c>
      <c r="Q193" s="26" t="str">
        <f t="shared" si="100"/>
        <v>-</v>
      </c>
      <c r="R193" s="24">
        <f t="shared" si="101"/>
        <v>0</v>
      </c>
      <c r="S193" s="26" t="str">
        <f t="shared" si="102"/>
        <v>-</v>
      </c>
      <c r="T193" s="24">
        <f t="shared" si="103"/>
        <v>0</v>
      </c>
      <c r="U193" s="26" t="str">
        <f t="shared" si="104"/>
        <v>-</v>
      </c>
      <c r="V193" s="24">
        <f t="shared" si="105"/>
        <v>3.992399999930285E-6</v>
      </c>
      <c r="W193" s="26">
        <f t="shared" si="106"/>
        <v>1.8569302318693108E-5</v>
      </c>
      <c r="X193" s="30" t="s">
        <v>25</v>
      </c>
    </row>
    <row r="194" spans="1:24" ht="27" customHeight="1" x14ac:dyDescent="0.25">
      <c r="A194" s="20" t="s">
        <v>129</v>
      </c>
      <c r="B194" s="21" t="s">
        <v>488</v>
      </c>
      <c r="C194" s="22" t="s">
        <v>489</v>
      </c>
      <c r="D194" s="29">
        <f t="shared" si="107"/>
        <v>15.299999999999999</v>
      </c>
      <c r="E194" s="29">
        <v>0</v>
      </c>
      <c r="F194" s="29">
        <v>0</v>
      </c>
      <c r="G194" s="29">
        <v>0</v>
      </c>
      <c r="H194" s="29">
        <v>15.299999999999999</v>
      </c>
      <c r="I194" s="29">
        <f t="shared" si="108"/>
        <v>15.3</v>
      </c>
      <c r="J194" s="29">
        <v>0</v>
      </c>
      <c r="K194" s="29">
        <v>0</v>
      </c>
      <c r="L194" s="29">
        <v>0</v>
      </c>
      <c r="M194" s="29">
        <v>15.3</v>
      </c>
      <c r="N194" s="24">
        <f t="shared" si="109"/>
        <v>1.7763568394002505E-15</v>
      </c>
      <c r="O194" s="25">
        <f t="shared" si="110"/>
        <v>1.161017542091667E-16</v>
      </c>
      <c r="P194" s="24">
        <f t="shared" si="99"/>
        <v>0</v>
      </c>
      <c r="Q194" s="26" t="str">
        <f t="shared" si="100"/>
        <v>-</v>
      </c>
      <c r="R194" s="24">
        <f t="shared" si="101"/>
        <v>0</v>
      </c>
      <c r="S194" s="26" t="str">
        <f t="shared" si="102"/>
        <v>-</v>
      </c>
      <c r="T194" s="24">
        <f t="shared" si="103"/>
        <v>0</v>
      </c>
      <c r="U194" s="26" t="str">
        <f t="shared" si="104"/>
        <v>-</v>
      </c>
      <c r="V194" s="24">
        <f t="shared" si="105"/>
        <v>1.7763568394002505E-15</v>
      </c>
      <c r="W194" s="26">
        <f t="shared" si="106"/>
        <v>1.1610175420916671E-14</v>
      </c>
      <c r="X194" s="30" t="s">
        <v>25</v>
      </c>
    </row>
    <row r="195" spans="1:24" ht="27" customHeight="1" x14ac:dyDescent="0.25">
      <c r="A195" s="20" t="s">
        <v>129</v>
      </c>
      <c r="B195" s="21" t="s">
        <v>490</v>
      </c>
      <c r="C195" s="22" t="s">
        <v>491</v>
      </c>
      <c r="D195" s="29">
        <f t="shared" si="107"/>
        <v>37.983965999999995</v>
      </c>
      <c r="E195" s="29">
        <v>0</v>
      </c>
      <c r="F195" s="29">
        <v>0</v>
      </c>
      <c r="G195" s="29">
        <v>31.653304999999996</v>
      </c>
      <c r="H195" s="29">
        <v>6.3306609999999992</v>
      </c>
      <c r="I195" s="29">
        <f t="shared" si="108"/>
        <v>37.983966000000002</v>
      </c>
      <c r="J195" s="29">
        <v>0</v>
      </c>
      <c r="K195" s="29">
        <v>0</v>
      </c>
      <c r="L195" s="29">
        <v>31.653305000000003</v>
      </c>
      <c r="M195" s="29">
        <v>6.3306609999999992</v>
      </c>
      <c r="N195" s="24">
        <f t="shared" si="109"/>
        <v>7.1054273576010019E-15</v>
      </c>
      <c r="O195" s="25">
        <f t="shared" si="110"/>
        <v>1.8706386156729928E-16</v>
      </c>
      <c r="P195" s="24">
        <f t="shared" si="99"/>
        <v>0</v>
      </c>
      <c r="Q195" s="26" t="str">
        <f t="shared" si="100"/>
        <v>-</v>
      </c>
      <c r="R195" s="24">
        <f t="shared" si="101"/>
        <v>0</v>
      </c>
      <c r="S195" s="26" t="str">
        <f t="shared" si="102"/>
        <v>-</v>
      </c>
      <c r="T195" s="24">
        <f t="shared" si="103"/>
        <v>7.1054273576010019E-15</v>
      </c>
      <c r="U195" s="26">
        <f t="shared" si="104"/>
        <v>2.2447663388075912E-14</v>
      </c>
      <c r="V195" s="24">
        <f t="shared" si="105"/>
        <v>0</v>
      </c>
      <c r="W195" s="26">
        <f t="shared" si="106"/>
        <v>0</v>
      </c>
      <c r="X195" s="30" t="s">
        <v>25</v>
      </c>
    </row>
    <row r="196" spans="1:24" ht="27" customHeight="1" x14ac:dyDescent="0.25">
      <c r="A196" s="20" t="s">
        <v>129</v>
      </c>
      <c r="B196" s="21" t="s">
        <v>492</v>
      </c>
      <c r="C196" s="22" t="s">
        <v>493</v>
      </c>
      <c r="D196" s="29">
        <f t="shared" si="107"/>
        <v>23.242021056000002</v>
      </c>
      <c r="E196" s="29">
        <v>0</v>
      </c>
      <c r="F196" s="29">
        <v>0</v>
      </c>
      <c r="G196" s="29">
        <v>19.368350880000001</v>
      </c>
      <c r="H196" s="29">
        <v>3.873670176000001</v>
      </c>
      <c r="I196" s="29">
        <f t="shared" si="108"/>
        <v>23.242021059999999</v>
      </c>
      <c r="J196" s="29">
        <v>0</v>
      </c>
      <c r="K196" s="29">
        <v>0</v>
      </c>
      <c r="L196" s="29">
        <v>19.368350883333335</v>
      </c>
      <c r="M196" s="29">
        <v>3.8736701766666641</v>
      </c>
      <c r="N196" s="24">
        <f t="shared" si="109"/>
        <v>3.9999967782478052E-9</v>
      </c>
      <c r="O196" s="25">
        <f t="shared" si="110"/>
        <v>1.721019341910971E-10</v>
      </c>
      <c r="P196" s="24">
        <f t="shared" si="99"/>
        <v>0</v>
      </c>
      <c r="Q196" s="26" t="str">
        <f t="shared" si="100"/>
        <v>-</v>
      </c>
      <c r="R196" s="24">
        <f t="shared" si="101"/>
        <v>0</v>
      </c>
      <c r="S196" s="26" t="str">
        <f t="shared" si="102"/>
        <v>-</v>
      </c>
      <c r="T196" s="24">
        <f t="shared" si="103"/>
        <v>3.33333360913457E-9</v>
      </c>
      <c r="U196" s="26">
        <f t="shared" si="104"/>
        <v>1.7210208704844415E-8</v>
      </c>
      <c r="V196" s="24">
        <f t="shared" si="105"/>
        <v>6.666631691132352E-10</v>
      </c>
      <c r="W196" s="26">
        <f t="shared" si="106"/>
        <v>1.7210116990436178E-8</v>
      </c>
      <c r="X196" s="30" t="s">
        <v>25</v>
      </c>
    </row>
    <row r="197" spans="1:24" ht="27" customHeight="1" x14ac:dyDescent="0.25">
      <c r="A197" s="20" t="s">
        <v>129</v>
      </c>
      <c r="B197" s="21" t="s">
        <v>494</v>
      </c>
      <c r="C197" s="22" t="s">
        <v>495</v>
      </c>
      <c r="D197" s="29">
        <f t="shared" si="107"/>
        <v>23.810003999999996</v>
      </c>
      <c r="E197" s="29">
        <v>0</v>
      </c>
      <c r="F197" s="29">
        <v>0</v>
      </c>
      <c r="G197" s="29">
        <v>0</v>
      </c>
      <c r="H197" s="29">
        <v>23.810003999999996</v>
      </c>
      <c r="I197" s="29">
        <f t="shared" si="108"/>
        <v>23.810003999999999</v>
      </c>
      <c r="J197" s="29">
        <v>0</v>
      </c>
      <c r="K197" s="29">
        <v>0</v>
      </c>
      <c r="L197" s="29">
        <v>0</v>
      </c>
      <c r="M197" s="29">
        <v>23.810003999999999</v>
      </c>
      <c r="N197" s="24">
        <f t="shared" si="109"/>
        <v>3.5527136788005009E-15</v>
      </c>
      <c r="O197" s="25">
        <f t="shared" si="110"/>
        <v>1.4921096522287444E-16</v>
      </c>
      <c r="P197" s="24">
        <f t="shared" si="99"/>
        <v>0</v>
      </c>
      <c r="Q197" s="26" t="str">
        <f t="shared" si="100"/>
        <v>-</v>
      </c>
      <c r="R197" s="24">
        <f t="shared" si="101"/>
        <v>0</v>
      </c>
      <c r="S197" s="26" t="str">
        <f t="shared" si="102"/>
        <v>-</v>
      </c>
      <c r="T197" s="24">
        <f t="shared" si="103"/>
        <v>0</v>
      </c>
      <c r="U197" s="26" t="str">
        <f t="shared" si="104"/>
        <v>-</v>
      </c>
      <c r="V197" s="24">
        <f t="shared" si="105"/>
        <v>3.5527136788005009E-15</v>
      </c>
      <c r="W197" s="26">
        <f t="shared" si="106"/>
        <v>1.4921096522287443E-14</v>
      </c>
      <c r="X197" s="30" t="s">
        <v>25</v>
      </c>
    </row>
    <row r="198" spans="1:24" ht="27" customHeight="1" x14ac:dyDescent="0.25">
      <c r="A198" s="20" t="s">
        <v>129</v>
      </c>
      <c r="B198" s="21" t="s">
        <v>496</v>
      </c>
      <c r="C198" s="22" t="s">
        <v>497</v>
      </c>
      <c r="D198" s="29">
        <f t="shared" si="107"/>
        <v>0.72711999999999988</v>
      </c>
      <c r="E198" s="29">
        <v>0</v>
      </c>
      <c r="F198" s="29">
        <v>0</v>
      </c>
      <c r="G198" s="29">
        <v>0.60593333333333321</v>
      </c>
      <c r="H198" s="29">
        <v>0.12118666666666666</v>
      </c>
      <c r="I198" s="29">
        <f t="shared" si="108"/>
        <v>0</v>
      </c>
      <c r="J198" s="29">
        <v>0</v>
      </c>
      <c r="K198" s="29">
        <v>0</v>
      </c>
      <c r="L198" s="29">
        <v>0</v>
      </c>
      <c r="M198" s="29">
        <v>0</v>
      </c>
      <c r="N198" s="24">
        <f t="shared" si="109"/>
        <v>-0.72711999999999988</v>
      </c>
      <c r="O198" s="25">
        <f t="shared" si="110"/>
        <v>-1</v>
      </c>
      <c r="P198" s="24">
        <f t="shared" si="99"/>
        <v>0</v>
      </c>
      <c r="Q198" s="26" t="str">
        <f t="shared" si="100"/>
        <v>-</v>
      </c>
      <c r="R198" s="24">
        <f t="shared" si="101"/>
        <v>0</v>
      </c>
      <c r="S198" s="26" t="str">
        <f t="shared" si="102"/>
        <v>-</v>
      </c>
      <c r="T198" s="24">
        <f t="shared" si="103"/>
        <v>-0.60593333333333321</v>
      </c>
      <c r="U198" s="26">
        <f t="shared" si="104"/>
        <v>-100</v>
      </c>
      <c r="V198" s="24">
        <f t="shared" si="105"/>
        <v>-0.12118666666666666</v>
      </c>
      <c r="W198" s="26">
        <f t="shared" si="106"/>
        <v>-100</v>
      </c>
      <c r="X198" s="30" t="s">
        <v>25</v>
      </c>
    </row>
    <row r="199" spans="1:24" x14ac:dyDescent="0.25">
      <c r="A199" s="20" t="s">
        <v>129</v>
      </c>
      <c r="B199" s="21" t="s">
        <v>498</v>
      </c>
      <c r="C199" s="22" t="s">
        <v>499</v>
      </c>
      <c r="D199" s="29" t="str">
        <f t="shared" si="107"/>
        <v>нд</v>
      </c>
      <c r="E199" s="29" t="s">
        <v>25</v>
      </c>
      <c r="F199" s="29" t="s">
        <v>25</v>
      </c>
      <c r="G199" s="29" t="s">
        <v>25</v>
      </c>
      <c r="H199" s="29" t="s">
        <v>25</v>
      </c>
      <c r="I199" s="29">
        <f t="shared" si="108"/>
        <v>0</v>
      </c>
      <c r="J199" s="29">
        <v>0</v>
      </c>
      <c r="K199" s="29">
        <v>0</v>
      </c>
      <c r="L199" s="29">
        <v>0</v>
      </c>
      <c r="M199" s="29">
        <v>0</v>
      </c>
      <c r="N199" s="24" t="str">
        <f t="shared" si="109"/>
        <v>нд</v>
      </c>
      <c r="O199" s="25" t="str">
        <f t="shared" si="110"/>
        <v>нд</v>
      </c>
      <c r="P199" s="24" t="str">
        <f t="shared" si="99"/>
        <v>нд</v>
      </c>
      <c r="Q199" s="26" t="str">
        <f t="shared" si="100"/>
        <v>нд</v>
      </c>
      <c r="R199" s="24" t="str">
        <f t="shared" si="101"/>
        <v>нд</v>
      </c>
      <c r="S199" s="26" t="str">
        <f t="shared" si="102"/>
        <v>нд</v>
      </c>
      <c r="T199" s="24" t="str">
        <f t="shared" si="103"/>
        <v>нд</v>
      </c>
      <c r="U199" s="26" t="str">
        <f t="shared" si="104"/>
        <v>нд</v>
      </c>
      <c r="V199" s="24" t="str">
        <f t="shared" si="105"/>
        <v>нд</v>
      </c>
      <c r="W199" s="26" t="str">
        <f t="shared" si="106"/>
        <v>нд</v>
      </c>
      <c r="X199" s="30" t="s">
        <v>25</v>
      </c>
    </row>
    <row r="200" spans="1:24" x14ac:dyDescent="0.25">
      <c r="A200" s="20" t="s">
        <v>129</v>
      </c>
      <c r="B200" s="21" t="s">
        <v>500</v>
      </c>
      <c r="C200" s="22" t="s">
        <v>501</v>
      </c>
      <c r="D200" s="29" t="str">
        <f t="shared" si="107"/>
        <v>нд</v>
      </c>
      <c r="E200" s="29" t="s">
        <v>25</v>
      </c>
      <c r="F200" s="29" t="s">
        <v>25</v>
      </c>
      <c r="G200" s="29" t="s">
        <v>25</v>
      </c>
      <c r="H200" s="29" t="s">
        <v>25</v>
      </c>
      <c r="I200" s="29">
        <f t="shared" si="108"/>
        <v>0</v>
      </c>
      <c r="J200" s="29">
        <v>0</v>
      </c>
      <c r="K200" s="29">
        <v>0</v>
      </c>
      <c r="L200" s="29">
        <v>0</v>
      </c>
      <c r="M200" s="29">
        <v>0</v>
      </c>
      <c r="N200" s="24" t="str">
        <f t="shared" si="109"/>
        <v>нд</v>
      </c>
      <c r="O200" s="25" t="str">
        <f t="shared" si="110"/>
        <v>нд</v>
      </c>
      <c r="P200" s="24" t="str">
        <f t="shared" si="99"/>
        <v>нд</v>
      </c>
      <c r="Q200" s="26" t="str">
        <f t="shared" si="100"/>
        <v>нд</v>
      </c>
      <c r="R200" s="24" t="str">
        <f t="shared" si="101"/>
        <v>нд</v>
      </c>
      <c r="S200" s="26" t="str">
        <f t="shared" si="102"/>
        <v>нд</v>
      </c>
      <c r="T200" s="24" t="str">
        <f t="shared" si="103"/>
        <v>нд</v>
      </c>
      <c r="U200" s="26" t="str">
        <f t="shared" si="104"/>
        <v>нд</v>
      </c>
      <c r="V200" s="24" t="str">
        <f t="shared" si="105"/>
        <v>нд</v>
      </c>
      <c r="W200" s="26" t="str">
        <f t="shared" si="106"/>
        <v>нд</v>
      </c>
      <c r="X200" s="30" t="s">
        <v>25</v>
      </c>
    </row>
    <row r="201" spans="1:24" ht="31.5" x14ac:dyDescent="0.25">
      <c r="A201" s="20" t="s">
        <v>129</v>
      </c>
      <c r="B201" s="21" t="s">
        <v>502</v>
      </c>
      <c r="C201" s="22" t="s">
        <v>503</v>
      </c>
      <c r="D201" s="29" t="str">
        <f t="shared" si="107"/>
        <v>нд</v>
      </c>
      <c r="E201" s="29" t="s">
        <v>25</v>
      </c>
      <c r="F201" s="29" t="s">
        <v>25</v>
      </c>
      <c r="G201" s="29" t="s">
        <v>25</v>
      </c>
      <c r="H201" s="29" t="s">
        <v>25</v>
      </c>
      <c r="I201" s="29">
        <f t="shared" si="108"/>
        <v>0</v>
      </c>
      <c r="J201" s="29">
        <v>0</v>
      </c>
      <c r="K201" s="29">
        <v>0</v>
      </c>
      <c r="L201" s="29">
        <v>0</v>
      </c>
      <c r="M201" s="29">
        <v>0</v>
      </c>
      <c r="N201" s="24" t="str">
        <f t="shared" si="109"/>
        <v>нд</v>
      </c>
      <c r="O201" s="25" t="str">
        <f t="shared" si="110"/>
        <v>нд</v>
      </c>
      <c r="P201" s="24" t="str">
        <f t="shared" si="99"/>
        <v>нд</v>
      </c>
      <c r="Q201" s="26" t="str">
        <f t="shared" si="100"/>
        <v>нд</v>
      </c>
      <c r="R201" s="24" t="str">
        <f t="shared" si="101"/>
        <v>нд</v>
      </c>
      <c r="S201" s="26" t="str">
        <f t="shared" si="102"/>
        <v>нд</v>
      </c>
      <c r="T201" s="24" t="str">
        <f t="shared" si="103"/>
        <v>нд</v>
      </c>
      <c r="U201" s="26" t="str">
        <f t="shared" si="104"/>
        <v>нд</v>
      </c>
      <c r="V201" s="24" t="str">
        <f t="shared" si="105"/>
        <v>нд</v>
      </c>
      <c r="W201" s="26" t="str">
        <f t="shared" si="106"/>
        <v>нд</v>
      </c>
      <c r="X201" s="30" t="s">
        <v>25</v>
      </c>
    </row>
    <row r="202" spans="1:24" x14ac:dyDescent="0.25">
      <c r="A202" s="20" t="s">
        <v>129</v>
      </c>
      <c r="B202" s="21" t="s">
        <v>504</v>
      </c>
      <c r="C202" s="22" t="s">
        <v>505</v>
      </c>
      <c r="D202" s="29" t="str">
        <f t="shared" si="107"/>
        <v>нд</v>
      </c>
      <c r="E202" s="29" t="s">
        <v>25</v>
      </c>
      <c r="F202" s="29" t="s">
        <v>25</v>
      </c>
      <c r="G202" s="29" t="s">
        <v>25</v>
      </c>
      <c r="H202" s="29" t="s">
        <v>25</v>
      </c>
      <c r="I202" s="29">
        <f t="shared" si="108"/>
        <v>0</v>
      </c>
      <c r="J202" s="29">
        <v>0</v>
      </c>
      <c r="K202" s="29">
        <v>0</v>
      </c>
      <c r="L202" s="29">
        <v>0</v>
      </c>
      <c r="M202" s="29">
        <v>0</v>
      </c>
      <c r="N202" s="24" t="str">
        <f t="shared" si="109"/>
        <v>нд</v>
      </c>
      <c r="O202" s="25" t="str">
        <f t="shared" si="110"/>
        <v>нд</v>
      </c>
      <c r="P202" s="24" t="str">
        <f t="shared" si="99"/>
        <v>нд</v>
      </c>
      <c r="Q202" s="26" t="str">
        <f t="shared" si="100"/>
        <v>нд</v>
      </c>
      <c r="R202" s="24" t="str">
        <f t="shared" si="101"/>
        <v>нд</v>
      </c>
      <c r="S202" s="26" t="str">
        <f t="shared" si="102"/>
        <v>нд</v>
      </c>
      <c r="T202" s="24" t="str">
        <f t="shared" si="103"/>
        <v>нд</v>
      </c>
      <c r="U202" s="26" t="str">
        <f t="shared" si="104"/>
        <v>нд</v>
      </c>
      <c r="V202" s="24" t="str">
        <f t="shared" si="105"/>
        <v>нд</v>
      </c>
      <c r="W202" s="26" t="str">
        <f t="shared" si="106"/>
        <v>нд</v>
      </c>
      <c r="X202" s="30" t="s">
        <v>25</v>
      </c>
    </row>
    <row r="203" spans="1:24" ht="31.5" x14ac:dyDescent="0.25">
      <c r="A203" s="20" t="s">
        <v>129</v>
      </c>
      <c r="B203" s="21" t="s">
        <v>506</v>
      </c>
      <c r="C203" s="22" t="s">
        <v>507</v>
      </c>
      <c r="D203" s="29" t="str">
        <f t="shared" si="107"/>
        <v>нд</v>
      </c>
      <c r="E203" s="29" t="s">
        <v>25</v>
      </c>
      <c r="F203" s="29" t="s">
        <v>25</v>
      </c>
      <c r="G203" s="29" t="s">
        <v>25</v>
      </c>
      <c r="H203" s="29" t="s">
        <v>25</v>
      </c>
      <c r="I203" s="29">
        <f t="shared" si="108"/>
        <v>1.2227568</v>
      </c>
      <c r="J203" s="29">
        <v>0</v>
      </c>
      <c r="K203" s="29">
        <v>0</v>
      </c>
      <c r="L203" s="29">
        <v>1.018964</v>
      </c>
      <c r="M203" s="29">
        <v>0.2037928</v>
      </c>
      <c r="N203" s="24" t="str">
        <f t="shared" si="109"/>
        <v>нд</v>
      </c>
      <c r="O203" s="25" t="str">
        <f t="shared" si="110"/>
        <v>нд</v>
      </c>
      <c r="P203" s="24" t="str">
        <f t="shared" si="99"/>
        <v>нд</v>
      </c>
      <c r="Q203" s="26" t="str">
        <f t="shared" si="100"/>
        <v>нд</v>
      </c>
      <c r="R203" s="24" t="str">
        <f t="shared" si="101"/>
        <v>нд</v>
      </c>
      <c r="S203" s="26" t="str">
        <f t="shared" si="102"/>
        <v>нд</v>
      </c>
      <c r="T203" s="24" t="str">
        <f t="shared" si="103"/>
        <v>нд</v>
      </c>
      <c r="U203" s="26" t="str">
        <f t="shared" si="104"/>
        <v>нд</v>
      </c>
      <c r="V203" s="24" t="str">
        <f t="shared" si="105"/>
        <v>нд</v>
      </c>
      <c r="W203" s="26" t="str">
        <f t="shared" si="106"/>
        <v>нд</v>
      </c>
      <c r="X203" s="30" t="s">
        <v>527</v>
      </c>
    </row>
    <row r="204" spans="1:24" ht="31.5" x14ac:dyDescent="0.25">
      <c r="A204" s="20" t="s">
        <v>129</v>
      </c>
      <c r="B204" s="21" t="s">
        <v>508</v>
      </c>
      <c r="C204" s="22" t="s">
        <v>509</v>
      </c>
      <c r="D204" s="29" t="str">
        <f t="shared" si="107"/>
        <v>нд</v>
      </c>
      <c r="E204" s="29" t="s">
        <v>25</v>
      </c>
      <c r="F204" s="29" t="s">
        <v>25</v>
      </c>
      <c r="G204" s="29" t="s">
        <v>25</v>
      </c>
      <c r="H204" s="29" t="s">
        <v>25</v>
      </c>
      <c r="I204" s="29">
        <f t="shared" si="108"/>
        <v>0</v>
      </c>
      <c r="J204" s="29">
        <v>0</v>
      </c>
      <c r="K204" s="29">
        <v>0</v>
      </c>
      <c r="L204" s="29">
        <v>0</v>
      </c>
      <c r="M204" s="29">
        <v>0</v>
      </c>
      <c r="N204" s="24" t="str">
        <f t="shared" si="109"/>
        <v>нд</v>
      </c>
      <c r="O204" s="25" t="str">
        <f t="shared" si="110"/>
        <v>нд</v>
      </c>
      <c r="P204" s="24" t="str">
        <f t="shared" si="99"/>
        <v>нд</v>
      </c>
      <c r="Q204" s="26" t="str">
        <f t="shared" si="100"/>
        <v>нд</v>
      </c>
      <c r="R204" s="24" t="str">
        <f t="shared" si="101"/>
        <v>нд</v>
      </c>
      <c r="S204" s="26" t="str">
        <f t="shared" si="102"/>
        <v>нд</v>
      </c>
      <c r="T204" s="24" t="str">
        <f t="shared" si="103"/>
        <v>нд</v>
      </c>
      <c r="U204" s="26" t="str">
        <f t="shared" si="104"/>
        <v>нд</v>
      </c>
      <c r="V204" s="24" t="str">
        <f t="shared" si="105"/>
        <v>нд</v>
      </c>
      <c r="W204" s="26" t="str">
        <f t="shared" si="106"/>
        <v>нд</v>
      </c>
      <c r="X204" s="30" t="s">
        <v>25</v>
      </c>
    </row>
    <row r="205" spans="1:24" ht="31.5" x14ac:dyDescent="0.25">
      <c r="A205" s="20" t="s">
        <v>129</v>
      </c>
      <c r="B205" s="21" t="s">
        <v>510</v>
      </c>
      <c r="C205" s="22" t="s">
        <v>511</v>
      </c>
      <c r="D205" s="29" t="str">
        <f t="shared" si="107"/>
        <v>нд</v>
      </c>
      <c r="E205" s="29" t="s">
        <v>25</v>
      </c>
      <c r="F205" s="29" t="s">
        <v>25</v>
      </c>
      <c r="G205" s="29" t="s">
        <v>25</v>
      </c>
      <c r="H205" s="29" t="s">
        <v>25</v>
      </c>
      <c r="I205" s="29">
        <f t="shared" si="108"/>
        <v>0.8789731999999999</v>
      </c>
      <c r="J205" s="29">
        <v>0</v>
      </c>
      <c r="K205" s="29">
        <v>0</v>
      </c>
      <c r="L205" s="29">
        <v>0.73247766666666658</v>
      </c>
      <c r="M205" s="29">
        <v>0.14649553333333332</v>
      </c>
      <c r="N205" s="24" t="str">
        <f t="shared" si="109"/>
        <v>нд</v>
      </c>
      <c r="O205" s="25" t="str">
        <f t="shared" si="110"/>
        <v>нд</v>
      </c>
      <c r="P205" s="24" t="str">
        <f t="shared" si="99"/>
        <v>нд</v>
      </c>
      <c r="Q205" s="26" t="str">
        <f t="shared" si="100"/>
        <v>нд</v>
      </c>
      <c r="R205" s="24" t="str">
        <f t="shared" si="101"/>
        <v>нд</v>
      </c>
      <c r="S205" s="26" t="str">
        <f t="shared" si="102"/>
        <v>нд</v>
      </c>
      <c r="T205" s="24" t="str">
        <f t="shared" si="103"/>
        <v>нд</v>
      </c>
      <c r="U205" s="26" t="str">
        <f t="shared" si="104"/>
        <v>нд</v>
      </c>
      <c r="V205" s="24" t="str">
        <f t="shared" si="105"/>
        <v>нд</v>
      </c>
      <c r="W205" s="26" t="str">
        <f t="shared" si="106"/>
        <v>нд</v>
      </c>
      <c r="X205" s="30" t="s">
        <v>527</v>
      </c>
    </row>
    <row r="206" spans="1:24" x14ac:dyDescent="0.25">
      <c r="A206" s="20" t="s">
        <v>129</v>
      </c>
      <c r="B206" s="21" t="s">
        <v>512</v>
      </c>
      <c r="C206" s="22" t="s">
        <v>513</v>
      </c>
      <c r="D206" s="29" t="str">
        <f t="shared" si="107"/>
        <v>нд</v>
      </c>
      <c r="E206" s="29" t="s">
        <v>25</v>
      </c>
      <c r="F206" s="29" t="s">
        <v>25</v>
      </c>
      <c r="G206" s="29" t="s">
        <v>25</v>
      </c>
      <c r="H206" s="29" t="s">
        <v>25</v>
      </c>
      <c r="I206" s="29">
        <f t="shared" si="108"/>
        <v>0</v>
      </c>
      <c r="J206" s="29">
        <v>0</v>
      </c>
      <c r="K206" s="29">
        <v>0</v>
      </c>
      <c r="L206" s="29">
        <v>0</v>
      </c>
      <c r="M206" s="29">
        <v>0</v>
      </c>
      <c r="N206" s="24" t="str">
        <f t="shared" si="109"/>
        <v>нд</v>
      </c>
      <c r="O206" s="25" t="str">
        <f t="shared" si="110"/>
        <v>нд</v>
      </c>
      <c r="P206" s="24" t="str">
        <f t="shared" si="99"/>
        <v>нд</v>
      </c>
      <c r="Q206" s="26" t="str">
        <f t="shared" si="100"/>
        <v>нд</v>
      </c>
      <c r="R206" s="24" t="str">
        <f t="shared" si="101"/>
        <v>нд</v>
      </c>
      <c r="S206" s="26" t="str">
        <f t="shared" si="102"/>
        <v>нд</v>
      </c>
      <c r="T206" s="24" t="str">
        <f t="shared" si="103"/>
        <v>нд</v>
      </c>
      <c r="U206" s="26" t="str">
        <f t="shared" si="104"/>
        <v>нд</v>
      </c>
      <c r="V206" s="24" t="str">
        <f t="shared" si="105"/>
        <v>нд</v>
      </c>
      <c r="W206" s="26" t="str">
        <f t="shared" si="106"/>
        <v>нд</v>
      </c>
      <c r="X206" s="30" t="s">
        <v>25</v>
      </c>
    </row>
    <row r="207" spans="1:24" ht="31.5" x14ac:dyDescent="0.25">
      <c r="A207" s="20" t="s">
        <v>129</v>
      </c>
      <c r="B207" s="21" t="s">
        <v>514</v>
      </c>
      <c r="C207" s="22" t="s">
        <v>515</v>
      </c>
      <c r="D207" s="29" t="str">
        <f t="shared" si="107"/>
        <v>нд</v>
      </c>
      <c r="E207" s="29" t="s">
        <v>25</v>
      </c>
      <c r="F207" s="29" t="s">
        <v>25</v>
      </c>
      <c r="G207" s="29" t="s">
        <v>25</v>
      </c>
      <c r="H207" s="29" t="s">
        <v>25</v>
      </c>
      <c r="I207" s="29">
        <f t="shared" si="108"/>
        <v>0</v>
      </c>
      <c r="J207" s="29">
        <v>0</v>
      </c>
      <c r="K207" s="29">
        <v>0</v>
      </c>
      <c r="L207" s="29">
        <v>0</v>
      </c>
      <c r="M207" s="29">
        <v>0</v>
      </c>
      <c r="N207" s="24" t="str">
        <f t="shared" si="109"/>
        <v>нд</v>
      </c>
      <c r="O207" s="25" t="str">
        <f t="shared" si="110"/>
        <v>нд</v>
      </c>
      <c r="P207" s="24" t="str">
        <f t="shared" si="99"/>
        <v>нд</v>
      </c>
      <c r="Q207" s="26" t="str">
        <f t="shared" si="100"/>
        <v>нд</v>
      </c>
      <c r="R207" s="24" t="str">
        <f t="shared" si="101"/>
        <v>нд</v>
      </c>
      <c r="S207" s="26" t="str">
        <f t="shared" si="102"/>
        <v>нд</v>
      </c>
      <c r="T207" s="24" t="str">
        <f t="shared" si="103"/>
        <v>нд</v>
      </c>
      <c r="U207" s="26" t="str">
        <f t="shared" si="104"/>
        <v>нд</v>
      </c>
      <c r="V207" s="24" t="str">
        <f t="shared" si="105"/>
        <v>нд</v>
      </c>
      <c r="W207" s="26" t="str">
        <f t="shared" si="106"/>
        <v>нд</v>
      </c>
      <c r="X207" s="30" t="s">
        <v>25</v>
      </c>
    </row>
    <row r="208" spans="1:24" x14ac:dyDescent="0.25">
      <c r="A208" s="20" t="s">
        <v>129</v>
      </c>
      <c r="B208" s="21" t="s">
        <v>516</v>
      </c>
      <c r="C208" s="22" t="s">
        <v>517</v>
      </c>
      <c r="D208" s="29" t="str">
        <f t="shared" si="107"/>
        <v>нд</v>
      </c>
      <c r="E208" s="29" t="s">
        <v>25</v>
      </c>
      <c r="F208" s="29" t="s">
        <v>25</v>
      </c>
      <c r="G208" s="29" t="s">
        <v>25</v>
      </c>
      <c r="H208" s="29" t="s">
        <v>25</v>
      </c>
      <c r="I208" s="29">
        <f t="shared" si="108"/>
        <v>0</v>
      </c>
      <c r="J208" s="29">
        <v>0</v>
      </c>
      <c r="K208" s="29">
        <v>0</v>
      </c>
      <c r="L208" s="29">
        <v>0</v>
      </c>
      <c r="M208" s="29">
        <v>0</v>
      </c>
      <c r="N208" s="24" t="str">
        <f t="shared" si="109"/>
        <v>нд</v>
      </c>
      <c r="O208" s="25" t="str">
        <f t="shared" si="110"/>
        <v>нд</v>
      </c>
      <c r="P208" s="24" t="str">
        <f t="shared" si="99"/>
        <v>нд</v>
      </c>
      <c r="Q208" s="26" t="str">
        <f t="shared" si="100"/>
        <v>нд</v>
      </c>
      <c r="R208" s="24" t="str">
        <f t="shared" si="101"/>
        <v>нд</v>
      </c>
      <c r="S208" s="26" t="str">
        <f t="shared" si="102"/>
        <v>нд</v>
      </c>
      <c r="T208" s="24" t="str">
        <f t="shared" si="103"/>
        <v>нд</v>
      </c>
      <c r="U208" s="26" t="str">
        <f t="shared" si="104"/>
        <v>нд</v>
      </c>
      <c r="V208" s="24" t="str">
        <f t="shared" si="105"/>
        <v>нд</v>
      </c>
      <c r="W208" s="26" t="str">
        <f t="shared" si="106"/>
        <v>нд</v>
      </c>
      <c r="X208" s="30" t="s">
        <v>25</v>
      </c>
    </row>
    <row r="209" spans="1:24" ht="31.5" x14ac:dyDescent="0.25">
      <c r="A209" s="20" t="s">
        <v>129</v>
      </c>
      <c r="B209" s="21" t="s">
        <v>518</v>
      </c>
      <c r="C209" s="22" t="s">
        <v>519</v>
      </c>
      <c r="D209" s="29" t="str">
        <f t="shared" si="107"/>
        <v>нд</v>
      </c>
      <c r="E209" s="29" t="s">
        <v>25</v>
      </c>
      <c r="F209" s="29" t="s">
        <v>25</v>
      </c>
      <c r="G209" s="29" t="s">
        <v>25</v>
      </c>
      <c r="H209" s="29" t="s">
        <v>25</v>
      </c>
      <c r="I209" s="29">
        <f t="shared" si="108"/>
        <v>0</v>
      </c>
      <c r="J209" s="29">
        <v>0</v>
      </c>
      <c r="K209" s="29">
        <v>0</v>
      </c>
      <c r="L209" s="29">
        <v>0</v>
      </c>
      <c r="M209" s="29">
        <v>0</v>
      </c>
      <c r="N209" s="24" t="str">
        <f t="shared" si="109"/>
        <v>нд</v>
      </c>
      <c r="O209" s="25" t="str">
        <f t="shared" si="110"/>
        <v>нд</v>
      </c>
      <c r="P209" s="24" t="str">
        <f t="shared" si="99"/>
        <v>нд</v>
      </c>
      <c r="Q209" s="26" t="str">
        <f t="shared" si="100"/>
        <v>нд</v>
      </c>
      <c r="R209" s="24" t="str">
        <f t="shared" si="101"/>
        <v>нд</v>
      </c>
      <c r="S209" s="26" t="str">
        <f t="shared" si="102"/>
        <v>нд</v>
      </c>
      <c r="T209" s="24" t="str">
        <f t="shared" si="103"/>
        <v>нд</v>
      </c>
      <c r="U209" s="26" t="str">
        <f t="shared" si="104"/>
        <v>нд</v>
      </c>
      <c r="V209" s="24" t="str">
        <f t="shared" si="105"/>
        <v>нд</v>
      </c>
      <c r="W209" s="26" t="str">
        <f t="shared" si="106"/>
        <v>нд</v>
      </c>
      <c r="X209" s="30" t="s">
        <v>25</v>
      </c>
    </row>
    <row r="210" spans="1:24" ht="31.5" x14ac:dyDescent="0.25">
      <c r="A210" s="20" t="s">
        <v>129</v>
      </c>
      <c r="B210" s="21" t="s">
        <v>520</v>
      </c>
      <c r="C210" s="22" t="s">
        <v>521</v>
      </c>
      <c r="D210" s="29" t="str">
        <f t="shared" si="107"/>
        <v>нд</v>
      </c>
      <c r="E210" s="29" t="s">
        <v>25</v>
      </c>
      <c r="F210" s="29" t="s">
        <v>25</v>
      </c>
      <c r="G210" s="29" t="s">
        <v>25</v>
      </c>
      <c r="H210" s="29" t="s">
        <v>25</v>
      </c>
      <c r="I210" s="29">
        <f t="shared" si="108"/>
        <v>0</v>
      </c>
      <c r="J210" s="29">
        <v>0</v>
      </c>
      <c r="K210" s="29">
        <v>0</v>
      </c>
      <c r="L210" s="29">
        <v>0</v>
      </c>
      <c r="M210" s="29">
        <v>0</v>
      </c>
      <c r="N210" s="24" t="str">
        <f t="shared" si="109"/>
        <v>нд</v>
      </c>
      <c r="O210" s="25" t="str">
        <f t="shared" si="110"/>
        <v>нд</v>
      </c>
      <c r="P210" s="24" t="str">
        <f t="shared" si="99"/>
        <v>нд</v>
      </c>
      <c r="Q210" s="26" t="str">
        <f t="shared" si="100"/>
        <v>нд</v>
      </c>
      <c r="R210" s="24" t="str">
        <f t="shared" si="101"/>
        <v>нд</v>
      </c>
      <c r="S210" s="26" t="str">
        <f t="shared" si="102"/>
        <v>нд</v>
      </c>
      <c r="T210" s="24" t="str">
        <f t="shared" si="103"/>
        <v>нд</v>
      </c>
      <c r="U210" s="26" t="str">
        <f t="shared" si="104"/>
        <v>нд</v>
      </c>
      <c r="V210" s="24" t="str">
        <f t="shared" si="105"/>
        <v>нд</v>
      </c>
      <c r="W210" s="26" t="str">
        <f t="shared" si="106"/>
        <v>нд</v>
      </c>
      <c r="X210" s="30" t="s">
        <v>25</v>
      </c>
    </row>
    <row r="211" spans="1:24" ht="27" customHeight="1" x14ac:dyDescent="0.25">
      <c r="A211" s="32" t="s">
        <v>131</v>
      </c>
      <c r="B211" s="19" t="s">
        <v>132</v>
      </c>
      <c r="C211" s="22" t="s">
        <v>24</v>
      </c>
      <c r="D211" s="29">
        <v>0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0</v>
      </c>
      <c r="L211" s="29">
        <v>0</v>
      </c>
      <c r="M211" s="29">
        <v>0</v>
      </c>
      <c r="N211" s="29">
        <v>0</v>
      </c>
      <c r="O211" s="25" t="str">
        <f t="shared" si="110"/>
        <v>-</v>
      </c>
      <c r="P211" s="29">
        <v>0</v>
      </c>
      <c r="Q211" s="29">
        <v>0</v>
      </c>
      <c r="R211" s="29">
        <v>0</v>
      </c>
      <c r="S211" s="29">
        <v>0</v>
      </c>
      <c r="T211" s="29">
        <v>0</v>
      </c>
      <c r="U211" s="29">
        <v>0</v>
      </c>
      <c r="V211" s="29">
        <v>0</v>
      </c>
      <c r="W211" s="29">
        <v>0</v>
      </c>
      <c r="X211" s="30" t="s">
        <v>25</v>
      </c>
    </row>
    <row r="212" spans="1:24" ht="27" customHeight="1" x14ac:dyDescent="0.25">
      <c r="A212" s="32" t="s">
        <v>133</v>
      </c>
      <c r="B212" s="19" t="s">
        <v>134</v>
      </c>
      <c r="C212" s="22" t="s">
        <v>24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5" t="str">
        <f t="shared" si="110"/>
        <v>-</v>
      </c>
      <c r="P212" s="29">
        <v>0</v>
      </c>
      <c r="Q212" s="29">
        <v>0</v>
      </c>
      <c r="R212" s="29">
        <v>0</v>
      </c>
      <c r="S212" s="29">
        <v>0</v>
      </c>
      <c r="T212" s="29">
        <v>0</v>
      </c>
      <c r="U212" s="29">
        <v>0</v>
      </c>
      <c r="V212" s="29">
        <v>0</v>
      </c>
      <c r="W212" s="29">
        <v>0</v>
      </c>
      <c r="X212" s="30" t="s">
        <v>25</v>
      </c>
    </row>
    <row r="213" spans="1:24" ht="27" customHeight="1" x14ac:dyDescent="0.25">
      <c r="A213" s="32" t="s">
        <v>135</v>
      </c>
      <c r="B213" s="19" t="s">
        <v>136</v>
      </c>
      <c r="C213" s="22" t="s">
        <v>24</v>
      </c>
      <c r="D213" s="29">
        <v>0</v>
      </c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0</v>
      </c>
      <c r="O213" s="25" t="str">
        <f t="shared" si="110"/>
        <v>-</v>
      </c>
      <c r="P213" s="29">
        <v>0</v>
      </c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0</v>
      </c>
      <c r="W213" s="29">
        <v>0</v>
      </c>
      <c r="X213" s="30" t="s">
        <v>25</v>
      </c>
    </row>
    <row r="214" spans="1:24" ht="27" customHeight="1" x14ac:dyDescent="0.25">
      <c r="A214" s="32" t="s">
        <v>137</v>
      </c>
      <c r="B214" s="19" t="s">
        <v>89</v>
      </c>
      <c r="C214" s="22" t="s">
        <v>24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5" t="str">
        <f t="shared" si="110"/>
        <v>-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30" t="s">
        <v>25</v>
      </c>
    </row>
    <row r="215" spans="1:24" ht="27" customHeight="1" x14ac:dyDescent="0.25">
      <c r="A215" s="32" t="s">
        <v>138</v>
      </c>
      <c r="B215" s="19" t="s">
        <v>89</v>
      </c>
      <c r="C215" s="22" t="s">
        <v>24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5" t="str">
        <f t="shared" si="110"/>
        <v>-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30" t="s">
        <v>25</v>
      </c>
    </row>
    <row r="216" spans="1:24" ht="27" customHeight="1" x14ac:dyDescent="0.25">
      <c r="A216" s="32" t="s">
        <v>139</v>
      </c>
      <c r="B216" s="19" t="s">
        <v>140</v>
      </c>
      <c r="C216" s="22" t="s">
        <v>24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5" t="str">
        <f t="shared" si="110"/>
        <v>-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30" t="s">
        <v>25</v>
      </c>
    </row>
    <row r="217" spans="1:24" ht="27" customHeight="1" x14ac:dyDescent="0.25">
      <c r="A217" s="32" t="s">
        <v>141</v>
      </c>
      <c r="B217" s="19" t="s">
        <v>142</v>
      </c>
      <c r="C217" s="22" t="s">
        <v>24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5" t="str">
        <f t="shared" si="110"/>
        <v>-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30" t="s">
        <v>25</v>
      </c>
    </row>
    <row r="218" spans="1:24" ht="27" customHeight="1" x14ac:dyDescent="0.25">
      <c r="A218" s="32" t="s">
        <v>143</v>
      </c>
      <c r="B218" s="19" t="s">
        <v>89</v>
      </c>
      <c r="C218" s="22" t="s">
        <v>24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5" t="str">
        <f t="shared" si="110"/>
        <v>-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30" t="s">
        <v>25</v>
      </c>
    </row>
    <row r="219" spans="1:24" ht="27" customHeight="1" x14ac:dyDescent="0.25">
      <c r="A219" s="32" t="s">
        <v>144</v>
      </c>
      <c r="B219" s="19" t="s">
        <v>145</v>
      </c>
      <c r="C219" s="22" t="s">
        <v>24</v>
      </c>
      <c r="D219" s="29">
        <v>0</v>
      </c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5" t="str">
        <f t="shared" si="110"/>
        <v>-</v>
      </c>
      <c r="P219" s="29">
        <v>0</v>
      </c>
      <c r="Q219" s="29">
        <v>0</v>
      </c>
      <c r="R219" s="29">
        <v>0</v>
      </c>
      <c r="S219" s="29">
        <v>0</v>
      </c>
      <c r="T219" s="29">
        <v>0</v>
      </c>
      <c r="U219" s="29">
        <v>0</v>
      </c>
      <c r="V219" s="29">
        <v>0</v>
      </c>
      <c r="W219" s="29">
        <v>0</v>
      </c>
      <c r="X219" s="30" t="s">
        <v>25</v>
      </c>
    </row>
    <row r="220" spans="1:24" ht="27" customHeight="1" x14ac:dyDescent="0.25">
      <c r="A220" s="32" t="s">
        <v>146</v>
      </c>
      <c r="B220" s="19" t="s">
        <v>147</v>
      </c>
      <c r="C220" s="22" t="s">
        <v>24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5" t="str">
        <f t="shared" si="110"/>
        <v>-</v>
      </c>
      <c r="P220" s="29">
        <v>0</v>
      </c>
      <c r="Q220" s="29">
        <v>0</v>
      </c>
      <c r="R220" s="29">
        <v>0</v>
      </c>
      <c r="S220" s="29">
        <v>0</v>
      </c>
      <c r="T220" s="29">
        <v>0</v>
      </c>
      <c r="U220" s="29">
        <v>0</v>
      </c>
      <c r="V220" s="29">
        <v>0</v>
      </c>
      <c r="W220" s="29">
        <v>0</v>
      </c>
      <c r="X220" s="30" t="s">
        <v>25</v>
      </c>
    </row>
    <row r="221" spans="1:24" ht="27" customHeight="1" x14ac:dyDescent="0.25">
      <c r="A221" s="32" t="s">
        <v>148</v>
      </c>
      <c r="B221" s="19" t="s">
        <v>149</v>
      </c>
      <c r="C221" s="22" t="s">
        <v>24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5" t="str">
        <f t="shared" si="110"/>
        <v>-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30" t="s">
        <v>25</v>
      </c>
    </row>
    <row r="222" spans="1:24" ht="27" customHeight="1" x14ac:dyDescent="0.25">
      <c r="A222" s="32" t="s">
        <v>150</v>
      </c>
      <c r="B222" s="19" t="s">
        <v>151</v>
      </c>
      <c r="C222" s="22" t="s">
        <v>24</v>
      </c>
      <c r="D222" s="29">
        <v>0</v>
      </c>
      <c r="E222" s="29">
        <v>0</v>
      </c>
      <c r="F222" s="29">
        <v>0</v>
      </c>
      <c r="G222" s="29">
        <v>0</v>
      </c>
      <c r="H222" s="29">
        <v>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5" t="str">
        <f t="shared" si="110"/>
        <v>-</v>
      </c>
      <c r="P222" s="29">
        <v>0</v>
      </c>
      <c r="Q222" s="29">
        <v>0</v>
      </c>
      <c r="R222" s="29">
        <v>0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30" t="s">
        <v>25</v>
      </c>
    </row>
    <row r="223" spans="1:24" ht="27" customHeight="1" x14ac:dyDescent="0.25">
      <c r="A223" s="32" t="s">
        <v>152</v>
      </c>
      <c r="B223" s="19" t="s">
        <v>153</v>
      </c>
      <c r="C223" s="22" t="s">
        <v>24</v>
      </c>
      <c r="D223" s="29">
        <v>0</v>
      </c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29">
        <v>0</v>
      </c>
      <c r="K223" s="29">
        <v>0</v>
      </c>
      <c r="L223" s="29">
        <v>0</v>
      </c>
      <c r="M223" s="29">
        <v>0</v>
      </c>
      <c r="N223" s="29">
        <v>0</v>
      </c>
      <c r="O223" s="25" t="str">
        <f t="shared" si="110"/>
        <v>-</v>
      </c>
      <c r="P223" s="29">
        <v>0</v>
      </c>
      <c r="Q223" s="29">
        <v>0</v>
      </c>
      <c r="R223" s="29">
        <v>0</v>
      </c>
      <c r="S223" s="29">
        <v>0</v>
      </c>
      <c r="T223" s="29">
        <v>0</v>
      </c>
      <c r="U223" s="29">
        <v>0</v>
      </c>
      <c r="V223" s="29">
        <v>0</v>
      </c>
      <c r="W223" s="29">
        <v>0</v>
      </c>
      <c r="X223" s="30" t="s">
        <v>25</v>
      </c>
    </row>
    <row r="224" spans="1:24" ht="27" customHeight="1" x14ac:dyDescent="0.25">
      <c r="A224" s="32" t="s">
        <v>154</v>
      </c>
      <c r="B224" s="19" t="s">
        <v>155</v>
      </c>
      <c r="C224" s="22" t="s">
        <v>24</v>
      </c>
      <c r="D224" s="29">
        <v>0</v>
      </c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</v>
      </c>
      <c r="M224" s="29">
        <v>0</v>
      </c>
      <c r="N224" s="29">
        <v>0</v>
      </c>
      <c r="O224" s="25" t="str">
        <f t="shared" si="110"/>
        <v>-</v>
      </c>
      <c r="P224" s="29">
        <v>0</v>
      </c>
      <c r="Q224" s="29">
        <v>0</v>
      </c>
      <c r="R224" s="29">
        <v>0</v>
      </c>
      <c r="S224" s="29">
        <v>0</v>
      </c>
      <c r="T224" s="29">
        <v>0</v>
      </c>
      <c r="U224" s="29">
        <v>0</v>
      </c>
      <c r="V224" s="29">
        <v>0</v>
      </c>
      <c r="W224" s="29">
        <v>0</v>
      </c>
      <c r="X224" s="30" t="s">
        <v>25</v>
      </c>
    </row>
    <row r="225" spans="1:24" ht="27" customHeight="1" x14ac:dyDescent="0.25">
      <c r="A225" s="32" t="s">
        <v>156</v>
      </c>
      <c r="B225" s="19" t="s">
        <v>157</v>
      </c>
      <c r="C225" s="22" t="s">
        <v>24</v>
      </c>
      <c r="D225" s="29">
        <v>0</v>
      </c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5" t="str">
        <f t="shared" si="110"/>
        <v>-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30" t="s">
        <v>25</v>
      </c>
    </row>
    <row r="226" spans="1:24" ht="27" customHeight="1" x14ac:dyDescent="0.25">
      <c r="A226" s="32" t="s">
        <v>158</v>
      </c>
      <c r="B226" s="19" t="s">
        <v>159</v>
      </c>
      <c r="C226" s="22" t="s">
        <v>24</v>
      </c>
      <c r="D226" s="29">
        <v>0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5" t="str">
        <f t="shared" si="110"/>
        <v>-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30" t="s">
        <v>25</v>
      </c>
    </row>
    <row r="227" spans="1:24" ht="27" customHeight="1" x14ac:dyDescent="0.25">
      <c r="A227" s="32" t="s">
        <v>160</v>
      </c>
      <c r="B227" s="19" t="s">
        <v>161</v>
      </c>
      <c r="C227" s="22" t="s">
        <v>24</v>
      </c>
      <c r="D227" s="29">
        <v>0</v>
      </c>
      <c r="E227" s="29">
        <v>0</v>
      </c>
      <c r="F227" s="29">
        <v>0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</v>
      </c>
      <c r="M227" s="29">
        <v>0</v>
      </c>
      <c r="N227" s="29">
        <v>0</v>
      </c>
      <c r="O227" s="25" t="str">
        <f t="shared" si="110"/>
        <v>-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30" t="s">
        <v>25</v>
      </c>
    </row>
    <row r="228" spans="1:24" ht="27" customHeight="1" x14ac:dyDescent="0.25">
      <c r="A228" s="32" t="s">
        <v>162</v>
      </c>
      <c r="B228" s="19" t="s">
        <v>163</v>
      </c>
      <c r="C228" s="22" t="s">
        <v>24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5" t="str">
        <f t="shared" si="110"/>
        <v>-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30" t="s">
        <v>25</v>
      </c>
    </row>
    <row r="229" spans="1:24" ht="27" customHeight="1" x14ac:dyDescent="0.25">
      <c r="A229" s="32" t="s">
        <v>164</v>
      </c>
      <c r="B229" s="19" t="s">
        <v>165</v>
      </c>
      <c r="C229" s="22" t="s">
        <v>24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5" t="str">
        <f t="shared" si="110"/>
        <v>-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30" t="s">
        <v>25</v>
      </c>
    </row>
    <row r="230" spans="1:24" ht="27" customHeight="1" x14ac:dyDescent="0.25">
      <c r="A230" s="32" t="s">
        <v>166</v>
      </c>
      <c r="B230" s="19" t="s">
        <v>116</v>
      </c>
      <c r="C230" s="22" t="s">
        <v>24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5" t="str">
        <f t="shared" si="110"/>
        <v>-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30" t="s">
        <v>25</v>
      </c>
    </row>
    <row r="231" spans="1:24" ht="27" customHeight="1" x14ac:dyDescent="0.25">
      <c r="A231" s="32" t="s">
        <v>167</v>
      </c>
      <c r="B231" s="19" t="s">
        <v>168</v>
      </c>
      <c r="C231" s="22" t="s">
        <v>24</v>
      </c>
      <c r="D231" s="29">
        <v>0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5" t="str">
        <f t="shared" si="110"/>
        <v>-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30" t="s">
        <v>25</v>
      </c>
    </row>
    <row r="232" spans="1:24" ht="27" customHeight="1" x14ac:dyDescent="0.25">
      <c r="A232" s="32" t="s">
        <v>169</v>
      </c>
      <c r="B232" s="19" t="s">
        <v>170</v>
      </c>
      <c r="C232" s="22" t="s">
        <v>24</v>
      </c>
      <c r="D232" s="29">
        <v>0</v>
      </c>
      <c r="E232" s="29">
        <v>0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5" t="str">
        <f t="shared" si="110"/>
        <v>-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30" t="s">
        <v>25</v>
      </c>
    </row>
    <row r="233" spans="1:24" ht="27" customHeight="1" x14ac:dyDescent="0.25">
      <c r="A233" s="32" t="s">
        <v>171</v>
      </c>
      <c r="B233" s="19" t="s">
        <v>172</v>
      </c>
      <c r="C233" s="22" t="s">
        <v>24</v>
      </c>
      <c r="D233" s="29"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5" t="str">
        <f t="shared" si="110"/>
        <v>-</v>
      </c>
      <c r="P233" s="29">
        <v>0</v>
      </c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0</v>
      </c>
      <c r="W233" s="29">
        <v>0</v>
      </c>
      <c r="X233" s="30" t="s">
        <v>25</v>
      </c>
    </row>
    <row r="234" spans="1:24" ht="27" customHeight="1" x14ac:dyDescent="0.25">
      <c r="A234" s="32" t="s">
        <v>173</v>
      </c>
      <c r="B234" s="19" t="s">
        <v>174</v>
      </c>
      <c r="C234" s="22" t="s">
        <v>24</v>
      </c>
      <c r="D234" s="29">
        <v>0</v>
      </c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5" t="str">
        <f t="shared" si="110"/>
        <v>-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30" t="s">
        <v>25</v>
      </c>
    </row>
    <row r="235" spans="1:24" ht="27" customHeight="1" x14ac:dyDescent="0.25">
      <c r="A235" s="32" t="s">
        <v>175</v>
      </c>
      <c r="B235" s="19" t="s">
        <v>118</v>
      </c>
      <c r="C235" s="22" t="s">
        <v>24</v>
      </c>
      <c r="D235" s="29">
        <v>0</v>
      </c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5" t="str">
        <f t="shared" si="110"/>
        <v>-</v>
      </c>
      <c r="P235" s="29"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30" t="s">
        <v>25</v>
      </c>
    </row>
    <row r="236" spans="1:24" ht="27" customHeight="1" x14ac:dyDescent="0.25">
      <c r="A236" s="32" t="s">
        <v>176</v>
      </c>
      <c r="B236" s="19" t="s">
        <v>177</v>
      </c>
      <c r="C236" s="22" t="s">
        <v>24</v>
      </c>
      <c r="D236" s="29">
        <v>0</v>
      </c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5" t="str">
        <f t="shared" si="110"/>
        <v>-</v>
      </c>
      <c r="P236" s="29">
        <v>0</v>
      </c>
      <c r="Q236" s="29">
        <v>0</v>
      </c>
      <c r="R236" s="29">
        <v>0</v>
      </c>
      <c r="S236" s="29">
        <v>0</v>
      </c>
      <c r="T236" s="29">
        <v>0</v>
      </c>
      <c r="U236" s="29">
        <v>0</v>
      </c>
      <c r="V236" s="29">
        <v>0</v>
      </c>
      <c r="W236" s="29">
        <v>0</v>
      </c>
      <c r="X236" s="30" t="s">
        <v>25</v>
      </c>
    </row>
    <row r="237" spans="1:24" ht="27" customHeight="1" x14ac:dyDescent="0.25">
      <c r="A237" s="32" t="s">
        <v>178</v>
      </c>
      <c r="B237" s="19" t="s">
        <v>179</v>
      </c>
      <c r="C237" s="22" t="s">
        <v>24</v>
      </c>
      <c r="D237" s="29">
        <v>0</v>
      </c>
      <c r="E237" s="29">
        <v>0</v>
      </c>
      <c r="F237" s="29">
        <v>0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</v>
      </c>
      <c r="M237" s="29">
        <v>0</v>
      </c>
      <c r="N237" s="29">
        <v>0</v>
      </c>
      <c r="O237" s="25" t="str">
        <f t="shared" si="110"/>
        <v>-</v>
      </c>
      <c r="P237" s="29">
        <v>0</v>
      </c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0</v>
      </c>
      <c r="W237" s="29">
        <v>0</v>
      </c>
      <c r="X237" s="30" t="s">
        <v>25</v>
      </c>
    </row>
    <row r="238" spans="1:24" ht="27" customHeight="1" x14ac:dyDescent="0.25">
      <c r="A238" s="32" t="s">
        <v>180</v>
      </c>
      <c r="B238" s="19" t="s">
        <v>181</v>
      </c>
      <c r="C238" s="22" t="s">
        <v>24</v>
      </c>
      <c r="D238" s="29">
        <v>0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5" t="str">
        <f t="shared" si="110"/>
        <v>-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30" t="s">
        <v>25</v>
      </c>
    </row>
    <row r="239" spans="1:24" ht="27" customHeight="1" x14ac:dyDescent="0.25">
      <c r="A239" s="32" t="s">
        <v>182</v>
      </c>
      <c r="B239" s="19" t="s">
        <v>183</v>
      </c>
      <c r="C239" s="22" t="s">
        <v>24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5" t="str">
        <f t="shared" si="110"/>
        <v>-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30" t="s">
        <v>25</v>
      </c>
    </row>
    <row r="240" spans="1:24" ht="27" customHeight="1" x14ac:dyDescent="0.25">
      <c r="A240" s="32" t="s">
        <v>184</v>
      </c>
      <c r="B240" s="19" t="s">
        <v>179</v>
      </c>
      <c r="C240" s="22" t="s">
        <v>24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5" t="str">
        <f t="shared" si="110"/>
        <v>-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30" t="s">
        <v>25</v>
      </c>
    </row>
    <row r="241" spans="1:24" ht="27" customHeight="1" x14ac:dyDescent="0.25">
      <c r="A241" s="32" t="s">
        <v>185</v>
      </c>
      <c r="B241" s="19" t="s">
        <v>181</v>
      </c>
      <c r="C241" s="22" t="s">
        <v>24</v>
      </c>
      <c r="D241" s="29"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5" t="str">
        <f t="shared" si="110"/>
        <v>-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30" t="s">
        <v>25</v>
      </c>
    </row>
    <row r="242" spans="1:24" ht="27" customHeight="1" x14ac:dyDescent="0.25">
      <c r="A242" s="32" t="s">
        <v>186</v>
      </c>
      <c r="B242" s="19" t="s">
        <v>183</v>
      </c>
      <c r="C242" s="22" t="s">
        <v>24</v>
      </c>
      <c r="D242" s="29"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5" t="str">
        <f t="shared" si="110"/>
        <v>-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30" t="s">
        <v>25</v>
      </c>
    </row>
    <row r="243" spans="1:24" ht="27" customHeight="1" x14ac:dyDescent="0.25">
      <c r="A243" s="32" t="s">
        <v>187</v>
      </c>
      <c r="B243" s="19" t="s">
        <v>188</v>
      </c>
      <c r="C243" s="22" t="s">
        <v>24</v>
      </c>
      <c r="D243" s="29">
        <v>0</v>
      </c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  <c r="N243" s="29">
        <v>0</v>
      </c>
      <c r="O243" s="25" t="str">
        <f t="shared" si="110"/>
        <v>-</v>
      </c>
      <c r="P243" s="29">
        <v>0</v>
      </c>
      <c r="Q243" s="29">
        <v>0</v>
      </c>
      <c r="R243" s="29">
        <v>0</v>
      </c>
      <c r="S243" s="29">
        <v>0</v>
      </c>
      <c r="T243" s="29">
        <v>0</v>
      </c>
      <c r="U243" s="29">
        <v>0</v>
      </c>
      <c r="V243" s="29">
        <v>0</v>
      </c>
      <c r="W243" s="29">
        <v>0</v>
      </c>
      <c r="X243" s="30" t="s">
        <v>25</v>
      </c>
    </row>
    <row r="244" spans="1:24" ht="27" customHeight="1" x14ac:dyDescent="0.25">
      <c r="A244" s="32" t="s">
        <v>189</v>
      </c>
      <c r="B244" s="19" t="s">
        <v>190</v>
      </c>
      <c r="C244" s="22" t="s">
        <v>24</v>
      </c>
      <c r="D244" s="29">
        <v>0</v>
      </c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0</v>
      </c>
      <c r="M244" s="29">
        <v>0</v>
      </c>
      <c r="N244" s="29">
        <v>0</v>
      </c>
      <c r="O244" s="25" t="str">
        <f t="shared" si="110"/>
        <v>-</v>
      </c>
      <c r="P244" s="29">
        <v>0</v>
      </c>
      <c r="Q244" s="29">
        <v>0</v>
      </c>
      <c r="R244" s="29">
        <v>0</v>
      </c>
      <c r="S244" s="29">
        <v>0</v>
      </c>
      <c r="T244" s="29">
        <v>0</v>
      </c>
      <c r="U244" s="29">
        <v>0</v>
      </c>
      <c r="V244" s="29">
        <v>0</v>
      </c>
      <c r="W244" s="29">
        <v>0</v>
      </c>
      <c r="X244" s="30" t="s">
        <v>25</v>
      </c>
    </row>
    <row r="245" spans="1:24" ht="27" customHeight="1" x14ac:dyDescent="0.25">
      <c r="A245" s="32" t="s">
        <v>191</v>
      </c>
      <c r="B245" s="19" t="s">
        <v>192</v>
      </c>
      <c r="C245" s="22" t="s">
        <v>24</v>
      </c>
      <c r="D245" s="29">
        <v>0</v>
      </c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0</v>
      </c>
      <c r="M245" s="29">
        <v>0</v>
      </c>
      <c r="N245" s="29">
        <v>0</v>
      </c>
      <c r="O245" s="25" t="str">
        <f t="shared" si="110"/>
        <v>-</v>
      </c>
      <c r="P245" s="29">
        <v>0</v>
      </c>
      <c r="Q245" s="29">
        <v>0</v>
      </c>
      <c r="R245" s="29">
        <v>0</v>
      </c>
      <c r="S245" s="29">
        <v>0</v>
      </c>
      <c r="T245" s="29">
        <v>0</v>
      </c>
      <c r="U245" s="29">
        <v>0</v>
      </c>
      <c r="V245" s="29">
        <v>0</v>
      </c>
      <c r="W245" s="29">
        <v>0</v>
      </c>
      <c r="X245" s="30" t="s">
        <v>25</v>
      </c>
    </row>
    <row r="246" spans="1:24" ht="27" customHeight="1" x14ac:dyDescent="0.25">
      <c r="A246" s="32" t="s">
        <v>193</v>
      </c>
      <c r="B246" s="19" t="s">
        <v>194</v>
      </c>
      <c r="C246" s="22" t="s">
        <v>24</v>
      </c>
      <c r="D246" s="29">
        <v>0</v>
      </c>
      <c r="E246" s="29">
        <v>0</v>
      </c>
      <c r="F246" s="29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v>0</v>
      </c>
      <c r="L246" s="29">
        <v>0</v>
      </c>
      <c r="M246" s="29">
        <v>0</v>
      </c>
      <c r="N246" s="29">
        <v>0</v>
      </c>
      <c r="O246" s="25" t="str">
        <f t="shared" si="110"/>
        <v>-</v>
      </c>
      <c r="P246" s="29">
        <v>0</v>
      </c>
      <c r="Q246" s="29">
        <v>0</v>
      </c>
      <c r="R246" s="29">
        <v>0</v>
      </c>
      <c r="S246" s="29">
        <v>0</v>
      </c>
      <c r="T246" s="29">
        <v>0</v>
      </c>
      <c r="U246" s="29">
        <v>0</v>
      </c>
      <c r="V246" s="29">
        <v>0</v>
      </c>
      <c r="W246" s="29">
        <v>0</v>
      </c>
      <c r="X246" s="30" t="s">
        <v>25</v>
      </c>
    </row>
    <row r="247" spans="1:24" ht="27" customHeight="1" x14ac:dyDescent="0.25">
      <c r="A247" s="32" t="s">
        <v>195</v>
      </c>
      <c r="B247" s="19" t="s">
        <v>196</v>
      </c>
      <c r="C247" s="22" t="s">
        <v>24</v>
      </c>
      <c r="D247" s="29">
        <v>0</v>
      </c>
      <c r="E247" s="29">
        <v>0</v>
      </c>
      <c r="F247" s="29">
        <v>0</v>
      </c>
      <c r="G247" s="29">
        <v>0</v>
      </c>
      <c r="H247" s="29">
        <v>0</v>
      </c>
      <c r="I247" s="29">
        <v>0</v>
      </c>
      <c r="J247" s="29">
        <v>0</v>
      </c>
      <c r="K247" s="29">
        <v>0</v>
      </c>
      <c r="L247" s="29">
        <v>0</v>
      </c>
      <c r="M247" s="29">
        <v>0</v>
      </c>
      <c r="N247" s="29">
        <v>0</v>
      </c>
      <c r="O247" s="25" t="str">
        <f t="shared" si="110"/>
        <v>-</v>
      </c>
      <c r="P247" s="29">
        <v>0</v>
      </c>
      <c r="Q247" s="29">
        <v>0</v>
      </c>
      <c r="R247" s="29">
        <v>0</v>
      </c>
      <c r="S247" s="29">
        <v>0</v>
      </c>
      <c r="T247" s="29">
        <v>0</v>
      </c>
      <c r="U247" s="29">
        <v>0</v>
      </c>
      <c r="V247" s="29">
        <v>0</v>
      </c>
      <c r="W247" s="29">
        <v>0</v>
      </c>
      <c r="X247" s="30" t="s">
        <v>25</v>
      </c>
    </row>
    <row r="248" spans="1:24" ht="27" customHeight="1" x14ac:dyDescent="0.25">
      <c r="A248" s="32" t="s">
        <v>197</v>
      </c>
      <c r="B248" s="19" t="s">
        <v>128</v>
      </c>
      <c r="C248" s="22" t="s">
        <v>24</v>
      </c>
      <c r="D248" s="29">
        <v>0</v>
      </c>
      <c r="E248" s="29">
        <v>0</v>
      </c>
      <c r="F248" s="29">
        <v>0</v>
      </c>
      <c r="G248" s="29">
        <v>0</v>
      </c>
      <c r="H248" s="29">
        <v>0</v>
      </c>
      <c r="I248" s="29">
        <v>0</v>
      </c>
      <c r="J248" s="29">
        <v>0</v>
      </c>
      <c r="K248" s="29">
        <v>0</v>
      </c>
      <c r="L248" s="29">
        <v>0</v>
      </c>
      <c r="M248" s="29">
        <v>0</v>
      </c>
      <c r="N248" s="29">
        <v>0</v>
      </c>
      <c r="O248" s="25" t="str">
        <f t="shared" si="110"/>
        <v>-</v>
      </c>
      <c r="P248" s="29">
        <v>0</v>
      </c>
      <c r="Q248" s="29">
        <v>0</v>
      </c>
      <c r="R248" s="29">
        <v>0</v>
      </c>
      <c r="S248" s="29">
        <v>0</v>
      </c>
      <c r="T248" s="29">
        <v>0</v>
      </c>
      <c r="U248" s="29">
        <v>0</v>
      </c>
      <c r="V248" s="29">
        <v>0</v>
      </c>
      <c r="W248" s="29">
        <v>0</v>
      </c>
      <c r="X248" s="30" t="s">
        <v>25</v>
      </c>
    </row>
    <row r="249" spans="1:24" ht="27" customHeight="1" x14ac:dyDescent="0.25">
      <c r="A249" s="32" t="s">
        <v>198</v>
      </c>
      <c r="B249" s="19" t="s">
        <v>199</v>
      </c>
      <c r="C249" s="22" t="s">
        <v>24</v>
      </c>
      <c r="D249" s="29">
        <v>0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5" t="str">
        <f t="shared" si="110"/>
        <v>-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30" t="s">
        <v>25</v>
      </c>
    </row>
    <row r="250" spans="1:24" ht="27" customHeight="1" x14ac:dyDescent="0.25">
      <c r="A250" s="32" t="s">
        <v>200</v>
      </c>
      <c r="B250" s="19" t="s">
        <v>201</v>
      </c>
      <c r="C250" s="22" t="s">
        <v>24</v>
      </c>
      <c r="D250" s="28">
        <f>D251+D257+D264+D271+D272</f>
        <v>44.140589189956394</v>
      </c>
      <c r="E250" s="28">
        <f t="shared" ref="E250:M250" si="111">E251+E257+E264+E271+E272</f>
        <v>0</v>
      </c>
      <c r="F250" s="28">
        <f t="shared" si="111"/>
        <v>0</v>
      </c>
      <c r="G250" s="28">
        <f t="shared" si="111"/>
        <v>36.783824324963661</v>
      </c>
      <c r="H250" s="28">
        <f t="shared" si="111"/>
        <v>7.3567648649927282</v>
      </c>
      <c r="I250" s="28">
        <f t="shared" si="111"/>
        <v>0</v>
      </c>
      <c r="J250" s="28">
        <f t="shared" si="111"/>
        <v>0</v>
      </c>
      <c r="K250" s="28">
        <f t="shared" si="111"/>
        <v>0</v>
      </c>
      <c r="L250" s="28">
        <f t="shared" si="111"/>
        <v>0</v>
      </c>
      <c r="M250" s="28">
        <f t="shared" si="111"/>
        <v>0</v>
      </c>
      <c r="N250" s="29">
        <v>0</v>
      </c>
      <c r="O250" s="25">
        <f t="shared" si="110"/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30" t="s">
        <v>25</v>
      </c>
    </row>
    <row r="251" spans="1:24" ht="27" customHeight="1" x14ac:dyDescent="0.25">
      <c r="A251" s="32" t="s">
        <v>202</v>
      </c>
      <c r="B251" s="19" t="s">
        <v>203</v>
      </c>
      <c r="C251" s="22" t="s">
        <v>24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9">
        <v>0</v>
      </c>
      <c r="O251" s="25" t="str">
        <f t="shared" si="110"/>
        <v>-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30" t="s">
        <v>25</v>
      </c>
    </row>
    <row r="252" spans="1:24" ht="27" customHeight="1" x14ac:dyDescent="0.25">
      <c r="A252" s="32" t="s">
        <v>204</v>
      </c>
      <c r="B252" s="19" t="s">
        <v>205</v>
      </c>
      <c r="C252" s="22" t="s">
        <v>24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9">
        <v>0</v>
      </c>
      <c r="O252" s="25" t="str">
        <f t="shared" si="110"/>
        <v>-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30" t="s">
        <v>25</v>
      </c>
    </row>
    <row r="253" spans="1:24" ht="27" customHeight="1" x14ac:dyDescent="0.25">
      <c r="A253" s="32" t="s">
        <v>206</v>
      </c>
      <c r="B253" s="19" t="s">
        <v>207</v>
      </c>
      <c r="C253" s="22" t="s">
        <v>24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9">
        <v>0</v>
      </c>
      <c r="O253" s="25" t="str">
        <f t="shared" si="110"/>
        <v>-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0</v>
      </c>
      <c r="W253" s="29">
        <v>0</v>
      </c>
      <c r="X253" s="30" t="s">
        <v>25</v>
      </c>
    </row>
    <row r="254" spans="1:24" ht="27" customHeight="1" x14ac:dyDescent="0.25">
      <c r="A254" s="32" t="s">
        <v>208</v>
      </c>
      <c r="B254" s="19" t="s">
        <v>116</v>
      </c>
      <c r="C254" s="22" t="s">
        <v>24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9">
        <v>0</v>
      </c>
      <c r="O254" s="25" t="str">
        <f t="shared" si="110"/>
        <v>-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30" t="s">
        <v>25</v>
      </c>
    </row>
    <row r="255" spans="1:24" ht="27" customHeight="1" x14ac:dyDescent="0.25">
      <c r="A255" s="32" t="s">
        <v>209</v>
      </c>
      <c r="B255" s="19" t="s">
        <v>210</v>
      </c>
      <c r="C255" s="22" t="s">
        <v>24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9">
        <v>0</v>
      </c>
      <c r="O255" s="25" t="str">
        <f t="shared" si="110"/>
        <v>-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29">
        <v>0</v>
      </c>
      <c r="V255" s="29">
        <v>0</v>
      </c>
      <c r="W255" s="29">
        <v>0</v>
      </c>
      <c r="X255" s="30" t="s">
        <v>25</v>
      </c>
    </row>
    <row r="256" spans="1:24" ht="27" customHeight="1" x14ac:dyDescent="0.25">
      <c r="A256" s="32" t="s">
        <v>211</v>
      </c>
      <c r="B256" s="19" t="s">
        <v>212</v>
      </c>
      <c r="C256" s="22" t="s">
        <v>24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9">
        <v>0</v>
      </c>
      <c r="O256" s="25" t="str">
        <f t="shared" si="110"/>
        <v>-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29">
        <v>0</v>
      </c>
      <c r="V256" s="29">
        <v>0</v>
      </c>
      <c r="W256" s="29">
        <v>0</v>
      </c>
      <c r="X256" s="30" t="s">
        <v>25</v>
      </c>
    </row>
    <row r="257" spans="1:24" ht="27" customHeight="1" x14ac:dyDescent="0.25">
      <c r="A257" s="32" t="s">
        <v>213</v>
      </c>
      <c r="B257" s="19" t="s">
        <v>214</v>
      </c>
      <c r="C257" s="22" t="s">
        <v>24</v>
      </c>
      <c r="D257" s="28">
        <v>0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9">
        <v>0</v>
      </c>
      <c r="O257" s="25" t="str">
        <f t="shared" si="110"/>
        <v>-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30" t="s">
        <v>25</v>
      </c>
    </row>
    <row r="258" spans="1:24" ht="27" customHeight="1" x14ac:dyDescent="0.25">
      <c r="A258" s="32" t="s">
        <v>215</v>
      </c>
      <c r="B258" s="19" t="s">
        <v>216</v>
      </c>
      <c r="C258" s="22" t="s">
        <v>24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9">
        <v>0</v>
      </c>
      <c r="O258" s="25" t="str">
        <f t="shared" si="110"/>
        <v>-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30" t="s">
        <v>25</v>
      </c>
    </row>
    <row r="259" spans="1:24" ht="27" customHeight="1" x14ac:dyDescent="0.25">
      <c r="A259" s="32" t="s">
        <v>217</v>
      </c>
      <c r="B259" s="19" t="s">
        <v>218</v>
      </c>
      <c r="C259" s="22" t="s">
        <v>24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9">
        <v>0</v>
      </c>
      <c r="O259" s="25" t="str">
        <f t="shared" si="110"/>
        <v>-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30" t="s">
        <v>25</v>
      </c>
    </row>
    <row r="260" spans="1:24" ht="27" customHeight="1" x14ac:dyDescent="0.25">
      <c r="A260" s="32" t="s">
        <v>219</v>
      </c>
      <c r="B260" s="19" t="s">
        <v>118</v>
      </c>
      <c r="C260" s="22" t="s">
        <v>24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9">
        <v>0</v>
      </c>
      <c r="O260" s="25" t="str">
        <f t="shared" si="110"/>
        <v>-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30" t="s">
        <v>25</v>
      </c>
    </row>
    <row r="261" spans="1:24" ht="27" customHeight="1" x14ac:dyDescent="0.25">
      <c r="A261" s="32" t="s">
        <v>220</v>
      </c>
      <c r="B261" s="19" t="s">
        <v>221</v>
      </c>
      <c r="C261" s="22" t="s">
        <v>24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9">
        <v>0</v>
      </c>
      <c r="O261" s="25" t="str">
        <f t="shared" si="110"/>
        <v>-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0</v>
      </c>
      <c r="W261" s="29">
        <v>0</v>
      </c>
      <c r="X261" s="30" t="s">
        <v>25</v>
      </c>
    </row>
    <row r="262" spans="1:24" ht="27" customHeight="1" x14ac:dyDescent="0.25">
      <c r="A262" s="32" t="s">
        <v>222</v>
      </c>
      <c r="B262" s="19" t="s">
        <v>223</v>
      </c>
      <c r="C262" s="22" t="s">
        <v>24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9">
        <v>0</v>
      </c>
      <c r="O262" s="25" t="str">
        <f t="shared" si="110"/>
        <v>-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30" t="s">
        <v>25</v>
      </c>
    </row>
    <row r="263" spans="1:24" ht="27" customHeight="1" x14ac:dyDescent="0.25">
      <c r="A263" s="32" t="s">
        <v>224</v>
      </c>
      <c r="B263" s="19" t="s">
        <v>225</v>
      </c>
      <c r="C263" s="22" t="s">
        <v>24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9">
        <v>0</v>
      </c>
      <c r="O263" s="25" t="str">
        <f t="shared" si="110"/>
        <v>-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30" t="s">
        <v>25</v>
      </c>
    </row>
    <row r="264" spans="1:24" ht="27" customHeight="1" x14ac:dyDescent="0.25">
      <c r="A264" s="32" t="s">
        <v>226</v>
      </c>
      <c r="B264" s="19" t="s">
        <v>227</v>
      </c>
      <c r="C264" s="22" t="s">
        <v>24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9">
        <v>0</v>
      </c>
      <c r="O264" s="25" t="str">
        <f t="shared" si="110"/>
        <v>-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29">
        <v>0</v>
      </c>
      <c r="V264" s="29">
        <v>0</v>
      </c>
      <c r="W264" s="29">
        <v>0</v>
      </c>
      <c r="X264" s="30" t="s">
        <v>25</v>
      </c>
    </row>
    <row r="265" spans="1:24" ht="27" customHeight="1" x14ac:dyDescent="0.25">
      <c r="A265" s="32" t="s">
        <v>228</v>
      </c>
      <c r="B265" s="19" t="s">
        <v>229</v>
      </c>
      <c r="C265" s="22" t="s">
        <v>24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9">
        <v>0</v>
      </c>
      <c r="O265" s="25" t="str">
        <f t="shared" si="110"/>
        <v>-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0</v>
      </c>
      <c r="W265" s="29">
        <v>0</v>
      </c>
      <c r="X265" s="30" t="s">
        <v>25</v>
      </c>
    </row>
    <row r="266" spans="1:24" ht="27" customHeight="1" x14ac:dyDescent="0.25">
      <c r="A266" s="32" t="s">
        <v>230</v>
      </c>
      <c r="B266" s="19" t="s">
        <v>231</v>
      </c>
      <c r="C266" s="22" t="s">
        <v>24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9">
        <v>0</v>
      </c>
      <c r="O266" s="25" t="str">
        <f t="shared" si="110"/>
        <v>-</v>
      </c>
      <c r="P266" s="29">
        <v>0</v>
      </c>
      <c r="Q266" s="29">
        <v>0</v>
      </c>
      <c r="R266" s="29">
        <v>0</v>
      </c>
      <c r="S266" s="29">
        <v>0</v>
      </c>
      <c r="T266" s="29">
        <v>0</v>
      </c>
      <c r="U266" s="29">
        <v>0</v>
      </c>
      <c r="V266" s="29">
        <v>0</v>
      </c>
      <c r="W266" s="29">
        <v>0</v>
      </c>
      <c r="X266" s="30" t="s">
        <v>25</v>
      </c>
    </row>
    <row r="267" spans="1:24" ht="27" customHeight="1" x14ac:dyDescent="0.25">
      <c r="A267" s="32" t="s">
        <v>232</v>
      </c>
      <c r="B267" s="19" t="s">
        <v>233</v>
      </c>
      <c r="C267" s="22" t="s">
        <v>24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9">
        <v>0</v>
      </c>
      <c r="O267" s="25" t="str">
        <f t="shared" si="110"/>
        <v>-</v>
      </c>
      <c r="P267" s="29">
        <v>0</v>
      </c>
      <c r="Q267" s="29">
        <v>0</v>
      </c>
      <c r="R267" s="29">
        <v>0</v>
      </c>
      <c r="S267" s="29">
        <v>0</v>
      </c>
      <c r="T267" s="29">
        <v>0</v>
      </c>
      <c r="U267" s="29">
        <v>0</v>
      </c>
      <c r="V267" s="29">
        <v>0</v>
      </c>
      <c r="W267" s="29">
        <v>0</v>
      </c>
      <c r="X267" s="30" t="s">
        <v>25</v>
      </c>
    </row>
    <row r="268" spans="1:24" ht="27" customHeight="1" x14ac:dyDescent="0.25">
      <c r="A268" s="32" t="s">
        <v>234</v>
      </c>
      <c r="B268" s="19" t="s">
        <v>235</v>
      </c>
      <c r="C268" s="22" t="s">
        <v>24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9">
        <v>0</v>
      </c>
      <c r="O268" s="25" t="str">
        <f t="shared" si="110"/>
        <v>-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29">
        <v>0</v>
      </c>
      <c r="V268" s="29">
        <v>0</v>
      </c>
      <c r="W268" s="29">
        <v>0</v>
      </c>
      <c r="X268" s="30" t="s">
        <v>25</v>
      </c>
    </row>
    <row r="269" spans="1:24" ht="27" customHeight="1" x14ac:dyDescent="0.25">
      <c r="A269" s="32" t="s">
        <v>236</v>
      </c>
      <c r="B269" s="19" t="s">
        <v>237</v>
      </c>
      <c r="C269" s="22" t="s">
        <v>24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9">
        <v>0</v>
      </c>
      <c r="O269" s="25" t="str">
        <f t="shared" si="110"/>
        <v>-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0</v>
      </c>
      <c r="W269" s="29">
        <v>0</v>
      </c>
      <c r="X269" s="30" t="s">
        <v>25</v>
      </c>
    </row>
    <row r="270" spans="1:24" ht="27" customHeight="1" x14ac:dyDescent="0.25">
      <c r="A270" s="32" t="s">
        <v>238</v>
      </c>
      <c r="B270" s="19" t="s">
        <v>239</v>
      </c>
      <c r="C270" s="22" t="s">
        <v>24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9">
        <v>0</v>
      </c>
      <c r="O270" s="25" t="str">
        <f t="shared" si="110"/>
        <v>-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30" t="s">
        <v>25</v>
      </c>
    </row>
    <row r="271" spans="1:24" ht="27" customHeight="1" x14ac:dyDescent="0.25">
      <c r="A271" s="32" t="s">
        <v>240</v>
      </c>
      <c r="B271" s="19" t="s">
        <v>128</v>
      </c>
      <c r="C271" s="22" t="s">
        <v>24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9">
        <v>0</v>
      </c>
      <c r="O271" s="25" t="str">
        <f t="shared" si="110"/>
        <v>-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30" t="s">
        <v>25</v>
      </c>
    </row>
    <row r="272" spans="1:24" ht="27" customHeight="1" x14ac:dyDescent="0.25">
      <c r="A272" s="32" t="s">
        <v>241</v>
      </c>
      <c r="B272" s="19" t="s">
        <v>130</v>
      </c>
      <c r="C272" s="22" t="s">
        <v>24</v>
      </c>
      <c r="D272" s="28">
        <f t="shared" ref="D272:N272" si="112">SUM(D273:D275)</f>
        <v>44.140589189956394</v>
      </c>
      <c r="E272" s="28">
        <f t="shared" si="112"/>
        <v>0</v>
      </c>
      <c r="F272" s="28">
        <f t="shared" si="112"/>
        <v>0</v>
      </c>
      <c r="G272" s="28">
        <f t="shared" si="112"/>
        <v>36.783824324963661</v>
      </c>
      <c r="H272" s="28">
        <f t="shared" si="112"/>
        <v>7.3567648649927282</v>
      </c>
      <c r="I272" s="28">
        <f t="shared" si="112"/>
        <v>0</v>
      </c>
      <c r="J272" s="28">
        <f t="shared" si="112"/>
        <v>0</v>
      </c>
      <c r="K272" s="28">
        <f t="shared" si="112"/>
        <v>0</v>
      </c>
      <c r="L272" s="28">
        <f t="shared" si="112"/>
        <v>0</v>
      </c>
      <c r="M272" s="28">
        <f t="shared" si="112"/>
        <v>0</v>
      </c>
      <c r="N272" s="33">
        <f t="shared" si="112"/>
        <v>-44.140589189956394</v>
      </c>
      <c r="O272" s="25">
        <f t="shared" si="110"/>
        <v>-1</v>
      </c>
      <c r="P272" s="33">
        <f>SUM(P273:P275)</f>
        <v>0</v>
      </c>
      <c r="Q272" s="33">
        <f t="shared" ref="Q272:W272" si="113">SUM(Q273:Q273)</f>
        <v>0</v>
      </c>
      <c r="R272" s="33">
        <f>SUM(R273:R275)</f>
        <v>0</v>
      </c>
      <c r="S272" s="33">
        <f t="shared" si="113"/>
        <v>0</v>
      </c>
      <c r="T272" s="33">
        <f>SUM(T273:T275)</f>
        <v>-36.783824324963661</v>
      </c>
      <c r="U272" s="33">
        <f t="shared" si="113"/>
        <v>-100</v>
      </c>
      <c r="V272" s="33">
        <f>SUM(V273:V275)</f>
        <v>-7.3567648649927282</v>
      </c>
      <c r="W272" s="33">
        <f t="shared" si="113"/>
        <v>-100</v>
      </c>
      <c r="X272" s="30" t="s">
        <v>25</v>
      </c>
    </row>
    <row r="273" spans="1:24" ht="27" customHeight="1" x14ac:dyDescent="0.25">
      <c r="A273" s="20" t="s">
        <v>241</v>
      </c>
      <c r="B273" s="21" t="s">
        <v>528</v>
      </c>
      <c r="C273" s="22" t="s">
        <v>529</v>
      </c>
      <c r="D273" s="29">
        <f>IF(E273="нд","нд",E273+F273+G273+H273)</f>
        <v>38.273082772533478</v>
      </c>
      <c r="E273" s="29">
        <v>0</v>
      </c>
      <c r="F273" s="29">
        <v>0</v>
      </c>
      <c r="G273" s="29">
        <v>31.8942356437779</v>
      </c>
      <c r="H273" s="29">
        <v>6.3788471287555772</v>
      </c>
      <c r="I273" s="29">
        <f>J273+K273+L273+M273</f>
        <v>0</v>
      </c>
      <c r="J273" s="29">
        <v>0</v>
      </c>
      <c r="K273" s="29">
        <v>0</v>
      </c>
      <c r="L273" s="29">
        <v>0</v>
      </c>
      <c r="M273" s="29">
        <v>0</v>
      </c>
      <c r="N273" s="24">
        <f>IF(D273="нд","нд",I273-D273)</f>
        <v>-38.273082772533478</v>
      </c>
      <c r="O273" s="25">
        <f t="shared" si="110"/>
        <v>-1</v>
      </c>
      <c r="P273" s="24">
        <f>IF(E273="нд","нд",J273-E273)</f>
        <v>0</v>
      </c>
      <c r="Q273" s="26" t="str">
        <f>IF($D273="нд","нд",IF(E273=0,"-",P273/E273*100))</f>
        <v>-</v>
      </c>
      <c r="R273" s="24">
        <f>IF(F273="нд","нд",K273-F273)</f>
        <v>0</v>
      </c>
      <c r="S273" s="26" t="str">
        <f>IF($D273="нд","нд",IF(F273=0,"-",R273/F273*100))</f>
        <v>-</v>
      </c>
      <c r="T273" s="24">
        <f>IF(G273="нд","нд",L273-G273)</f>
        <v>-31.8942356437779</v>
      </c>
      <c r="U273" s="26">
        <f>IF($D273="нд","нд",IF(G273=0,"-",T273/G273*100))</f>
        <v>-100</v>
      </c>
      <c r="V273" s="24">
        <f>IF(H273="нд","нд",M273-H273)</f>
        <v>-6.3788471287555772</v>
      </c>
      <c r="W273" s="26">
        <f>IF($D273="нд","нд",IF(H273=0,"-",V273/H273*100))</f>
        <v>-100</v>
      </c>
      <c r="X273" s="30" t="s">
        <v>25</v>
      </c>
    </row>
    <row r="274" spans="1:24" ht="27" customHeight="1" x14ac:dyDescent="0.25">
      <c r="A274" s="20" t="s">
        <v>241</v>
      </c>
      <c r="B274" s="21" t="s">
        <v>530</v>
      </c>
      <c r="C274" s="22" t="s">
        <v>531</v>
      </c>
      <c r="D274" s="29">
        <f t="shared" ref="D274:D275" si="114">IF(E274="нд","нд",E274+F274+G274+H274)</f>
        <v>2.026455348765984</v>
      </c>
      <c r="E274" s="29">
        <v>0</v>
      </c>
      <c r="F274" s="29">
        <v>0</v>
      </c>
      <c r="G274" s="29">
        <v>1.6887127906383201</v>
      </c>
      <c r="H274" s="29">
        <v>0.33774255812766385</v>
      </c>
      <c r="I274" s="29">
        <f t="shared" ref="I274:I275" si="115">J274+K274+L274+M274</f>
        <v>0</v>
      </c>
      <c r="J274" s="29">
        <v>0</v>
      </c>
      <c r="K274" s="29">
        <v>0</v>
      </c>
      <c r="L274" s="29">
        <v>0</v>
      </c>
      <c r="M274" s="29">
        <v>0</v>
      </c>
      <c r="N274" s="24">
        <f t="shared" ref="N274:N275" si="116">IF(D274="нд","нд",I274-D274)</f>
        <v>-2.026455348765984</v>
      </c>
      <c r="O274" s="25">
        <f t="shared" si="110"/>
        <v>-1</v>
      </c>
      <c r="P274" s="24">
        <f t="shared" ref="P274:P275" si="117">IF(E274="нд","нд",J274-E274)</f>
        <v>0</v>
      </c>
      <c r="Q274" s="26" t="str">
        <f t="shared" ref="Q274:Q275" si="118">IF($D274="нд","нд",IF(E274=0,"-",P274/E274*100))</f>
        <v>-</v>
      </c>
      <c r="R274" s="24">
        <f t="shared" ref="R274:R275" si="119">IF(F274="нд","нд",K274-F274)</f>
        <v>0</v>
      </c>
      <c r="S274" s="26" t="str">
        <f t="shared" ref="S274:S275" si="120">IF($D274="нд","нд",IF(F274=0,"-",R274/F274*100))</f>
        <v>-</v>
      </c>
      <c r="T274" s="24">
        <f t="shared" ref="T274:T275" si="121">IF(G274="нд","нд",L274-G274)</f>
        <v>-1.6887127906383201</v>
      </c>
      <c r="U274" s="26">
        <f t="shared" ref="U274:U275" si="122">IF($D274="нд","нд",IF(G274=0,"-",T274/G274*100))</f>
        <v>-100</v>
      </c>
      <c r="V274" s="24">
        <f t="shared" ref="V274:V275" si="123">IF(H274="нд","нд",M274-H274)</f>
        <v>-0.33774255812766385</v>
      </c>
      <c r="W274" s="26">
        <f t="shared" ref="W274:W275" si="124">IF($D274="нд","нд",IF(H274=0,"-",V274/H274*100))</f>
        <v>-100</v>
      </c>
      <c r="X274" s="30" t="s">
        <v>25</v>
      </c>
    </row>
    <row r="275" spans="1:24" ht="27" customHeight="1" x14ac:dyDescent="0.25">
      <c r="A275" s="20" t="s">
        <v>241</v>
      </c>
      <c r="B275" s="21" t="s">
        <v>532</v>
      </c>
      <c r="C275" s="22" t="s">
        <v>533</v>
      </c>
      <c r="D275" s="29">
        <f t="shared" si="114"/>
        <v>3.8410510686569279</v>
      </c>
      <c r="E275" s="29">
        <v>0</v>
      </c>
      <c r="F275" s="29">
        <v>0</v>
      </c>
      <c r="G275" s="29">
        <v>3.2008758905474402</v>
      </c>
      <c r="H275" s="29">
        <v>0.64017517810948776</v>
      </c>
      <c r="I275" s="29">
        <f t="shared" si="115"/>
        <v>0</v>
      </c>
      <c r="J275" s="29">
        <v>0</v>
      </c>
      <c r="K275" s="29">
        <v>0</v>
      </c>
      <c r="L275" s="29">
        <v>0</v>
      </c>
      <c r="M275" s="29">
        <v>0</v>
      </c>
      <c r="N275" s="24">
        <f t="shared" si="116"/>
        <v>-3.8410510686569279</v>
      </c>
      <c r="O275" s="25">
        <f t="shared" si="110"/>
        <v>-1</v>
      </c>
      <c r="P275" s="24">
        <f t="shared" si="117"/>
        <v>0</v>
      </c>
      <c r="Q275" s="26" t="str">
        <f t="shared" si="118"/>
        <v>-</v>
      </c>
      <c r="R275" s="24">
        <f t="shared" si="119"/>
        <v>0</v>
      </c>
      <c r="S275" s="26" t="str">
        <f t="shared" si="120"/>
        <v>-</v>
      </c>
      <c r="T275" s="24">
        <f t="shared" si="121"/>
        <v>-3.2008758905474402</v>
      </c>
      <c r="U275" s="26">
        <f t="shared" si="122"/>
        <v>-100</v>
      </c>
      <c r="V275" s="24">
        <f t="shared" si="123"/>
        <v>-0.64017517810948776</v>
      </c>
      <c r="W275" s="26">
        <f t="shared" si="124"/>
        <v>-100</v>
      </c>
      <c r="X275" s="30" t="s">
        <v>25</v>
      </c>
    </row>
    <row r="276" spans="1:24" ht="27" customHeight="1" x14ac:dyDescent="0.25">
      <c r="A276" s="32" t="s">
        <v>242</v>
      </c>
      <c r="B276" s="19" t="s">
        <v>243</v>
      </c>
      <c r="C276" s="22" t="s">
        <v>24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5" t="str">
        <f t="shared" si="110"/>
        <v>-</v>
      </c>
      <c r="P276" s="29">
        <v>0</v>
      </c>
      <c r="Q276" s="29">
        <v>0</v>
      </c>
      <c r="R276" s="29">
        <v>0</v>
      </c>
      <c r="S276" s="29">
        <v>0</v>
      </c>
      <c r="T276" s="29">
        <v>0</v>
      </c>
      <c r="U276" s="29">
        <v>0</v>
      </c>
      <c r="V276" s="29">
        <v>0</v>
      </c>
      <c r="W276" s="29">
        <v>0</v>
      </c>
      <c r="X276" s="30" t="s">
        <v>25</v>
      </c>
    </row>
    <row r="277" spans="1:24" x14ac:dyDescent="0.25">
      <c r="A277" s="50" t="s">
        <v>244</v>
      </c>
      <c r="B277" s="51"/>
      <c r="C277" s="34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35"/>
    </row>
    <row r="278" spans="1:24" x14ac:dyDescent="0.25">
      <c r="A278" s="36"/>
      <c r="B278" s="18" t="s">
        <v>245</v>
      </c>
      <c r="C278" s="18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35"/>
    </row>
    <row r="279" spans="1:24" x14ac:dyDescent="0.25">
      <c r="A279" s="36">
        <v>1</v>
      </c>
      <c r="B279" s="37" t="s">
        <v>246</v>
      </c>
      <c r="C279" s="37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35"/>
    </row>
    <row r="280" spans="1:24" x14ac:dyDescent="0.25">
      <c r="A280" s="36">
        <v>2</v>
      </c>
      <c r="B280" s="37" t="s">
        <v>247</v>
      </c>
      <c r="C280" s="37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35"/>
    </row>
    <row r="281" spans="1:24" ht="16.5" thickBot="1" x14ac:dyDescent="0.3">
      <c r="A281" s="38" t="s">
        <v>248</v>
      </c>
      <c r="B281" s="39"/>
      <c r="C281" s="40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35"/>
    </row>
    <row r="282" spans="1:24" x14ac:dyDescent="0.25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</row>
    <row r="283" spans="1:24" x14ac:dyDescent="0.25">
      <c r="A283" s="41"/>
      <c r="B283" s="42" t="s">
        <v>249</v>
      </c>
      <c r="C283" s="42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</row>
    <row r="284" spans="1:24" x14ac:dyDescent="0.25">
      <c r="A284" s="41"/>
      <c r="B284" s="52" t="s">
        <v>250</v>
      </c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41"/>
      <c r="O284" s="41"/>
      <c r="P284" s="41"/>
      <c r="Q284" s="41"/>
      <c r="R284" s="41"/>
      <c r="S284" s="41"/>
      <c r="T284" s="41"/>
      <c r="U284" s="41"/>
      <c r="V284" s="41"/>
      <c r="W284" s="41"/>
    </row>
    <row r="285" spans="1:24" x14ac:dyDescent="0.25">
      <c r="A285" s="41"/>
      <c r="B285" s="1" t="s">
        <v>251</v>
      </c>
      <c r="S285" s="41"/>
      <c r="T285" s="41"/>
      <c r="U285" s="41"/>
      <c r="V285" s="41"/>
      <c r="W285" s="41"/>
    </row>
    <row r="286" spans="1:24" x14ac:dyDescent="0.25">
      <c r="A286" s="41"/>
      <c r="S286" s="41"/>
      <c r="T286" s="41"/>
      <c r="U286" s="41"/>
      <c r="V286" s="41"/>
      <c r="W286" s="41"/>
    </row>
    <row r="287" spans="1:24" x14ac:dyDescent="0.25">
      <c r="A287" s="41"/>
      <c r="B287" s="53" t="s">
        <v>252</v>
      </c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43"/>
      <c r="P287" s="43"/>
      <c r="Q287" s="43"/>
      <c r="R287" s="43"/>
      <c r="S287" s="41"/>
      <c r="T287" s="41"/>
      <c r="U287" s="41"/>
      <c r="V287" s="41"/>
      <c r="W287" s="41"/>
    </row>
    <row r="288" spans="1:24" x14ac:dyDescent="0.25">
      <c r="A288" s="41"/>
      <c r="B288" s="4"/>
      <c r="C288" s="4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</row>
    <row r="289" spans="1:23" x14ac:dyDescent="0.25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</row>
    <row r="290" spans="1:23" x14ac:dyDescent="0.25">
      <c r="A290" s="44"/>
    </row>
    <row r="291" spans="1:23" x14ac:dyDescent="0.25">
      <c r="A291" s="45"/>
      <c r="N291" s="46"/>
      <c r="O291" s="46"/>
      <c r="P291" s="46"/>
      <c r="Q291" s="46"/>
      <c r="R291" s="46"/>
      <c r="S291" s="46"/>
      <c r="T291" s="46"/>
      <c r="U291" s="46"/>
      <c r="V291" s="46"/>
      <c r="W291" s="46"/>
    </row>
    <row r="292" spans="1:23" ht="21" customHeight="1" x14ac:dyDescent="0.3">
      <c r="B292" s="47"/>
      <c r="C292" s="47"/>
      <c r="D292" s="48"/>
      <c r="E292" s="48"/>
      <c r="F292" s="48"/>
      <c r="G292" s="48"/>
      <c r="H292" s="48"/>
      <c r="S292" s="49"/>
      <c r="T292" s="49"/>
      <c r="U292" s="49"/>
      <c r="V292" s="49"/>
      <c r="W292" s="49"/>
    </row>
  </sheetData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N21:O22"/>
    <mergeCell ref="P21:Q22"/>
    <mergeCell ref="R21:S22"/>
    <mergeCell ref="T21:U22"/>
    <mergeCell ref="A277:B277"/>
    <mergeCell ref="B284:M284"/>
    <mergeCell ref="B287:N287"/>
    <mergeCell ref="D22:D23"/>
    <mergeCell ref="E22:E23"/>
    <mergeCell ref="F22:F23"/>
    <mergeCell ref="G22:G23"/>
    <mergeCell ref="H22:H23"/>
    <mergeCell ref="I22:I23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2023-08-11T14:31:25Z</dcterms:created>
  <dcterms:modified xsi:type="dcterms:W3CDTF">2023-08-14T05:48:53Z</dcterms:modified>
</cp:coreProperties>
</file>