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Годовой отчет 2022\Направлено в МЭ 31.03.2023\Чеченэнерго\Форматы отчета ЧЭ\"/>
    </mc:Choice>
  </mc:AlternateContent>
  <bookViews>
    <workbookView xWindow="0" yWindow="0" windowWidth="28800" windowHeight="12300"/>
  </bookViews>
  <sheets>
    <sheet name="3 О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'3 ОС'!$A$21:$W$276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'3 ОС'!$A$1:$W$24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'3 ОС'!$A$1:$W$281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76" i="1" l="1"/>
  <c r="U276" i="1"/>
  <c r="T276" i="1"/>
  <c r="S276" i="1"/>
  <c r="T275" i="1"/>
  <c r="S275" i="1"/>
  <c r="T274" i="1"/>
  <c r="S274" i="1"/>
  <c r="T273" i="1"/>
  <c r="P272" i="1"/>
  <c r="P250" i="1" s="1"/>
  <c r="L272" i="1"/>
  <c r="H272" i="1"/>
  <c r="H250" i="1" s="1"/>
  <c r="S273" i="1"/>
  <c r="D272" i="1"/>
  <c r="D250" i="1" s="1"/>
  <c r="R272" i="1"/>
  <c r="Q272" i="1"/>
  <c r="O272" i="1"/>
  <c r="O250" i="1" s="1"/>
  <c r="N272" i="1"/>
  <c r="M272" i="1"/>
  <c r="K272" i="1"/>
  <c r="K250" i="1" s="1"/>
  <c r="J272" i="1"/>
  <c r="I272" i="1"/>
  <c r="G272" i="1"/>
  <c r="G250" i="1" s="1"/>
  <c r="F272" i="1"/>
  <c r="E272" i="1"/>
  <c r="T272" i="1" s="1"/>
  <c r="V271" i="1"/>
  <c r="U271" i="1"/>
  <c r="T271" i="1"/>
  <c r="S271" i="1"/>
  <c r="V270" i="1"/>
  <c r="U270" i="1"/>
  <c r="T270" i="1"/>
  <c r="S270" i="1"/>
  <c r="V269" i="1"/>
  <c r="U269" i="1"/>
  <c r="T269" i="1"/>
  <c r="S269" i="1"/>
  <c r="V268" i="1"/>
  <c r="U268" i="1"/>
  <c r="T268" i="1"/>
  <c r="S268" i="1"/>
  <c r="V267" i="1"/>
  <c r="U267" i="1"/>
  <c r="T267" i="1"/>
  <c r="S267" i="1"/>
  <c r="V266" i="1"/>
  <c r="U266" i="1"/>
  <c r="T266" i="1"/>
  <c r="S266" i="1"/>
  <c r="V265" i="1"/>
  <c r="U265" i="1"/>
  <c r="T265" i="1"/>
  <c r="S265" i="1"/>
  <c r="V264" i="1"/>
  <c r="U264" i="1"/>
  <c r="T264" i="1"/>
  <c r="S264" i="1"/>
  <c r="V263" i="1"/>
  <c r="U263" i="1"/>
  <c r="T263" i="1"/>
  <c r="S263" i="1"/>
  <c r="V262" i="1"/>
  <c r="U262" i="1"/>
  <c r="T262" i="1"/>
  <c r="S262" i="1"/>
  <c r="V261" i="1"/>
  <c r="U261" i="1"/>
  <c r="T261" i="1"/>
  <c r="S261" i="1"/>
  <c r="V260" i="1"/>
  <c r="U260" i="1"/>
  <c r="T260" i="1"/>
  <c r="S260" i="1"/>
  <c r="V259" i="1"/>
  <c r="U259" i="1"/>
  <c r="T259" i="1"/>
  <c r="S259" i="1"/>
  <c r="V258" i="1"/>
  <c r="U258" i="1"/>
  <c r="T258" i="1"/>
  <c r="S258" i="1"/>
  <c r="V257" i="1"/>
  <c r="U257" i="1"/>
  <c r="T257" i="1"/>
  <c r="S257" i="1"/>
  <c r="V256" i="1"/>
  <c r="U256" i="1"/>
  <c r="T256" i="1"/>
  <c r="S256" i="1"/>
  <c r="V255" i="1"/>
  <c r="U255" i="1"/>
  <c r="T255" i="1"/>
  <c r="S255" i="1"/>
  <c r="V254" i="1"/>
  <c r="U254" i="1"/>
  <c r="T254" i="1"/>
  <c r="S254" i="1"/>
  <c r="V253" i="1"/>
  <c r="U253" i="1"/>
  <c r="T253" i="1"/>
  <c r="S253" i="1"/>
  <c r="V252" i="1"/>
  <c r="U252" i="1"/>
  <c r="T252" i="1"/>
  <c r="S252" i="1"/>
  <c r="V251" i="1"/>
  <c r="U251" i="1"/>
  <c r="T251" i="1"/>
  <c r="S251" i="1"/>
  <c r="R250" i="1"/>
  <c r="Q250" i="1"/>
  <c r="N250" i="1"/>
  <c r="M250" i="1"/>
  <c r="J250" i="1"/>
  <c r="I250" i="1"/>
  <c r="F250" i="1"/>
  <c r="U250" i="1" s="1"/>
  <c r="E250" i="1"/>
  <c r="T250" i="1" s="1"/>
  <c r="V249" i="1"/>
  <c r="U249" i="1"/>
  <c r="T249" i="1"/>
  <c r="S249" i="1"/>
  <c r="V248" i="1"/>
  <c r="U248" i="1"/>
  <c r="T248" i="1"/>
  <c r="S248" i="1"/>
  <c r="V247" i="1"/>
  <c r="U247" i="1"/>
  <c r="T247" i="1"/>
  <c r="S247" i="1"/>
  <c r="V246" i="1"/>
  <c r="U246" i="1"/>
  <c r="T246" i="1"/>
  <c r="S246" i="1"/>
  <c r="V245" i="1"/>
  <c r="U245" i="1"/>
  <c r="T245" i="1"/>
  <c r="S245" i="1"/>
  <c r="V244" i="1"/>
  <c r="U244" i="1"/>
  <c r="T244" i="1"/>
  <c r="S244" i="1"/>
  <c r="V243" i="1"/>
  <c r="U243" i="1"/>
  <c r="T243" i="1"/>
  <c r="S243" i="1"/>
  <c r="V242" i="1"/>
  <c r="U242" i="1"/>
  <c r="T242" i="1"/>
  <c r="S242" i="1"/>
  <c r="V241" i="1"/>
  <c r="U241" i="1"/>
  <c r="T241" i="1"/>
  <c r="S241" i="1"/>
  <c r="V240" i="1"/>
  <c r="U240" i="1"/>
  <c r="T240" i="1"/>
  <c r="S240" i="1"/>
  <c r="V239" i="1"/>
  <c r="U239" i="1"/>
  <c r="T239" i="1"/>
  <c r="S239" i="1"/>
  <c r="V238" i="1"/>
  <c r="U238" i="1"/>
  <c r="T238" i="1"/>
  <c r="S238" i="1"/>
  <c r="V237" i="1"/>
  <c r="U237" i="1"/>
  <c r="T237" i="1"/>
  <c r="S237" i="1"/>
  <c r="V236" i="1"/>
  <c r="U236" i="1"/>
  <c r="T236" i="1"/>
  <c r="S236" i="1"/>
  <c r="V235" i="1"/>
  <c r="U235" i="1"/>
  <c r="T235" i="1"/>
  <c r="S235" i="1"/>
  <c r="V234" i="1"/>
  <c r="U234" i="1"/>
  <c r="T234" i="1"/>
  <c r="S234" i="1"/>
  <c r="V233" i="1"/>
  <c r="U233" i="1"/>
  <c r="T233" i="1"/>
  <c r="S233" i="1"/>
  <c r="V232" i="1"/>
  <c r="U232" i="1"/>
  <c r="T232" i="1"/>
  <c r="S232" i="1"/>
  <c r="V231" i="1"/>
  <c r="U231" i="1"/>
  <c r="T231" i="1"/>
  <c r="S231" i="1"/>
  <c r="V230" i="1"/>
  <c r="U230" i="1"/>
  <c r="T230" i="1"/>
  <c r="S230" i="1"/>
  <c r="V229" i="1"/>
  <c r="U229" i="1"/>
  <c r="T229" i="1"/>
  <c r="S229" i="1"/>
  <c r="V228" i="1"/>
  <c r="U228" i="1"/>
  <c r="T228" i="1"/>
  <c r="S228" i="1"/>
  <c r="V227" i="1"/>
  <c r="U227" i="1"/>
  <c r="T227" i="1"/>
  <c r="S227" i="1"/>
  <c r="V226" i="1"/>
  <c r="U226" i="1"/>
  <c r="T226" i="1"/>
  <c r="S226" i="1"/>
  <c r="V225" i="1"/>
  <c r="U225" i="1"/>
  <c r="T225" i="1"/>
  <c r="S225" i="1"/>
  <c r="V224" i="1"/>
  <c r="U224" i="1"/>
  <c r="T224" i="1"/>
  <c r="S224" i="1"/>
  <c r="V223" i="1"/>
  <c r="U223" i="1"/>
  <c r="T223" i="1"/>
  <c r="S223" i="1"/>
  <c r="V222" i="1"/>
  <c r="U222" i="1"/>
  <c r="T222" i="1"/>
  <c r="S222" i="1"/>
  <c r="V221" i="1"/>
  <c r="U221" i="1"/>
  <c r="T221" i="1"/>
  <c r="S221" i="1"/>
  <c r="V220" i="1"/>
  <c r="U220" i="1"/>
  <c r="T220" i="1"/>
  <c r="S220" i="1"/>
  <c r="V219" i="1"/>
  <c r="U219" i="1"/>
  <c r="T219" i="1"/>
  <c r="S219" i="1"/>
  <c r="V218" i="1"/>
  <c r="U218" i="1"/>
  <c r="T218" i="1"/>
  <c r="S218" i="1"/>
  <c r="V217" i="1"/>
  <c r="U217" i="1"/>
  <c r="T217" i="1"/>
  <c r="S217" i="1"/>
  <c r="V216" i="1"/>
  <c r="U216" i="1"/>
  <c r="T216" i="1"/>
  <c r="S216" i="1"/>
  <c r="V215" i="1"/>
  <c r="U215" i="1"/>
  <c r="T215" i="1"/>
  <c r="S215" i="1"/>
  <c r="V214" i="1"/>
  <c r="U214" i="1"/>
  <c r="T214" i="1"/>
  <c r="S214" i="1"/>
  <c r="V213" i="1"/>
  <c r="U213" i="1"/>
  <c r="T213" i="1"/>
  <c r="S213" i="1"/>
  <c r="V212" i="1"/>
  <c r="U212" i="1"/>
  <c r="T212" i="1"/>
  <c r="S212" i="1"/>
  <c r="V211" i="1"/>
  <c r="U211" i="1"/>
  <c r="T211" i="1"/>
  <c r="S211" i="1"/>
  <c r="U210" i="1"/>
  <c r="T210" i="1"/>
  <c r="U209" i="1"/>
  <c r="V209" i="1"/>
  <c r="T209" i="1"/>
  <c r="T208" i="1"/>
  <c r="S208" i="1"/>
  <c r="V208" i="1"/>
  <c r="S207" i="1"/>
  <c r="V207" i="1"/>
  <c r="T207" i="1"/>
  <c r="S206" i="1"/>
  <c r="V206" i="1"/>
  <c r="T206" i="1"/>
  <c r="S205" i="1"/>
  <c r="V205" i="1"/>
  <c r="T205" i="1"/>
  <c r="S204" i="1"/>
  <c r="V204" i="1"/>
  <c r="T204" i="1"/>
  <c r="S203" i="1"/>
  <c r="V203" i="1"/>
  <c r="T203" i="1"/>
  <c r="S202" i="1"/>
  <c r="V202" i="1"/>
  <c r="T202" i="1"/>
  <c r="S201" i="1"/>
  <c r="V201" i="1"/>
  <c r="T201" i="1"/>
  <c r="S200" i="1"/>
  <c r="V200" i="1"/>
  <c r="T200" i="1"/>
  <c r="S199" i="1"/>
  <c r="V199" i="1"/>
  <c r="T199" i="1"/>
  <c r="S198" i="1"/>
  <c r="V198" i="1"/>
  <c r="T198" i="1"/>
  <c r="S197" i="1"/>
  <c r="V197" i="1"/>
  <c r="T197" i="1"/>
  <c r="S196" i="1"/>
  <c r="V196" i="1"/>
  <c r="T196" i="1"/>
  <c r="S195" i="1"/>
  <c r="V195" i="1"/>
  <c r="T195" i="1"/>
  <c r="S194" i="1"/>
  <c r="V194" i="1"/>
  <c r="T194" i="1"/>
  <c r="S193" i="1"/>
  <c r="V193" i="1"/>
  <c r="T193" i="1"/>
  <c r="S192" i="1"/>
  <c r="V192" i="1"/>
  <c r="T192" i="1"/>
  <c r="S191" i="1"/>
  <c r="V191" i="1"/>
  <c r="T191" i="1"/>
  <c r="S190" i="1"/>
  <c r="V190" i="1"/>
  <c r="T190" i="1"/>
  <c r="S189" i="1"/>
  <c r="V189" i="1"/>
  <c r="T189" i="1"/>
  <c r="S188" i="1"/>
  <c r="V188" i="1"/>
  <c r="T188" i="1"/>
  <c r="S187" i="1"/>
  <c r="V187" i="1"/>
  <c r="T187" i="1"/>
  <c r="S186" i="1"/>
  <c r="V186" i="1"/>
  <c r="T186" i="1"/>
  <c r="S185" i="1"/>
  <c r="V185" i="1"/>
  <c r="T185" i="1"/>
  <c r="S184" i="1"/>
  <c r="V184" i="1"/>
  <c r="T184" i="1"/>
  <c r="S183" i="1"/>
  <c r="V183" i="1"/>
  <c r="T183" i="1"/>
  <c r="S182" i="1"/>
  <c r="V182" i="1"/>
  <c r="T182" i="1"/>
  <c r="S181" i="1"/>
  <c r="V181" i="1"/>
  <c r="T181" i="1"/>
  <c r="S180" i="1"/>
  <c r="V180" i="1"/>
  <c r="T180" i="1"/>
  <c r="S179" i="1"/>
  <c r="V179" i="1"/>
  <c r="T179" i="1"/>
  <c r="S178" i="1"/>
  <c r="V178" i="1"/>
  <c r="T178" i="1"/>
  <c r="S177" i="1"/>
  <c r="V177" i="1"/>
  <c r="T177" i="1"/>
  <c r="S176" i="1"/>
  <c r="V176" i="1"/>
  <c r="T176" i="1"/>
  <c r="S175" i="1"/>
  <c r="V175" i="1"/>
  <c r="T175" i="1"/>
  <c r="S174" i="1"/>
  <c r="V174" i="1"/>
  <c r="T174" i="1"/>
  <c r="S173" i="1"/>
  <c r="V173" i="1"/>
  <c r="T173" i="1"/>
  <c r="S172" i="1"/>
  <c r="V172" i="1"/>
  <c r="T172" i="1"/>
  <c r="S171" i="1"/>
  <c r="V171" i="1"/>
  <c r="T171" i="1"/>
  <c r="S170" i="1"/>
  <c r="V170" i="1"/>
  <c r="T170" i="1"/>
  <c r="S169" i="1"/>
  <c r="V169" i="1"/>
  <c r="T169" i="1"/>
  <c r="S168" i="1"/>
  <c r="V168" i="1"/>
  <c r="T168" i="1"/>
  <c r="S167" i="1"/>
  <c r="V167" i="1"/>
  <c r="T167" i="1"/>
  <c r="S166" i="1"/>
  <c r="V166" i="1"/>
  <c r="T166" i="1"/>
  <c r="S165" i="1"/>
  <c r="V165" i="1"/>
  <c r="T165" i="1"/>
  <c r="S164" i="1"/>
  <c r="V164" i="1"/>
  <c r="T164" i="1"/>
  <c r="S163" i="1"/>
  <c r="V163" i="1"/>
  <c r="T163" i="1"/>
  <c r="S162" i="1"/>
  <c r="V162" i="1"/>
  <c r="T162" i="1"/>
  <c r="S161" i="1"/>
  <c r="V161" i="1"/>
  <c r="T161" i="1"/>
  <c r="S160" i="1"/>
  <c r="V160" i="1"/>
  <c r="T160" i="1"/>
  <c r="S159" i="1"/>
  <c r="V159" i="1"/>
  <c r="T159" i="1"/>
  <c r="S158" i="1"/>
  <c r="V158" i="1"/>
  <c r="T158" i="1"/>
  <c r="S157" i="1"/>
  <c r="V157" i="1"/>
  <c r="T157" i="1"/>
  <c r="S156" i="1"/>
  <c r="V156" i="1"/>
  <c r="T156" i="1"/>
  <c r="S155" i="1"/>
  <c r="V155" i="1"/>
  <c r="T155" i="1"/>
  <c r="S154" i="1"/>
  <c r="V154" i="1"/>
  <c r="T154" i="1"/>
  <c r="S153" i="1"/>
  <c r="V153" i="1"/>
  <c r="T153" i="1"/>
  <c r="S152" i="1"/>
  <c r="V152" i="1"/>
  <c r="T152" i="1"/>
  <c r="S151" i="1"/>
  <c r="V151" i="1"/>
  <c r="T151" i="1"/>
  <c r="S150" i="1"/>
  <c r="V150" i="1"/>
  <c r="T150" i="1"/>
  <c r="S149" i="1"/>
  <c r="V149" i="1"/>
  <c r="T149" i="1"/>
  <c r="S148" i="1"/>
  <c r="V148" i="1"/>
  <c r="T148" i="1"/>
  <c r="S147" i="1"/>
  <c r="V147" i="1"/>
  <c r="T147" i="1"/>
  <c r="S146" i="1"/>
  <c r="V146" i="1"/>
  <c r="T146" i="1"/>
  <c r="S145" i="1"/>
  <c r="V145" i="1"/>
  <c r="T145" i="1"/>
  <c r="S144" i="1"/>
  <c r="U144" i="1"/>
  <c r="T144" i="1"/>
  <c r="V143" i="1"/>
  <c r="S143" i="1"/>
  <c r="T143" i="1"/>
  <c r="S142" i="1"/>
  <c r="V142" i="1"/>
  <c r="T142" i="1"/>
  <c r="V141" i="1"/>
  <c r="T141" i="1"/>
  <c r="V140" i="1"/>
  <c r="U140" i="1"/>
  <c r="T140" i="1"/>
  <c r="V139" i="1"/>
  <c r="U139" i="1"/>
  <c r="S139" i="1"/>
  <c r="T139" i="1"/>
  <c r="S138" i="1"/>
  <c r="V138" i="1"/>
  <c r="T138" i="1"/>
  <c r="T137" i="1"/>
  <c r="S137" i="1"/>
  <c r="V137" i="1"/>
  <c r="T136" i="1"/>
  <c r="S136" i="1"/>
  <c r="V136" i="1"/>
  <c r="T135" i="1"/>
  <c r="S135" i="1"/>
  <c r="V135" i="1"/>
  <c r="T134" i="1"/>
  <c r="S134" i="1"/>
  <c r="V134" i="1"/>
  <c r="T133" i="1"/>
  <c r="S133" i="1"/>
  <c r="V133" i="1"/>
  <c r="T132" i="1"/>
  <c r="S132" i="1"/>
  <c r="V132" i="1"/>
  <c r="T131" i="1"/>
  <c r="S131" i="1"/>
  <c r="V131" i="1"/>
  <c r="T130" i="1"/>
  <c r="S130" i="1"/>
  <c r="V130" i="1"/>
  <c r="T129" i="1"/>
  <c r="S129" i="1"/>
  <c r="V129" i="1"/>
  <c r="T128" i="1"/>
  <c r="S128" i="1"/>
  <c r="V128" i="1"/>
  <c r="T127" i="1"/>
  <c r="S127" i="1"/>
  <c r="V127" i="1"/>
  <c r="T126" i="1"/>
  <c r="S126" i="1"/>
  <c r="V126" i="1"/>
  <c r="T125" i="1"/>
  <c r="S125" i="1"/>
  <c r="V125" i="1"/>
  <c r="T124" i="1"/>
  <c r="S124" i="1"/>
  <c r="P123" i="1"/>
  <c r="O123" i="1"/>
  <c r="N123" i="1"/>
  <c r="L123" i="1"/>
  <c r="K123" i="1"/>
  <c r="J123" i="1"/>
  <c r="H123" i="1"/>
  <c r="G123" i="1"/>
  <c r="F123" i="1"/>
  <c r="D123" i="1"/>
  <c r="R123" i="1"/>
  <c r="Q123" i="1"/>
  <c r="M123" i="1"/>
  <c r="I123" i="1"/>
  <c r="E123" i="1"/>
  <c r="T123" i="1" s="1"/>
  <c r="V122" i="1"/>
  <c r="U122" i="1"/>
  <c r="T122" i="1"/>
  <c r="S122" i="1"/>
  <c r="T121" i="1"/>
  <c r="V120" i="1"/>
  <c r="T120" i="1"/>
  <c r="V119" i="1"/>
  <c r="T119" i="1"/>
  <c r="V118" i="1"/>
  <c r="T118" i="1"/>
  <c r="V117" i="1"/>
  <c r="T117" i="1"/>
  <c r="T116" i="1"/>
  <c r="T115" i="1"/>
  <c r="V114" i="1"/>
  <c r="T114" i="1"/>
  <c r="V113" i="1"/>
  <c r="T113" i="1"/>
  <c r="T112" i="1"/>
  <c r="V111" i="1"/>
  <c r="T111" i="1"/>
  <c r="V110" i="1"/>
  <c r="T110" i="1"/>
  <c r="V109" i="1"/>
  <c r="T109" i="1"/>
  <c r="V108" i="1"/>
  <c r="T108" i="1"/>
  <c r="T107" i="1"/>
  <c r="Q105" i="1"/>
  <c r="O105" i="1"/>
  <c r="M105" i="1"/>
  <c r="K105" i="1"/>
  <c r="J105" i="1"/>
  <c r="I105" i="1"/>
  <c r="G105" i="1"/>
  <c r="E105" i="1"/>
  <c r="R105" i="1"/>
  <c r="P105" i="1"/>
  <c r="N105" i="1"/>
  <c r="L105" i="1"/>
  <c r="H105" i="1"/>
  <c r="D105" i="1"/>
  <c r="V104" i="1"/>
  <c r="U104" i="1"/>
  <c r="T104" i="1"/>
  <c r="S104" i="1"/>
  <c r="V103" i="1"/>
  <c r="U103" i="1"/>
  <c r="T103" i="1"/>
  <c r="S103" i="1"/>
  <c r="T102" i="1"/>
  <c r="S102" i="1"/>
  <c r="R102" i="1"/>
  <c r="Q102" i="1"/>
  <c r="P102" i="1"/>
  <c r="O102" i="1"/>
  <c r="N102" i="1"/>
  <c r="M102" i="1"/>
  <c r="U102" i="1" s="1"/>
  <c r="L102" i="1"/>
  <c r="K102" i="1"/>
  <c r="J102" i="1"/>
  <c r="I102" i="1"/>
  <c r="H102" i="1"/>
  <c r="G102" i="1"/>
  <c r="F102" i="1"/>
  <c r="V102" i="1" s="1"/>
  <c r="E102" i="1"/>
  <c r="D102" i="1"/>
  <c r="S101" i="1"/>
  <c r="U101" i="1"/>
  <c r="V101" i="1"/>
  <c r="T101" i="1"/>
  <c r="S100" i="1"/>
  <c r="Q99" i="1"/>
  <c r="Q97" i="1" s="1"/>
  <c r="O99" i="1"/>
  <c r="O97" i="1" s="1"/>
  <c r="M99" i="1"/>
  <c r="M97" i="1" s="1"/>
  <c r="K99" i="1"/>
  <c r="K97" i="1" s="1"/>
  <c r="I99" i="1"/>
  <c r="I97" i="1" s="1"/>
  <c r="G99" i="1"/>
  <c r="G97" i="1" s="1"/>
  <c r="V100" i="1"/>
  <c r="T100" i="1"/>
  <c r="D99" i="1"/>
  <c r="D97" i="1" s="1"/>
  <c r="R99" i="1"/>
  <c r="R97" i="1" s="1"/>
  <c r="P99" i="1"/>
  <c r="P97" i="1" s="1"/>
  <c r="N99" i="1"/>
  <c r="N97" i="1" s="1"/>
  <c r="L99" i="1"/>
  <c r="L97" i="1" s="1"/>
  <c r="J99" i="1"/>
  <c r="J97" i="1" s="1"/>
  <c r="H99" i="1"/>
  <c r="H97" i="1" s="1"/>
  <c r="F99" i="1"/>
  <c r="F97" i="1" s="1"/>
  <c r="V98" i="1"/>
  <c r="U98" i="1"/>
  <c r="T98" i="1"/>
  <c r="S98" i="1"/>
  <c r="T96" i="1"/>
  <c r="U95" i="1"/>
  <c r="V95" i="1"/>
  <c r="T95" i="1"/>
  <c r="Q93" i="1"/>
  <c r="O93" i="1"/>
  <c r="M93" i="1"/>
  <c r="K93" i="1"/>
  <c r="I93" i="1"/>
  <c r="G93" i="1"/>
  <c r="E93" i="1"/>
  <c r="R93" i="1"/>
  <c r="P93" i="1"/>
  <c r="N93" i="1"/>
  <c r="L93" i="1"/>
  <c r="J93" i="1"/>
  <c r="H93" i="1"/>
  <c r="F93" i="1"/>
  <c r="U93" i="1" s="1"/>
  <c r="D93" i="1"/>
  <c r="V92" i="1"/>
  <c r="U92" i="1"/>
  <c r="T92" i="1"/>
  <c r="S92" i="1"/>
  <c r="T91" i="1"/>
  <c r="U91" i="1"/>
  <c r="S91" i="1"/>
  <c r="T90" i="1"/>
  <c r="R89" i="1"/>
  <c r="R88" i="1" s="1"/>
  <c r="P89" i="1"/>
  <c r="P88" i="1" s="1"/>
  <c r="N89" i="1"/>
  <c r="N88" i="1" s="1"/>
  <c r="L89" i="1"/>
  <c r="J89" i="1"/>
  <c r="J88" i="1" s="1"/>
  <c r="H89" i="1"/>
  <c r="H88" i="1" s="1"/>
  <c r="U90" i="1"/>
  <c r="S90" i="1"/>
  <c r="D89" i="1"/>
  <c r="D88" i="1" s="1"/>
  <c r="Q89" i="1"/>
  <c r="Q88" i="1" s="1"/>
  <c r="O89" i="1"/>
  <c r="O88" i="1" s="1"/>
  <c r="M89" i="1"/>
  <c r="M88" i="1" s="1"/>
  <c r="K89" i="1"/>
  <c r="K88" i="1" s="1"/>
  <c r="I89" i="1"/>
  <c r="I88" i="1" s="1"/>
  <c r="G89" i="1"/>
  <c r="G88" i="1" s="1"/>
  <c r="E89" i="1"/>
  <c r="T89" i="1" s="1"/>
  <c r="S87" i="1"/>
  <c r="R86" i="1"/>
  <c r="R84" i="1" s="1"/>
  <c r="P86" i="1"/>
  <c r="P84" i="1" s="1"/>
  <c r="P83" i="1" s="1"/>
  <c r="N86" i="1"/>
  <c r="N84" i="1" s="1"/>
  <c r="N83" i="1" s="1"/>
  <c r="L86" i="1"/>
  <c r="L84" i="1" s="1"/>
  <c r="J86" i="1"/>
  <c r="J84" i="1" s="1"/>
  <c r="H86" i="1"/>
  <c r="H84" i="1" s="1"/>
  <c r="H83" i="1" s="1"/>
  <c r="F86" i="1"/>
  <c r="T87" i="1"/>
  <c r="D86" i="1"/>
  <c r="D84" i="1" s="1"/>
  <c r="D83" i="1" s="1"/>
  <c r="Q86" i="1"/>
  <c r="Q84" i="1" s="1"/>
  <c r="Q83" i="1" s="1"/>
  <c r="O86" i="1"/>
  <c r="O84" i="1" s="1"/>
  <c r="M86" i="1"/>
  <c r="M84" i="1" s="1"/>
  <c r="M83" i="1" s="1"/>
  <c r="K86" i="1"/>
  <c r="K84" i="1" s="1"/>
  <c r="K83" i="1" s="1"/>
  <c r="I86" i="1"/>
  <c r="I84" i="1" s="1"/>
  <c r="I83" i="1" s="1"/>
  <c r="G86" i="1"/>
  <c r="G84" i="1" s="1"/>
  <c r="E86" i="1"/>
  <c r="E84" i="1" s="1"/>
  <c r="V85" i="1"/>
  <c r="U85" i="1"/>
  <c r="T85" i="1"/>
  <c r="S85" i="1"/>
  <c r="S82" i="1"/>
  <c r="V82" i="1"/>
  <c r="T82" i="1"/>
  <c r="S81" i="1"/>
  <c r="V81" i="1"/>
  <c r="T81" i="1"/>
  <c r="S80" i="1"/>
  <c r="T80" i="1"/>
  <c r="S79" i="1"/>
  <c r="T79" i="1"/>
  <c r="S78" i="1"/>
  <c r="T78" i="1"/>
  <c r="S77" i="1"/>
  <c r="V77" i="1"/>
  <c r="T77" i="1"/>
  <c r="S76" i="1"/>
  <c r="T76" i="1"/>
  <c r="S75" i="1"/>
  <c r="O74" i="1"/>
  <c r="O72" i="1" s="1"/>
  <c r="K74" i="1"/>
  <c r="K72" i="1" s="1"/>
  <c r="I74" i="1"/>
  <c r="G74" i="1"/>
  <c r="G72" i="1" s="1"/>
  <c r="V75" i="1"/>
  <c r="T75" i="1"/>
  <c r="V74" i="1"/>
  <c r="R74" i="1"/>
  <c r="Q74" i="1"/>
  <c r="P74" i="1"/>
  <c r="P72" i="1" s="1"/>
  <c r="N74" i="1"/>
  <c r="M74" i="1"/>
  <c r="L74" i="1"/>
  <c r="L72" i="1" s="1"/>
  <c r="J74" i="1"/>
  <c r="H74" i="1"/>
  <c r="H72" i="1" s="1"/>
  <c r="F74" i="1"/>
  <c r="U74" i="1" s="1"/>
  <c r="D74" i="1"/>
  <c r="D72" i="1" s="1"/>
  <c r="V73" i="1"/>
  <c r="U73" i="1"/>
  <c r="T73" i="1"/>
  <c r="S73" i="1"/>
  <c r="U72" i="1"/>
  <c r="R72" i="1"/>
  <c r="Q72" i="1"/>
  <c r="N72" i="1"/>
  <c r="M72" i="1"/>
  <c r="J72" i="1"/>
  <c r="I72" i="1"/>
  <c r="F72" i="1"/>
  <c r="V71" i="1"/>
  <c r="U71" i="1"/>
  <c r="T71" i="1"/>
  <c r="S71" i="1"/>
  <c r="V70" i="1"/>
  <c r="U70" i="1"/>
  <c r="T70" i="1"/>
  <c r="S70" i="1"/>
  <c r="V69" i="1"/>
  <c r="U69" i="1"/>
  <c r="T69" i="1"/>
  <c r="S69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V68" i="1" s="1"/>
  <c r="E68" i="1"/>
  <c r="D68" i="1"/>
  <c r="V67" i="1"/>
  <c r="U67" i="1"/>
  <c r="T67" i="1"/>
  <c r="S67" i="1"/>
  <c r="V66" i="1"/>
  <c r="U66" i="1"/>
  <c r="T66" i="1"/>
  <c r="S66" i="1"/>
  <c r="V65" i="1"/>
  <c r="U65" i="1"/>
  <c r="T65" i="1"/>
  <c r="S65" i="1"/>
  <c r="R64" i="1"/>
  <c r="R63" i="1" s="1"/>
  <c r="Q64" i="1"/>
  <c r="Q63" i="1" s="1"/>
  <c r="P64" i="1"/>
  <c r="O64" i="1"/>
  <c r="O63" i="1" s="1"/>
  <c r="N64" i="1"/>
  <c r="N63" i="1" s="1"/>
  <c r="M64" i="1"/>
  <c r="M63" i="1" s="1"/>
  <c r="L64" i="1"/>
  <c r="K64" i="1"/>
  <c r="K63" i="1" s="1"/>
  <c r="J64" i="1"/>
  <c r="J63" i="1" s="1"/>
  <c r="I64" i="1"/>
  <c r="I63" i="1" s="1"/>
  <c r="H64" i="1"/>
  <c r="G64" i="1"/>
  <c r="G63" i="1" s="1"/>
  <c r="F64" i="1"/>
  <c r="V64" i="1" s="1"/>
  <c r="E64" i="1"/>
  <c r="E63" i="1" s="1"/>
  <c r="D64" i="1"/>
  <c r="P63" i="1"/>
  <c r="L63" i="1"/>
  <c r="H63" i="1"/>
  <c r="D63" i="1"/>
  <c r="V62" i="1"/>
  <c r="U62" i="1"/>
  <c r="T62" i="1"/>
  <c r="S62" i="1"/>
  <c r="V61" i="1"/>
  <c r="U61" i="1"/>
  <c r="T61" i="1"/>
  <c r="S61" i="1"/>
  <c r="T60" i="1"/>
  <c r="S60" i="1"/>
  <c r="R60" i="1"/>
  <c r="Q60" i="1"/>
  <c r="P60" i="1"/>
  <c r="O60" i="1"/>
  <c r="N60" i="1"/>
  <c r="M60" i="1"/>
  <c r="U60" i="1" s="1"/>
  <c r="L60" i="1"/>
  <c r="K60" i="1"/>
  <c r="J60" i="1"/>
  <c r="I60" i="1"/>
  <c r="H60" i="1"/>
  <c r="G60" i="1"/>
  <c r="F60" i="1"/>
  <c r="V60" i="1" s="1"/>
  <c r="E60" i="1"/>
  <c r="D60" i="1"/>
  <c r="T59" i="1"/>
  <c r="S59" i="1"/>
  <c r="V59" i="1"/>
  <c r="T58" i="1"/>
  <c r="S58" i="1"/>
  <c r="V58" i="1"/>
  <c r="T57" i="1"/>
  <c r="S57" i="1"/>
  <c r="V57" i="1"/>
  <c r="T56" i="1"/>
  <c r="S56" i="1"/>
  <c r="V56" i="1"/>
  <c r="T55" i="1"/>
  <c r="S55" i="1"/>
  <c r="V55" i="1"/>
  <c r="T54" i="1"/>
  <c r="S54" i="1"/>
  <c r="V54" i="1"/>
  <c r="T53" i="1"/>
  <c r="S53" i="1"/>
  <c r="V53" i="1"/>
  <c r="T52" i="1"/>
  <c r="S52" i="1"/>
  <c r="T51" i="1"/>
  <c r="S51" i="1"/>
  <c r="P50" i="1"/>
  <c r="P47" i="1" s="1"/>
  <c r="P46" i="1" s="1"/>
  <c r="O50" i="1"/>
  <c r="L50" i="1"/>
  <c r="K50" i="1"/>
  <c r="H50" i="1"/>
  <c r="H47" i="1" s="1"/>
  <c r="H46" i="1" s="1"/>
  <c r="G50" i="1"/>
  <c r="V51" i="1"/>
  <c r="D50" i="1"/>
  <c r="D47" i="1" s="1"/>
  <c r="R50" i="1"/>
  <c r="Q50" i="1"/>
  <c r="N50" i="1"/>
  <c r="M50" i="1"/>
  <c r="J50" i="1"/>
  <c r="I50" i="1"/>
  <c r="F50" i="1"/>
  <c r="E50" i="1"/>
  <c r="T50" i="1" s="1"/>
  <c r="S49" i="1"/>
  <c r="T49" i="1"/>
  <c r="S48" i="1"/>
  <c r="R47" i="1"/>
  <c r="O47" i="1"/>
  <c r="N47" i="1"/>
  <c r="K47" i="1"/>
  <c r="J47" i="1"/>
  <c r="G47" i="1"/>
  <c r="F47" i="1"/>
  <c r="T48" i="1"/>
  <c r="Q47" i="1"/>
  <c r="Q46" i="1" s="1"/>
  <c r="M47" i="1"/>
  <c r="M46" i="1" s="1"/>
  <c r="I47" i="1"/>
  <c r="I46" i="1" s="1"/>
  <c r="E47" i="1"/>
  <c r="D46" i="1"/>
  <c r="V43" i="1"/>
  <c r="U43" i="1"/>
  <c r="T43" i="1"/>
  <c r="S43" i="1"/>
  <c r="R42" i="1"/>
  <c r="Q42" i="1"/>
  <c r="P42" i="1"/>
  <c r="O42" i="1"/>
  <c r="N42" i="1"/>
  <c r="M42" i="1"/>
  <c r="U42" i="1" s="1"/>
  <c r="L42" i="1"/>
  <c r="K42" i="1"/>
  <c r="J42" i="1"/>
  <c r="I42" i="1"/>
  <c r="H42" i="1"/>
  <c r="G42" i="1"/>
  <c r="F42" i="1"/>
  <c r="E42" i="1"/>
  <c r="D42" i="1"/>
  <c r="T41" i="1"/>
  <c r="R41" i="1"/>
  <c r="Q41" i="1"/>
  <c r="P41" i="1"/>
  <c r="O41" i="1"/>
  <c r="N41" i="1"/>
  <c r="M41" i="1"/>
  <c r="U41" i="1" s="1"/>
  <c r="L41" i="1"/>
  <c r="K41" i="1"/>
  <c r="J41" i="1"/>
  <c r="I41" i="1"/>
  <c r="H41" i="1"/>
  <c r="G41" i="1"/>
  <c r="F41" i="1"/>
  <c r="V41" i="1" s="1"/>
  <c r="E41" i="1"/>
  <c r="S41" i="1" s="1"/>
  <c r="D41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V40" i="1" s="1"/>
  <c r="E40" i="1"/>
  <c r="D40" i="1"/>
  <c r="V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U39" i="1" s="1"/>
  <c r="E39" i="1"/>
  <c r="T39" i="1" s="1"/>
  <c r="D39" i="1"/>
  <c r="U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V38" i="1" s="1"/>
  <c r="E38" i="1"/>
  <c r="D38" i="1"/>
  <c r="T37" i="1"/>
  <c r="R37" i="1"/>
  <c r="Q37" i="1"/>
  <c r="P37" i="1"/>
  <c r="O37" i="1"/>
  <c r="N37" i="1"/>
  <c r="M37" i="1"/>
  <c r="U37" i="1" s="1"/>
  <c r="K37" i="1"/>
  <c r="J37" i="1"/>
  <c r="I37" i="1"/>
  <c r="H37" i="1"/>
  <c r="G37" i="1"/>
  <c r="F37" i="1"/>
  <c r="V37" i="1" s="1"/>
  <c r="E37" i="1"/>
  <c r="D37" i="1"/>
  <c r="V36" i="1"/>
  <c r="U36" i="1"/>
  <c r="T36" i="1"/>
  <c r="S36" i="1"/>
  <c r="V35" i="1"/>
  <c r="U35" i="1"/>
  <c r="T35" i="1"/>
  <c r="S35" i="1"/>
  <c r="V34" i="1"/>
  <c r="U34" i="1"/>
  <c r="T34" i="1"/>
  <c r="S34" i="1"/>
  <c r="V33" i="1"/>
  <c r="U33" i="1"/>
  <c r="T33" i="1"/>
  <c r="S33" i="1"/>
  <c r="V32" i="1"/>
  <c r="U32" i="1"/>
  <c r="T32" i="1"/>
  <c r="S32" i="1"/>
  <c r="V31" i="1"/>
  <c r="U31" i="1"/>
  <c r="T31" i="1"/>
  <c r="S31" i="1"/>
  <c r="V30" i="1"/>
  <c r="U30" i="1"/>
  <c r="T30" i="1"/>
  <c r="S30" i="1"/>
  <c r="V29" i="1"/>
  <c r="U29" i="1"/>
  <c r="T29" i="1"/>
  <c r="S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V28" i="1" s="1"/>
  <c r="E28" i="1"/>
  <c r="D28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U27" i="1" s="1"/>
  <c r="E27" i="1"/>
  <c r="T27" i="1" s="1"/>
  <c r="D27" i="1"/>
  <c r="R26" i="1"/>
  <c r="Q26" i="1"/>
  <c r="P26" i="1"/>
  <c r="O26" i="1"/>
  <c r="N26" i="1"/>
  <c r="M26" i="1"/>
  <c r="L26" i="1"/>
  <c r="K26" i="1"/>
  <c r="J26" i="1"/>
  <c r="I26" i="1"/>
  <c r="H26" i="1"/>
  <c r="G26" i="1"/>
  <c r="E26" i="1"/>
  <c r="D26" i="1"/>
  <c r="T25" i="1"/>
  <c r="R25" i="1"/>
  <c r="Q25" i="1"/>
  <c r="P25" i="1"/>
  <c r="O25" i="1"/>
  <c r="N25" i="1"/>
  <c r="M25" i="1"/>
  <c r="U25" i="1" s="1"/>
  <c r="L25" i="1"/>
  <c r="K25" i="1"/>
  <c r="J25" i="1"/>
  <c r="I25" i="1"/>
  <c r="H25" i="1"/>
  <c r="G25" i="1"/>
  <c r="F25" i="1"/>
  <c r="V25" i="1" s="1"/>
  <c r="E25" i="1"/>
  <c r="S25" i="1" s="1"/>
  <c r="D25" i="1"/>
  <c r="Q24" i="1"/>
  <c r="P24" i="1"/>
  <c r="N24" i="1"/>
  <c r="M24" i="1"/>
  <c r="K24" i="1"/>
  <c r="I24" i="1"/>
  <c r="H24" i="1"/>
  <c r="D24" i="1"/>
  <c r="H20" i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F20" i="1"/>
  <c r="G20" i="1" s="1"/>
  <c r="V42" i="1" l="1"/>
  <c r="T38" i="1"/>
  <c r="S38" i="1"/>
  <c r="I23" i="1"/>
  <c r="I22" i="1" s="1"/>
  <c r="I21" i="1" s="1"/>
  <c r="I45" i="1"/>
  <c r="I44" i="1" s="1"/>
  <c r="T26" i="1"/>
  <c r="S26" i="1"/>
  <c r="V27" i="1"/>
  <c r="M23" i="1"/>
  <c r="M22" i="1" s="1"/>
  <c r="M21" i="1" s="1"/>
  <c r="M45" i="1"/>
  <c r="M44" i="1" s="1"/>
  <c r="V47" i="1"/>
  <c r="U47" i="1"/>
  <c r="J46" i="1"/>
  <c r="N46" i="1"/>
  <c r="R46" i="1"/>
  <c r="H45" i="1"/>
  <c r="H44" i="1" s="1"/>
  <c r="H23" i="1"/>
  <c r="H22" i="1" s="1"/>
  <c r="H21" i="1" s="1"/>
  <c r="S50" i="1"/>
  <c r="L47" i="1"/>
  <c r="L46" i="1" s="1"/>
  <c r="P45" i="1"/>
  <c r="P44" i="1" s="1"/>
  <c r="P23" i="1"/>
  <c r="P22" i="1" s="1"/>
  <c r="P21" i="1" s="1"/>
  <c r="V52" i="1"/>
  <c r="T63" i="1"/>
  <c r="S63" i="1"/>
  <c r="T42" i="1"/>
  <c r="S42" i="1"/>
  <c r="D45" i="1"/>
  <c r="D44" i="1" s="1"/>
  <c r="D23" i="1"/>
  <c r="D22" i="1" s="1"/>
  <c r="D21" i="1" s="1"/>
  <c r="Q23" i="1"/>
  <c r="Q22" i="1" s="1"/>
  <c r="Q21" i="1" s="1"/>
  <c r="Q45" i="1"/>
  <c r="Q44" i="1" s="1"/>
  <c r="G46" i="1"/>
  <c r="K46" i="1"/>
  <c r="O46" i="1"/>
  <c r="V50" i="1"/>
  <c r="U28" i="1"/>
  <c r="U40" i="1"/>
  <c r="S47" i="1"/>
  <c r="U51" i="1"/>
  <c r="U52" i="1"/>
  <c r="U53" i="1"/>
  <c r="U54" i="1"/>
  <c r="U55" i="1"/>
  <c r="U56" i="1"/>
  <c r="U57" i="1"/>
  <c r="U58" i="1"/>
  <c r="U59" i="1"/>
  <c r="F63" i="1"/>
  <c r="S64" i="1"/>
  <c r="V72" i="1"/>
  <c r="G83" i="1"/>
  <c r="G24" i="1" s="1"/>
  <c r="O83" i="1"/>
  <c r="O24" i="1" s="1"/>
  <c r="V86" i="1"/>
  <c r="U86" i="1"/>
  <c r="F84" i="1"/>
  <c r="J83" i="1"/>
  <c r="J24" i="1" s="1"/>
  <c r="R83" i="1"/>
  <c r="R24" i="1" s="1"/>
  <c r="V97" i="1"/>
  <c r="U97" i="1"/>
  <c r="T47" i="1"/>
  <c r="U48" i="1"/>
  <c r="V48" i="1" s="1"/>
  <c r="U49" i="1"/>
  <c r="V49" i="1" s="1"/>
  <c r="U50" i="1"/>
  <c r="T64" i="1"/>
  <c r="U68" i="1"/>
  <c r="V79" i="1"/>
  <c r="T93" i="1"/>
  <c r="S93" i="1"/>
  <c r="T105" i="1"/>
  <c r="S105" i="1"/>
  <c r="U64" i="1"/>
  <c r="S89" i="1"/>
  <c r="L88" i="1"/>
  <c r="L83" i="1" s="1"/>
  <c r="L24" i="1" s="1"/>
  <c r="V106" i="1"/>
  <c r="T84" i="1"/>
  <c r="S84" i="1"/>
  <c r="V123" i="1"/>
  <c r="U123" i="1"/>
  <c r="U75" i="1"/>
  <c r="U76" i="1"/>
  <c r="V76" i="1" s="1"/>
  <c r="U77" i="1"/>
  <c r="U78" i="1"/>
  <c r="V78" i="1" s="1"/>
  <c r="U79" i="1"/>
  <c r="U80" i="1"/>
  <c r="V80" i="1" s="1"/>
  <c r="U81" i="1"/>
  <c r="U82" i="1"/>
  <c r="S86" i="1"/>
  <c r="V90" i="1"/>
  <c r="V91" i="1"/>
  <c r="V93" i="1"/>
  <c r="S94" i="1"/>
  <c r="S95" i="1"/>
  <c r="S96" i="1"/>
  <c r="U100" i="1"/>
  <c r="F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3" i="1"/>
  <c r="U138" i="1"/>
  <c r="S141" i="1"/>
  <c r="U142" i="1"/>
  <c r="E74" i="1"/>
  <c r="T86" i="1"/>
  <c r="U87" i="1"/>
  <c r="E88" i="1"/>
  <c r="F89" i="1"/>
  <c r="T94" i="1"/>
  <c r="E99" i="1"/>
  <c r="U99" i="1"/>
  <c r="T106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S140" i="1"/>
  <c r="U141" i="1"/>
  <c r="U143" i="1"/>
  <c r="V144" i="1"/>
  <c r="L250" i="1"/>
  <c r="L37" i="1" s="1"/>
  <c r="S37" i="1" s="1"/>
  <c r="S272" i="1"/>
  <c r="V87" i="1"/>
  <c r="U94" i="1"/>
  <c r="V94" i="1" s="1"/>
  <c r="U96" i="1"/>
  <c r="V96" i="1" s="1"/>
  <c r="V99" i="1"/>
  <c r="U106" i="1"/>
  <c r="U107" i="1"/>
  <c r="V107" i="1" s="1"/>
  <c r="U108" i="1"/>
  <c r="U109" i="1"/>
  <c r="U110" i="1"/>
  <c r="U111" i="1"/>
  <c r="U112" i="1"/>
  <c r="V112" i="1" s="1"/>
  <c r="U113" i="1"/>
  <c r="U114" i="1"/>
  <c r="U115" i="1"/>
  <c r="V115" i="1" s="1"/>
  <c r="U116" i="1"/>
  <c r="V116" i="1" s="1"/>
  <c r="U117" i="1"/>
  <c r="U118" i="1"/>
  <c r="U119" i="1"/>
  <c r="U120" i="1"/>
  <c r="U121" i="1"/>
  <c r="V121" i="1" s="1"/>
  <c r="V124" i="1"/>
  <c r="V273" i="1"/>
  <c r="V210" i="1"/>
  <c r="V250" i="1"/>
  <c r="U208" i="1"/>
  <c r="S210" i="1"/>
  <c r="U273" i="1"/>
  <c r="U274" i="1"/>
  <c r="V274" i="1" s="1"/>
  <c r="U275" i="1"/>
  <c r="V275" i="1" s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S209" i="1"/>
  <c r="U272" i="1"/>
  <c r="V272" i="1" s="1"/>
  <c r="S88" i="1" l="1"/>
  <c r="T88" i="1"/>
  <c r="O23" i="1"/>
  <c r="O22" i="1" s="1"/>
  <c r="O21" i="1" s="1"/>
  <c r="O45" i="1"/>
  <c r="O44" i="1" s="1"/>
  <c r="J45" i="1"/>
  <c r="J44" i="1" s="1"/>
  <c r="J23" i="1"/>
  <c r="J22" i="1" s="1"/>
  <c r="J21" i="1" s="1"/>
  <c r="S99" i="1"/>
  <c r="E97" i="1"/>
  <c r="T99" i="1"/>
  <c r="U105" i="1"/>
  <c r="V105" i="1"/>
  <c r="F26" i="1"/>
  <c r="U84" i="1"/>
  <c r="V84" i="1"/>
  <c r="U63" i="1"/>
  <c r="V63" i="1"/>
  <c r="K23" i="1"/>
  <c r="K22" i="1" s="1"/>
  <c r="K21" i="1" s="1"/>
  <c r="K45" i="1"/>
  <c r="K44" i="1" s="1"/>
  <c r="F46" i="1"/>
  <c r="S250" i="1"/>
  <c r="G45" i="1"/>
  <c r="G44" i="1" s="1"/>
  <c r="G23" i="1"/>
  <c r="G22" i="1" s="1"/>
  <c r="G21" i="1" s="1"/>
  <c r="L45" i="1"/>
  <c r="L44" i="1" s="1"/>
  <c r="L23" i="1"/>
  <c r="L22" i="1" s="1"/>
  <c r="L21" i="1" s="1"/>
  <c r="R45" i="1"/>
  <c r="R44" i="1" s="1"/>
  <c r="R23" i="1"/>
  <c r="R22" i="1" s="1"/>
  <c r="R21" i="1" s="1"/>
  <c r="F88" i="1"/>
  <c r="V89" i="1"/>
  <c r="U89" i="1"/>
  <c r="S74" i="1"/>
  <c r="T74" i="1"/>
  <c r="E72" i="1"/>
  <c r="N45" i="1"/>
  <c r="N44" i="1" s="1"/>
  <c r="N23" i="1"/>
  <c r="N22" i="1" s="1"/>
  <c r="N21" i="1" s="1"/>
  <c r="V88" i="1" l="1"/>
  <c r="U88" i="1"/>
  <c r="U46" i="1"/>
  <c r="F45" i="1"/>
  <c r="V46" i="1"/>
  <c r="F23" i="1"/>
  <c r="U26" i="1"/>
  <c r="V26" i="1" s="1"/>
  <c r="T97" i="1"/>
  <c r="S97" i="1"/>
  <c r="F83" i="1"/>
  <c r="E83" i="1"/>
  <c r="T72" i="1"/>
  <c r="S72" i="1"/>
  <c r="E46" i="1"/>
  <c r="U23" i="1" l="1"/>
  <c r="V23" i="1"/>
  <c r="T83" i="1"/>
  <c r="S83" i="1"/>
  <c r="E24" i="1"/>
  <c r="U45" i="1"/>
  <c r="V45" i="1" s="1"/>
  <c r="F44" i="1"/>
  <c r="T46" i="1"/>
  <c r="S46" i="1"/>
  <c r="E23" i="1"/>
  <c r="E45" i="1"/>
  <c r="V83" i="1"/>
  <c r="U83" i="1"/>
  <c r="F24" i="1"/>
  <c r="T24" i="1" l="1"/>
  <c r="S24" i="1"/>
  <c r="U44" i="1"/>
  <c r="V44" i="1"/>
  <c r="T45" i="1"/>
  <c r="E44" i="1"/>
  <c r="S45" i="1"/>
  <c r="U24" i="1"/>
  <c r="V24" i="1" s="1"/>
  <c r="T23" i="1"/>
  <c r="S23" i="1"/>
  <c r="E22" i="1"/>
  <c r="F22" i="1"/>
  <c r="S44" i="1" l="1"/>
  <c r="T44" i="1"/>
  <c r="T22" i="1"/>
  <c r="S22" i="1"/>
  <c r="E21" i="1"/>
  <c r="F21" i="1"/>
  <c r="U22" i="1"/>
  <c r="V22" i="1" s="1"/>
  <c r="V21" i="1" l="1"/>
  <c r="U21" i="1"/>
  <c r="S21" i="1"/>
  <c r="T21" i="1"/>
</calcChain>
</file>

<file path=xl/sharedStrings.xml><?xml version="1.0" encoding="utf-8"?>
<sst xmlns="http://schemas.openxmlformats.org/spreadsheetml/2006/main" count="1216" uniqueCount="535">
  <si>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</si>
  <si>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</si>
  <si>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</si>
  <si>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</si>
  <si>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>за 2022 год</t>
  </si>
  <si>
    <t>Отчет о реализации инвестиционной программы Акционерного общества "Чеченэнерго"</t>
  </si>
  <si>
    <t xml:space="preserve">        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</si>
  <si>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</si>
  <si>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</si>
  <si>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</si>
  <si>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</si>
  <si>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</si>
  <si>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</si>
  <si>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</si>
  <si>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2022 году</t>
  </si>
  <si>
    <t>Отклонение от плана ввода основных средств 2022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</si>
  <si>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</si>
  <si>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</si>
  <si>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</si>
  <si>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</si>
  <si>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</si>
  <si>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</si>
  <si>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</si>
  <si>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</si>
  <si>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</si>
  <si>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</si>
  <si>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</si>
  <si>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</si>
  <si>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 xml:space="preserve"> 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</si>
  <si>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</si>
  <si>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</si>
  <si>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</si>
  <si>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</si>
  <si>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</si>
  <si>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</si>
  <si>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</si>
  <si>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</si>
  <si>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</si>
  <si>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</si>
  <si>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</si>
  <si>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</si>
  <si>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</si>
  <si>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</si>
  <si>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</si>
  <si>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</si>
  <si>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</si>
  <si>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</si>
  <si>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</si>
  <si>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</si>
  <si>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</si>
  <si>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</si>
  <si>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</si>
  <si>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</si>
  <si>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</si>
  <si>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</si>
  <si>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</si>
  <si>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</si>
  <si>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</si>
  <si>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</si>
  <si>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</si>
  <si>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</si>
  <si>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</si>
  <si>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</si>
  <si>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</si>
  <si>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</si>
  <si>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</si>
  <si>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</si>
  <si>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</si>
  <si>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</si>
  <si>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</si>
  <si>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</si>
  <si>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</si>
  <si>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</si>
  <si>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</si>
  <si>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</si>
  <si>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</si>
  <si>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</si>
  <si>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</si>
  <si>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</si>
  <si>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</si>
  <si>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</si>
  <si>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</si>
  <si>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</si>
  <si>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</si>
  <si>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</si>
  <si>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</si>
  <si>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</si>
  <si>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</si>
  <si>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</si>
  <si>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</si>
  <si>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</si>
  <si>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</si>
  <si>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</si>
  <si>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</si>
  <si>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</si>
  <si>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</si>
  <si>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</si>
  <si>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</si>
  <si>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</si>
  <si>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</si>
  <si>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</si>
  <si>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</si>
  <si>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</si>
  <si>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</si>
  <si>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</si>
  <si>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</si>
  <si>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</si>
  <si>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</si>
  <si>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</si>
  <si>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</si>
  <si>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</si>
  <si>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</si>
  <si>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</si>
  <si>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</si>
  <si>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</si>
  <si>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</si>
  <si>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</si>
  <si>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</si>
  <si>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</si>
  <si>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</si>
  <si>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</si>
  <si>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</si>
  <si>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</si>
  <si>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</si>
  <si>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</si>
  <si>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</si>
  <si>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</si>
  <si>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</si>
  <si>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</si>
  <si>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</si>
  <si>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</si>
  <si>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</si>
  <si>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</si>
  <si>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</si>
  <si>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</si>
  <si>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</si>
  <si>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</si>
  <si>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</si>
  <si>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</si>
  <si>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</si>
  <si>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</si>
  <si>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</si>
  <si>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</si>
  <si>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</si>
  <si>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</si>
  <si>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</si>
  <si>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</si>
  <si>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</si>
  <si>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</si>
  <si>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</si>
  <si>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</si>
  <si>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</si>
  <si>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</si>
  <si>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</si>
  <si>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</si>
  <si>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</si>
  <si>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</si>
  <si>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</si>
  <si>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</si>
  <si>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</si>
  <si>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</si>
  <si>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</si>
  <si>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</si>
  <si>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</si>
  <si>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</si>
  <si>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</si>
  <si>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</si>
  <si>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</si>
  <si>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</si>
  <si>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</si>
  <si>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</si>
  <si>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</si>
  <si>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</si>
  <si>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</si>
  <si>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</si>
  <si>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</si>
  <si>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</si>
  <si>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</si>
  <si>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</si>
  <si>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</si>
  <si>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</si>
  <si>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</si>
  <si>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</si>
  <si>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</si>
  <si>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</si>
  <si>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</si>
  <si>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</si>
  <si>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</si>
  <si>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</si>
  <si>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</si>
  <si>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</si>
  <si>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</si>
  <si>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</si>
  <si>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</si>
  <si>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</si>
  <si>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</si>
  <si>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</si>
  <si>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</si>
  <si>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</si>
  <si>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</si>
  <si>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</si>
  <si>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</si>
  <si>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</si>
  <si>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</si>
  <si>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</si>
  <si>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</si>
  <si>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</si>
  <si>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</si>
  <si>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</si>
  <si>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</si>
  <si>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</si>
  <si>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</si>
  <si>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</si>
  <si>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</si>
  <si>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</si>
  <si>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</si>
  <si>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</si>
  <si>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</si>
  <si>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</si>
  <si>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</si>
  <si>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</si>
  <si>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</si>
  <si>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</si>
  <si>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</si>
  <si>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</si>
  <si>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</si>
  <si>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</si>
  <si>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</si>
  <si>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</si>
  <si>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</si>
  <si>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</si>
  <si>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</si>
  <si>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</si>
  <si>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</si>
  <si>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</si>
  <si>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</si>
  <si>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</si>
  <si>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</si>
  <si>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</si>
  <si>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</si>
  <si>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</si>
  <si>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</si>
  <si>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</si>
  <si>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</si>
  <si>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</si>
  <si>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</si>
  <si>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</si>
  <si>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</si>
  <si>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</si>
  <si>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</si>
  <si>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</si>
  <si>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</si>
  <si>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</si>
  <si>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</si>
  <si>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</si>
  <si>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</si>
  <si>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</si>
  <si>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</si>
  <si>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</si>
  <si>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</si>
  <si>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</si>
  <si>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</si>
  <si>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</si>
  <si>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</si>
  <si>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</si>
  <si>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</si>
  <si>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</si>
  <si>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</si>
  <si>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</si>
  <si>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</si>
  <si>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</si>
  <si>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</si>
  <si>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</si>
  <si>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</si>
  <si>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</si>
  <si>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</si>
  <si>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</si>
  <si>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</si>
  <si>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</si>
  <si>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</si>
  <si>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</si>
  <si>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</si>
  <si>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</si>
  <si>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</si>
  <si>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</si>
  <si>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</si>
  <si>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</si>
  <si>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</si>
  <si>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</si>
  <si>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</si>
  <si>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</si>
  <si>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</si>
  <si>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</si>
  <si>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</si>
  <si>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</si>
  <si>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</si>
  <si>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</si>
  <si>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</si>
  <si>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</si>
  <si>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</si>
  <si>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</si>
  <si>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</si>
  <si>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</si>
  <si>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</si>
  <si>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</si>
  <si>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</si>
  <si>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</si>
  <si>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</si>
  <si>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</si>
  <si>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</si>
  <si>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</si>
  <si>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</si>
  <si>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</si>
  <si>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</si>
  <si>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</si>
  <si>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</si>
  <si>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</si>
  <si>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</si>
  <si>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</si>
  <si>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</si>
  <si>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</si>
  <si>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</si>
  <si>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</si>
  <si>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</si>
  <si>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</si>
  <si>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</si>
  <si>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</si>
  <si>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</si>
  <si>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</si>
  <si>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</si>
  <si>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</si>
  <si>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</si>
  <si>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</si>
  <si>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</si>
  <si>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</si>
  <si>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</si>
  <si>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</si>
  <si>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</si>
  <si>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</si>
  <si>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</si>
  <si>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</si>
  <si>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</si>
  <si>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</si>
  <si>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</si>
  <si>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</si>
  <si>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</si>
  <si>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</si>
  <si>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</si>
  <si>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</si>
  <si>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</si>
  <si>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</si>
  <si>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</si>
  <si>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</si>
  <si>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</si>
  <si>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</si>
  <si>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</si>
  <si>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</si>
  <si>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</si>
  <si>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</si>
  <si>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</si>
  <si>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</si>
  <si>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</si>
  <si>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</si>
  <si>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</si>
  <si>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</si>
  <si>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</si>
  <si>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</si>
  <si>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</si>
  <si>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</si>
  <si>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</si>
  <si>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</si>
  <si>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</si>
  <si>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</si>
  <si>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</si>
  <si>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</si>
  <si>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</si>
  <si>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</si>
  <si>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</si>
  <si>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</si>
  <si>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</si>
  <si>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</si>
  <si>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</si>
  <si>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</si>
  <si>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</si>
  <si>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</si>
  <si>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</si>
  <si>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</si>
  <si>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</si>
  <si>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</si>
  <si>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</si>
  <si>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</si>
  <si>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</si>
  <si>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</si>
  <si>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</si>
  <si>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</si>
  <si>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Ввод на основные фонды оборудования,  приобретенного в рамках Программы подготовки к ОЗП 2020/2021 гг.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</si>
  <si>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</si>
  <si>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</si>
  <si>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</si>
  <si>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</si>
  <si>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</si>
  <si>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</si>
  <si>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</si>
  <si>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</si>
  <si>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</si>
  <si>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</si>
  <si>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</si>
  <si>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</si>
  <si>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</si>
  <si>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</si>
  <si>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</si>
  <si>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</si>
  <si>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</si>
  <si>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</si>
  <si>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</si>
  <si>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</si>
  <si>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</si>
  <si>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</si>
  <si>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</si>
  <si>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</si>
  <si>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</si>
  <si>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</si>
  <si>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</si>
  <si>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</si>
  <si>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</si>
  <si>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</si>
  <si>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</si>
  <si>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</si>
  <si>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</si>
  <si>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</si>
  <si>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</si>
  <si>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</si>
  <si>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</si>
  <si>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</si>
  <si>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</si>
  <si>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</si>
  <si>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</si>
  <si>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</si>
  <si>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</si>
  <si>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</si>
  <si>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</si>
  <si>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</si>
  <si>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</si>
  <si>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</si>
  <si>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</si>
  <si>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</si>
  <si>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</si>
  <si>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</si>
  <si>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</si>
  <si>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</si>
  <si>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</si>
  <si>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</si>
  <si>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</si>
  <si>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</si>
  <si>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</si>
  <si>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</si>
  <si>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</si>
  <si>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</si>
  <si>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</si>
  <si>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</si>
  <si>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</si>
  <si>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</si>
  <si>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</si>
  <si>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</si>
  <si>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</si>
  <si>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</si>
  <si>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</si>
  <si>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</si>
  <si>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</si>
  <si>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</si>
  <si>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</si>
  <si>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</si>
  <si>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</si>
  <si>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</si>
  <si>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</si>
  <si>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</si>
  <si>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</si>
  <si>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</si>
  <si>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</si>
  <si>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</si>
  <si>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</si>
  <si>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</si>
  <si>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</si>
  <si>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</si>
  <si>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</si>
  <si>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</si>
  <si>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</si>
  <si>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</si>
  <si>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</si>
  <si>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</si>
  <si>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</si>
  <si>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</si>
  <si>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</si>
  <si>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</si>
  <si>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</si>
  <si>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</si>
  <si>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</si>
  <si>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</si>
  <si>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</si>
  <si>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</si>
  <si>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</si>
  <si>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</si>
  <si>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</si>
  <si>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</si>
  <si>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</si>
  <si>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</si>
  <si>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</si>
  <si>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</si>
  <si>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</si>
  <si>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</si>
  <si>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</si>
  <si>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</si>
  <si>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</si>
  <si>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</si>
  <si>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</si>
  <si>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</si>
  <si>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</si>
  <si>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</si>
  <si>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</si>
  <si>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</si>
  <si>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</si>
  <si>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</si>
  <si>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 xml:space="preserve">
Невыполнение плана  обусловлено затянувшейся процедурой оформления актов монтажа счетчиков в рамках реализации ПРИУЭ</t>
  </si>
  <si>
    <t>Невыполнение плана обусловлено затянувшейся процедурой оформления актов монтажа счетчиков в рамках реализации ПРИУЭ</t>
  </si>
  <si>
    <t>Невыполнение плана  ввода обусловлено невыполнением тех условий со стороны заявителя</t>
  </si>
  <si>
    <t>Ввод на основные фонды  в 2022 году объемов КВЛ, запланированных к вводу, но не введеннных в 2021 году.</t>
  </si>
  <si>
    <t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t>
  </si>
  <si>
    <t>Позднее внесение заявителем платы за тех.присоединение, вследствиии чего произошла задержка в проведении торгово-закупочных процедур</t>
  </si>
  <si>
    <t>Задержка в разработке проектно-сметной документации, которая выполняется  в рамках Программы повышения надежности электросетевого комплекса ЧР на 2020-2024 годы</t>
  </si>
  <si>
    <t>Ввод на основные фонды по факту выполненных работ</t>
  </si>
  <si>
    <t xml:space="preserve">Корректировка разработанной в 2019 году ПСД по причине изменения инфраструктуры населенных пунктов </t>
  </si>
  <si>
    <t>Отставание от графика выполнения работ по причине срыва сроков поставки материалов и оборудования из-за превышения стоимости предлагаемых производителями и поставщиками материалов и оборудования на 23–70% от сметной стоимости по договорам.</t>
  </si>
  <si>
    <t>Ввод основных средств по факту выполненных работ</t>
  </si>
  <si>
    <t>Ввод на основные фонды оборудования, требующего монтажа для обслуживания районных электрических сетей и подстанции, приобретенного как для устранения последствии аварии, так и для своевременного обслуживания сетей для предотвращения аварийных ситуации.</t>
  </si>
  <si>
    <t xml:space="preserve">Задержка в проведении торгово-закупочных процедур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</si>
</sst>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7" fillId="0" borderId="0" xfId="2" applyFont="1" applyFill="1" applyAlignment="1">
      <alignment vertical="center"/>
    </xf>
    <xf numFmtId="0" fontId="2" fillId="0" borderId="0" xfId="3" applyFont="1" applyFill="1" applyBorder="1" applyAlignment="1"/>
    <xf numFmtId="2" fontId="2" fillId="0" borderId="0" xfId="3" applyNumberFormat="1" applyFont="1" applyFill="1" applyBorder="1" applyAlignment="1"/>
    <xf numFmtId="0" fontId="9" fillId="0" borderId="0" xfId="4" applyFont="1" applyFill="1" applyBorder="1" applyAlignment="1">
      <alignment vertical="center"/>
    </xf>
    <xf numFmtId="0" fontId="9" fillId="0" borderId="1" xfId="4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9" fillId="0" borderId="1" xfId="4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left" vertical="center" wrapText="1"/>
    </xf>
    <xf numFmtId="2" fontId="10" fillId="0" borderId="1" xfId="5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9" fontId="2" fillId="0" borderId="1" xfId="6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2" fontId="2" fillId="0" borderId="1" xfId="5" applyNumberFormat="1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left" vertical="center" wrapText="1"/>
    </xf>
    <xf numFmtId="2" fontId="5" fillId="0" borderId="1" xfId="8" applyNumberFormat="1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vertical="center" wrapText="1"/>
    </xf>
    <xf numFmtId="2" fontId="2" fillId="0" borderId="1" xfId="9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0">
    <cellStyle name="Обычный" xfId="0" builtinId="0"/>
    <cellStyle name="Обычный 10" xfId="7"/>
    <cellStyle name="Обычный 11 2" xfId="5"/>
    <cellStyle name="Обычный 3" xfId="1"/>
    <cellStyle name="Обычный 3 21" xfId="6"/>
    <cellStyle name="Обычный 3 4" xfId="9"/>
    <cellStyle name="Обычный 5" xfId="4"/>
    <cellStyle name="Обычный 7" xfId="2"/>
    <cellStyle name="Обычный 7 3" xfId="8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2"/>
  <sheetViews>
    <sheetView tabSelected="1" zoomScale="70" zoomScaleNormal="70" workbookViewId="0">
      <selection activeCell="A14" sqref="A14:XFD14"/>
    </sheetView>
  </sheetViews>
  <sheetFormatPr defaultRowHeight="15.75" x14ac:dyDescent="0.25"/>
  <cols>
    <col min="1" max="1" width="12" style="1" customWidth="1"/>
    <col min="2" max="2" width="47.85546875" style="1" customWidth="1"/>
    <col min="3" max="3" width="19.42578125" style="1" customWidth="1"/>
    <col min="4" max="4" width="20.140625" style="1" customWidth="1"/>
    <col min="5" max="5" width="14.5703125" style="1" customWidth="1"/>
    <col min="6" max="11" width="14.7109375" style="1" customWidth="1"/>
    <col min="12" max="19" width="14.85546875" style="1" customWidth="1"/>
    <col min="20" max="20" width="11.28515625" style="1" customWidth="1"/>
    <col min="21" max="21" width="16.140625" style="1" customWidth="1"/>
    <col min="22" max="22" width="11.140625" style="1" customWidth="1"/>
    <col min="23" max="23" width="45.5703125" style="1" customWidth="1"/>
    <col min="24" max="16384" width="9.140625" style="1"/>
  </cols>
  <sheetData>
    <row r="1" spans="1:52" ht="18.75" x14ac:dyDescent="0.25">
      <c r="S1" s="2"/>
      <c r="W1" s="3" t="s">
        <v>0</v>
      </c>
      <c r="Y1" s="2"/>
    </row>
    <row r="2" spans="1:52" ht="18.75" x14ac:dyDescent="0.3">
      <c r="S2" s="2"/>
      <c r="W2" s="4" t="s">
        <v>1</v>
      </c>
      <c r="Y2" s="2"/>
    </row>
    <row r="3" spans="1:52" ht="18.75" x14ac:dyDescent="0.3">
      <c r="S3" s="2"/>
      <c r="W3" s="4" t="s">
        <v>2</v>
      </c>
      <c r="Y3" s="2"/>
    </row>
    <row r="4" spans="1:52" s="6" customFormat="1" ht="18.75" x14ac:dyDescent="0.3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5"/>
      <c r="Y4" s="5"/>
      <c r="Z4" s="5"/>
      <c r="AA4" s="5"/>
    </row>
    <row r="5" spans="1:52" s="6" customFormat="1" ht="18.75" x14ac:dyDescent="0.3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7"/>
      <c r="Y5" s="7"/>
      <c r="Z5" s="7"/>
      <c r="AA5" s="7"/>
      <c r="AB5" s="7"/>
    </row>
    <row r="6" spans="1:52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52" s="6" customFormat="1" ht="18.75" x14ac:dyDescent="0.3">
      <c r="A7" s="39" t="s">
        <v>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7"/>
      <c r="Y7" s="7"/>
      <c r="Z7" s="7"/>
      <c r="AA7" s="7"/>
    </row>
    <row r="8" spans="1:52" x14ac:dyDescent="0.25">
      <c r="A8" s="36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9"/>
      <c r="Y8" s="9"/>
      <c r="Z8" s="9"/>
      <c r="AA8" s="9"/>
    </row>
    <row r="9" spans="1:5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52" ht="18.75" x14ac:dyDescent="0.3">
      <c r="A10" s="40" t="s">
        <v>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11"/>
      <c r="Y10" s="11"/>
      <c r="Z10" s="11"/>
      <c r="AA10" s="11"/>
    </row>
    <row r="11" spans="1:52" ht="18.75" x14ac:dyDescent="0.3">
      <c r="AA11" s="4"/>
    </row>
    <row r="12" spans="1:52" ht="18.75" x14ac:dyDescent="0.25">
      <c r="A12" s="41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12"/>
      <c r="Y12" s="12"/>
      <c r="Z12" s="12"/>
      <c r="AA12" s="12"/>
    </row>
    <row r="13" spans="1:52" x14ac:dyDescent="0.25">
      <c r="A13" s="36" t="s">
        <v>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9"/>
      <c r="Y13" s="9"/>
      <c r="Z13" s="9"/>
      <c r="AA13" s="9"/>
    </row>
    <row r="14" spans="1:52" ht="15.75" customHeight="1" x14ac:dyDescent="0.25">
      <c r="A14" s="13"/>
      <c r="B14" s="13"/>
      <c r="C14" s="1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6"/>
      <c r="AU14" s="6"/>
      <c r="AV14" s="6"/>
      <c r="AW14" s="6"/>
      <c r="AX14" s="6"/>
    </row>
    <row r="15" spans="1:52" ht="53.25" customHeight="1" x14ac:dyDescent="0.25">
      <c r="A15" s="37" t="s">
        <v>10</v>
      </c>
      <c r="B15" s="37" t="s">
        <v>11</v>
      </c>
      <c r="C15" s="37" t="s">
        <v>12</v>
      </c>
      <c r="D15" s="37" t="s">
        <v>13</v>
      </c>
      <c r="E15" s="34" t="s">
        <v>14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5" t="s">
        <v>15</v>
      </c>
      <c r="T15" s="35"/>
      <c r="U15" s="35"/>
      <c r="V15" s="35"/>
      <c r="W15" s="37" t="s">
        <v>16</v>
      </c>
      <c r="X15" s="15"/>
      <c r="Y15" s="15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ht="13.5" customHeight="1" x14ac:dyDescent="0.25">
      <c r="A16" s="37"/>
      <c r="B16" s="37"/>
      <c r="C16" s="37"/>
      <c r="D16" s="37"/>
      <c r="E16" s="34" t="s">
        <v>17</v>
      </c>
      <c r="F16" s="34"/>
      <c r="G16" s="34"/>
      <c r="H16" s="34"/>
      <c r="I16" s="34"/>
      <c r="J16" s="34"/>
      <c r="K16" s="34"/>
      <c r="L16" s="34" t="s">
        <v>18</v>
      </c>
      <c r="M16" s="34"/>
      <c r="N16" s="34"/>
      <c r="O16" s="34"/>
      <c r="P16" s="34"/>
      <c r="Q16" s="34"/>
      <c r="R16" s="34"/>
      <c r="S16" s="35"/>
      <c r="T16" s="35"/>
      <c r="U16" s="35"/>
      <c r="V16" s="35"/>
      <c r="W16" s="37"/>
      <c r="X16" s="15"/>
      <c r="Y16" s="15"/>
      <c r="Z16" s="15"/>
      <c r="AA16" s="15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3.5" customHeight="1" x14ac:dyDescent="0.25">
      <c r="A17" s="37"/>
      <c r="B17" s="37"/>
      <c r="C17" s="37"/>
      <c r="D17" s="37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5"/>
      <c r="T17" s="35"/>
      <c r="U17" s="35"/>
      <c r="V17" s="35"/>
      <c r="W17" s="37"/>
      <c r="X17" s="15"/>
      <c r="Y17" s="15"/>
      <c r="Z17" s="15"/>
      <c r="AA17" s="15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43.5" customHeight="1" x14ac:dyDescent="0.25">
      <c r="A18" s="37"/>
      <c r="B18" s="37"/>
      <c r="C18" s="37"/>
      <c r="D18" s="37"/>
      <c r="E18" s="16" t="s">
        <v>19</v>
      </c>
      <c r="F18" s="34" t="s">
        <v>20</v>
      </c>
      <c r="G18" s="34"/>
      <c r="H18" s="34"/>
      <c r="I18" s="34"/>
      <c r="J18" s="34"/>
      <c r="K18" s="34"/>
      <c r="L18" s="16" t="s">
        <v>19</v>
      </c>
      <c r="M18" s="34" t="s">
        <v>20</v>
      </c>
      <c r="N18" s="34"/>
      <c r="O18" s="34"/>
      <c r="P18" s="34"/>
      <c r="Q18" s="34"/>
      <c r="R18" s="34"/>
      <c r="S18" s="35" t="s">
        <v>19</v>
      </c>
      <c r="T18" s="35"/>
      <c r="U18" s="35" t="s">
        <v>20</v>
      </c>
      <c r="V18" s="35"/>
      <c r="W18" s="37"/>
      <c r="X18" s="15"/>
      <c r="Y18" s="15"/>
      <c r="Z18" s="15"/>
      <c r="AA18" s="15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71.25" customHeight="1" x14ac:dyDescent="0.25">
      <c r="A19" s="37"/>
      <c r="B19" s="37"/>
      <c r="C19" s="37"/>
      <c r="D19" s="37"/>
      <c r="E19" s="17" t="s">
        <v>21</v>
      </c>
      <c r="F19" s="17" t="s">
        <v>21</v>
      </c>
      <c r="G19" s="18" t="s">
        <v>22</v>
      </c>
      <c r="H19" s="18" t="s">
        <v>23</v>
      </c>
      <c r="I19" s="18" t="s">
        <v>24</v>
      </c>
      <c r="J19" s="18" t="s">
        <v>25</v>
      </c>
      <c r="K19" s="18" t="s">
        <v>26</v>
      </c>
      <c r="L19" s="17" t="s">
        <v>21</v>
      </c>
      <c r="M19" s="17" t="s">
        <v>21</v>
      </c>
      <c r="N19" s="18" t="s">
        <v>22</v>
      </c>
      <c r="O19" s="18" t="s">
        <v>23</v>
      </c>
      <c r="P19" s="18" t="s">
        <v>24</v>
      </c>
      <c r="Q19" s="18" t="s">
        <v>25</v>
      </c>
      <c r="R19" s="18" t="s">
        <v>26</v>
      </c>
      <c r="S19" s="19" t="s">
        <v>27</v>
      </c>
      <c r="T19" s="19" t="s">
        <v>28</v>
      </c>
      <c r="U19" s="19" t="s">
        <v>27</v>
      </c>
      <c r="V19" s="19" t="s">
        <v>28</v>
      </c>
      <c r="W19" s="37"/>
      <c r="X19" s="15"/>
      <c r="Y19" s="15"/>
      <c r="Z19" s="15"/>
      <c r="AA19" s="15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20">
        <v>1</v>
      </c>
      <c r="B20" s="20">
        <v>2</v>
      </c>
      <c r="C20" s="20">
        <v>3</v>
      </c>
      <c r="D20" s="20">
        <v>4</v>
      </c>
      <c r="E20" s="20">
        <v>5</v>
      </c>
      <c r="F20" s="20">
        <f t="shared" ref="F20:W20" si="0">E20+1</f>
        <v>6</v>
      </c>
      <c r="G20" s="20">
        <f t="shared" si="0"/>
        <v>7</v>
      </c>
      <c r="H20" s="20">
        <f t="shared" si="0"/>
        <v>8</v>
      </c>
      <c r="I20" s="20">
        <f t="shared" si="0"/>
        <v>9</v>
      </c>
      <c r="J20" s="20">
        <f t="shared" si="0"/>
        <v>10</v>
      </c>
      <c r="K20" s="20">
        <f t="shared" si="0"/>
        <v>11</v>
      </c>
      <c r="L20" s="20">
        <f t="shared" si="0"/>
        <v>12</v>
      </c>
      <c r="M20" s="20">
        <f t="shared" si="0"/>
        <v>13</v>
      </c>
      <c r="N20" s="20">
        <f t="shared" si="0"/>
        <v>14</v>
      </c>
      <c r="O20" s="20">
        <f t="shared" si="0"/>
        <v>15</v>
      </c>
      <c r="P20" s="20">
        <f t="shared" si="0"/>
        <v>16</v>
      </c>
      <c r="Q20" s="20">
        <f t="shared" si="0"/>
        <v>17</v>
      </c>
      <c r="R20" s="20">
        <f t="shared" si="0"/>
        <v>18</v>
      </c>
      <c r="S20" s="20">
        <f t="shared" si="0"/>
        <v>19</v>
      </c>
      <c r="T20" s="20">
        <f t="shared" si="0"/>
        <v>20</v>
      </c>
      <c r="U20" s="20">
        <f t="shared" si="0"/>
        <v>21</v>
      </c>
      <c r="V20" s="20">
        <f t="shared" si="0"/>
        <v>22</v>
      </c>
      <c r="W20" s="20">
        <f t="shared" si="0"/>
        <v>23</v>
      </c>
      <c r="X20" s="15"/>
      <c r="Y20" s="15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31.5" x14ac:dyDescent="0.25">
      <c r="A21" s="20">
        <v>0</v>
      </c>
      <c r="B21" s="21" t="s">
        <v>29</v>
      </c>
      <c r="C21" s="20" t="s">
        <v>30</v>
      </c>
      <c r="D21" s="22">
        <f>D22+D29+D37+D43</f>
        <v>10095.285905983264</v>
      </c>
      <c r="E21" s="22">
        <f t="shared" ref="E21:R21" si="1">E22+E29+E37+E43</f>
        <v>0</v>
      </c>
      <c r="F21" s="22">
        <f t="shared" si="1"/>
        <v>1137.2498868896189</v>
      </c>
      <c r="G21" s="22">
        <f t="shared" si="1"/>
        <v>36.87299999999999</v>
      </c>
      <c r="H21" s="22">
        <f t="shared" si="1"/>
        <v>0</v>
      </c>
      <c r="I21" s="22">
        <f t="shared" si="1"/>
        <v>528.56899999999996</v>
      </c>
      <c r="J21" s="22">
        <f t="shared" si="1"/>
        <v>0</v>
      </c>
      <c r="K21" s="22">
        <f t="shared" si="1"/>
        <v>22549</v>
      </c>
      <c r="L21" s="22">
        <f t="shared" si="1"/>
        <v>0</v>
      </c>
      <c r="M21" s="22">
        <f t="shared" si="1"/>
        <v>1199.2375608699999</v>
      </c>
      <c r="N21" s="22">
        <f t="shared" si="1"/>
        <v>36.483000000000004</v>
      </c>
      <c r="O21" s="22">
        <f t="shared" si="1"/>
        <v>0</v>
      </c>
      <c r="P21" s="22">
        <f t="shared" si="1"/>
        <v>545.12599999999998</v>
      </c>
      <c r="Q21" s="22">
        <f t="shared" si="1"/>
        <v>0</v>
      </c>
      <c r="R21" s="22">
        <f t="shared" si="1"/>
        <v>13857</v>
      </c>
      <c r="S21" s="23">
        <f t="shared" ref="S21:S84" si="2">IF($E21="нд","нд",$L21-$E21)</f>
        <v>0</v>
      </c>
      <c r="T21" s="24" t="str">
        <f t="shared" ref="T21:T84" si="3">IF($E21="нд","нд",IF((E21)&gt;0,S21/(E21),"-"))</f>
        <v>-</v>
      </c>
      <c r="U21" s="23">
        <f t="shared" ref="U21:U84" si="4">IF($F21="нд","нд",$M21-$F21)</f>
        <v>61.987673980381032</v>
      </c>
      <c r="V21" s="24">
        <f t="shared" ref="V21:V84" si="5">IF($F21="нд","нд",IF((F21)&gt;0,U21/(F21),"-"))</f>
        <v>5.4506643346360288E-2</v>
      </c>
      <c r="W21" s="20" t="s">
        <v>31</v>
      </c>
      <c r="X21" s="15"/>
      <c r="Y21" s="15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47.25" x14ac:dyDescent="0.25">
      <c r="A22" s="19" t="s">
        <v>32</v>
      </c>
      <c r="B22" s="25" t="s">
        <v>33</v>
      </c>
      <c r="C22" s="19" t="s">
        <v>30</v>
      </c>
      <c r="D22" s="22">
        <f>D23+D24+D25+D26+D27+D28</f>
        <v>9843.5491822309268</v>
      </c>
      <c r="E22" s="22">
        <f t="shared" ref="E22:R22" si="6">E23+E24+E25+E26+E27+E28</f>
        <v>0</v>
      </c>
      <c r="F22" s="22">
        <f t="shared" si="6"/>
        <v>1091.3435518211636</v>
      </c>
      <c r="G22" s="22">
        <f t="shared" si="6"/>
        <v>36.87299999999999</v>
      </c>
      <c r="H22" s="22">
        <f t="shared" si="6"/>
        <v>0</v>
      </c>
      <c r="I22" s="22">
        <f t="shared" si="6"/>
        <v>528.56899999999996</v>
      </c>
      <c r="J22" s="22">
        <f t="shared" si="6"/>
        <v>0</v>
      </c>
      <c r="K22" s="22">
        <f t="shared" si="6"/>
        <v>20153</v>
      </c>
      <c r="L22" s="22">
        <f t="shared" si="6"/>
        <v>0</v>
      </c>
      <c r="M22" s="22">
        <f t="shared" si="6"/>
        <v>1199.2375608699999</v>
      </c>
      <c r="N22" s="22">
        <f t="shared" si="6"/>
        <v>36.483000000000004</v>
      </c>
      <c r="O22" s="22">
        <f t="shared" si="6"/>
        <v>0</v>
      </c>
      <c r="P22" s="22">
        <f t="shared" si="6"/>
        <v>545.12599999999998</v>
      </c>
      <c r="Q22" s="22">
        <f t="shared" si="6"/>
        <v>0</v>
      </c>
      <c r="R22" s="22">
        <f t="shared" si="6"/>
        <v>13857</v>
      </c>
      <c r="S22" s="23">
        <f t="shared" si="2"/>
        <v>0</v>
      </c>
      <c r="T22" s="24" t="str">
        <f t="shared" si="3"/>
        <v>-</v>
      </c>
      <c r="U22" s="23">
        <f t="shared" si="4"/>
        <v>107.89400904883632</v>
      </c>
      <c r="V22" s="24">
        <f t="shared" si="5"/>
        <v>9.8863468674726465E-2</v>
      </c>
      <c r="W22" s="20" t="s">
        <v>31</v>
      </c>
      <c r="X22" s="26"/>
      <c r="Y22" s="26"/>
      <c r="Z22" s="26"/>
      <c r="AA22" s="26"/>
    </row>
    <row r="23" spans="1:52" x14ac:dyDescent="0.25">
      <c r="A23" s="27" t="s">
        <v>34</v>
      </c>
      <c r="B23" s="25" t="s">
        <v>35</v>
      </c>
      <c r="C23" s="27" t="s">
        <v>30</v>
      </c>
      <c r="D23" s="28">
        <f>D46</f>
        <v>3821.4373729273866</v>
      </c>
      <c r="E23" s="28">
        <f t="shared" ref="E23:R23" si="7">E46</f>
        <v>0</v>
      </c>
      <c r="F23" s="28">
        <f t="shared" si="7"/>
        <v>48.50713790127427</v>
      </c>
      <c r="G23" s="28">
        <f t="shared" si="7"/>
        <v>0</v>
      </c>
      <c r="H23" s="28">
        <f t="shared" si="7"/>
        <v>0</v>
      </c>
      <c r="I23" s="28">
        <f t="shared" si="7"/>
        <v>1.53</v>
      </c>
      <c r="J23" s="28">
        <f t="shared" si="7"/>
        <v>0</v>
      </c>
      <c r="K23" s="28">
        <f t="shared" si="7"/>
        <v>1054</v>
      </c>
      <c r="L23" s="28">
        <f t="shared" si="7"/>
        <v>0</v>
      </c>
      <c r="M23" s="28">
        <f t="shared" si="7"/>
        <v>1.9640154999999999</v>
      </c>
      <c r="N23" s="28">
        <f t="shared" si="7"/>
        <v>0</v>
      </c>
      <c r="O23" s="28">
        <f t="shared" si="7"/>
        <v>0</v>
      </c>
      <c r="P23" s="28">
        <f t="shared" si="7"/>
        <v>1.4039999999999999</v>
      </c>
      <c r="Q23" s="28">
        <f t="shared" si="7"/>
        <v>0</v>
      </c>
      <c r="R23" s="28">
        <f t="shared" si="7"/>
        <v>1</v>
      </c>
      <c r="S23" s="23">
        <f t="shared" si="2"/>
        <v>0</v>
      </c>
      <c r="T23" s="24" t="str">
        <f t="shared" si="3"/>
        <v>-</v>
      </c>
      <c r="U23" s="23">
        <f t="shared" si="4"/>
        <v>-46.543122401274267</v>
      </c>
      <c r="V23" s="24">
        <f t="shared" si="5"/>
        <v>-0.95951079397845884</v>
      </c>
      <c r="W23" s="20" t="s">
        <v>31</v>
      </c>
    </row>
    <row r="24" spans="1:52" ht="31.5" x14ac:dyDescent="0.25">
      <c r="A24" s="29" t="s">
        <v>36</v>
      </c>
      <c r="B24" s="30" t="s">
        <v>37</v>
      </c>
      <c r="C24" s="29" t="s">
        <v>30</v>
      </c>
      <c r="D24" s="28">
        <f>D83</f>
        <v>2046.3542271003398</v>
      </c>
      <c r="E24" s="28">
        <f t="shared" ref="E24:R24" si="8">E83</f>
        <v>0</v>
      </c>
      <c r="F24" s="28">
        <f t="shared" si="8"/>
        <v>404.36079995032583</v>
      </c>
      <c r="G24" s="28">
        <f t="shared" si="8"/>
        <v>0</v>
      </c>
      <c r="H24" s="28">
        <f t="shared" si="8"/>
        <v>0</v>
      </c>
      <c r="I24" s="28">
        <f t="shared" si="8"/>
        <v>0</v>
      </c>
      <c r="J24" s="28">
        <f t="shared" si="8"/>
        <v>0</v>
      </c>
      <c r="K24" s="28">
        <f t="shared" si="8"/>
        <v>19099</v>
      </c>
      <c r="L24" s="28">
        <f t="shared" si="8"/>
        <v>0</v>
      </c>
      <c r="M24" s="28">
        <f t="shared" si="8"/>
        <v>642.65236301000004</v>
      </c>
      <c r="N24" s="28">
        <f t="shared" si="8"/>
        <v>0</v>
      </c>
      <c r="O24" s="28">
        <f t="shared" si="8"/>
        <v>0</v>
      </c>
      <c r="P24" s="28">
        <f t="shared" si="8"/>
        <v>22.39</v>
      </c>
      <c r="Q24" s="28">
        <f t="shared" si="8"/>
        <v>0</v>
      </c>
      <c r="R24" s="28">
        <f t="shared" si="8"/>
        <v>13768</v>
      </c>
      <c r="S24" s="23">
        <f t="shared" si="2"/>
        <v>0</v>
      </c>
      <c r="T24" s="24" t="str">
        <f t="shared" si="3"/>
        <v>-</v>
      </c>
      <c r="U24" s="23">
        <f t="shared" si="4"/>
        <v>238.29156305967422</v>
      </c>
      <c r="V24" s="24">
        <f t="shared" si="5"/>
        <v>0.58930431211172651</v>
      </c>
      <c r="W24" s="20" t="s">
        <v>31</v>
      </c>
    </row>
    <row r="25" spans="1:52" ht="63" x14ac:dyDescent="0.25">
      <c r="A25" s="27" t="s">
        <v>38</v>
      </c>
      <c r="B25" s="25" t="s">
        <v>39</v>
      </c>
      <c r="C25" s="27" t="s">
        <v>30</v>
      </c>
      <c r="D25" s="28">
        <f>D102</f>
        <v>0</v>
      </c>
      <c r="E25" s="28">
        <f t="shared" ref="E25:R25" si="9">E102</f>
        <v>0</v>
      </c>
      <c r="F25" s="28">
        <f t="shared" si="9"/>
        <v>0</v>
      </c>
      <c r="G25" s="28">
        <f t="shared" si="9"/>
        <v>0</v>
      </c>
      <c r="H25" s="28">
        <f t="shared" si="9"/>
        <v>0</v>
      </c>
      <c r="I25" s="28">
        <f t="shared" si="9"/>
        <v>0</v>
      </c>
      <c r="J25" s="28">
        <f t="shared" si="9"/>
        <v>0</v>
      </c>
      <c r="K25" s="28">
        <f t="shared" si="9"/>
        <v>0</v>
      </c>
      <c r="L25" s="28">
        <f t="shared" si="9"/>
        <v>0</v>
      </c>
      <c r="M25" s="28">
        <f t="shared" si="9"/>
        <v>0</v>
      </c>
      <c r="N25" s="28">
        <f t="shared" si="9"/>
        <v>0</v>
      </c>
      <c r="O25" s="28">
        <f t="shared" si="9"/>
        <v>0</v>
      </c>
      <c r="P25" s="28">
        <f t="shared" si="9"/>
        <v>0</v>
      </c>
      <c r="Q25" s="28">
        <f t="shared" si="9"/>
        <v>0</v>
      </c>
      <c r="R25" s="28">
        <f t="shared" si="9"/>
        <v>0</v>
      </c>
      <c r="S25" s="23">
        <f t="shared" si="2"/>
        <v>0</v>
      </c>
      <c r="T25" s="24" t="str">
        <f t="shared" si="3"/>
        <v>-</v>
      </c>
      <c r="U25" s="23">
        <f t="shared" si="4"/>
        <v>0</v>
      </c>
      <c r="V25" s="24" t="str">
        <f t="shared" si="5"/>
        <v>-</v>
      </c>
      <c r="W25" s="20" t="s">
        <v>31</v>
      </c>
    </row>
    <row r="26" spans="1:52" ht="31.5" x14ac:dyDescent="0.25">
      <c r="A26" s="27" t="s">
        <v>40</v>
      </c>
      <c r="B26" s="25" t="s">
        <v>41</v>
      </c>
      <c r="C26" s="27" t="s">
        <v>30</v>
      </c>
      <c r="D26" s="28">
        <f t="shared" ref="D26:R26" si="10">D105</f>
        <v>2321.3528838568668</v>
      </c>
      <c r="E26" s="28">
        <f t="shared" si="10"/>
        <v>0</v>
      </c>
      <c r="F26" s="28">
        <f t="shared" si="10"/>
        <v>638.4756139695636</v>
      </c>
      <c r="G26" s="28">
        <f t="shared" si="10"/>
        <v>36.87299999999999</v>
      </c>
      <c r="H26" s="28">
        <f t="shared" si="10"/>
        <v>0</v>
      </c>
      <c r="I26" s="28">
        <f t="shared" si="10"/>
        <v>527.03899999999999</v>
      </c>
      <c r="J26" s="28">
        <f t="shared" si="10"/>
        <v>0</v>
      </c>
      <c r="K26" s="28">
        <f t="shared" si="10"/>
        <v>0</v>
      </c>
      <c r="L26" s="28">
        <f t="shared" si="10"/>
        <v>0</v>
      </c>
      <c r="M26" s="28">
        <f t="shared" si="10"/>
        <v>522.79531785000006</v>
      </c>
      <c r="N26" s="28">
        <f t="shared" si="10"/>
        <v>36.483000000000004</v>
      </c>
      <c r="O26" s="28">
        <f t="shared" si="10"/>
        <v>0</v>
      </c>
      <c r="P26" s="28">
        <f t="shared" si="10"/>
        <v>521.33199999999999</v>
      </c>
      <c r="Q26" s="28">
        <f t="shared" si="10"/>
        <v>0</v>
      </c>
      <c r="R26" s="28">
        <f t="shared" si="10"/>
        <v>0</v>
      </c>
      <c r="S26" s="23">
        <f t="shared" si="2"/>
        <v>0</v>
      </c>
      <c r="T26" s="24" t="str">
        <f t="shared" si="3"/>
        <v>-</v>
      </c>
      <c r="U26" s="23">
        <f t="shared" si="4"/>
        <v>-115.68029611956354</v>
      </c>
      <c r="V26" s="24">
        <f t="shared" si="5"/>
        <v>-0.18118201163604358</v>
      </c>
      <c r="W26" s="20" t="s">
        <v>31</v>
      </c>
    </row>
    <row r="27" spans="1:52" ht="31.5" x14ac:dyDescent="0.25">
      <c r="A27" s="27" t="s">
        <v>42</v>
      </c>
      <c r="B27" s="25" t="s">
        <v>43</v>
      </c>
      <c r="C27" s="27" t="s">
        <v>30</v>
      </c>
      <c r="D27" s="28">
        <f>D122</f>
        <v>0</v>
      </c>
      <c r="E27" s="28">
        <f t="shared" ref="E27:R28" si="11">E122</f>
        <v>0</v>
      </c>
      <c r="F27" s="28">
        <f t="shared" si="11"/>
        <v>0</v>
      </c>
      <c r="G27" s="28">
        <f t="shared" si="11"/>
        <v>0</v>
      </c>
      <c r="H27" s="28">
        <f t="shared" si="11"/>
        <v>0</v>
      </c>
      <c r="I27" s="28">
        <f t="shared" si="11"/>
        <v>0</v>
      </c>
      <c r="J27" s="28">
        <f t="shared" si="11"/>
        <v>0</v>
      </c>
      <c r="K27" s="28">
        <f t="shared" si="11"/>
        <v>0</v>
      </c>
      <c r="L27" s="28">
        <f t="shared" si="11"/>
        <v>0</v>
      </c>
      <c r="M27" s="28">
        <f t="shared" si="11"/>
        <v>0</v>
      </c>
      <c r="N27" s="28">
        <f t="shared" si="11"/>
        <v>0</v>
      </c>
      <c r="O27" s="28">
        <f t="shared" si="11"/>
        <v>0</v>
      </c>
      <c r="P27" s="28">
        <f t="shared" si="11"/>
        <v>0</v>
      </c>
      <c r="Q27" s="28">
        <f t="shared" si="11"/>
        <v>0</v>
      </c>
      <c r="R27" s="28">
        <f t="shared" si="11"/>
        <v>0</v>
      </c>
      <c r="S27" s="23">
        <f t="shared" si="2"/>
        <v>0</v>
      </c>
      <c r="T27" s="24" t="str">
        <f t="shared" si="3"/>
        <v>-</v>
      </c>
      <c r="U27" s="23">
        <f t="shared" si="4"/>
        <v>0</v>
      </c>
      <c r="V27" s="24" t="str">
        <f t="shared" si="5"/>
        <v>-</v>
      </c>
      <c r="W27" s="20" t="s">
        <v>31</v>
      </c>
    </row>
    <row r="28" spans="1:52" x14ac:dyDescent="0.25">
      <c r="A28" s="27" t="s">
        <v>44</v>
      </c>
      <c r="B28" s="25" t="s">
        <v>45</v>
      </c>
      <c r="C28" s="27" t="s">
        <v>30</v>
      </c>
      <c r="D28" s="28">
        <f>D123</f>
        <v>1654.4046983463334</v>
      </c>
      <c r="E28" s="28">
        <f t="shared" si="11"/>
        <v>0</v>
      </c>
      <c r="F28" s="28">
        <f t="shared" si="11"/>
        <v>0</v>
      </c>
      <c r="G28" s="28">
        <f t="shared" si="11"/>
        <v>0</v>
      </c>
      <c r="H28" s="28">
        <f t="shared" si="11"/>
        <v>0</v>
      </c>
      <c r="I28" s="28">
        <f t="shared" si="11"/>
        <v>0</v>
      </c>
      <c r="J28" s="28">
        <f t="shared" si="11"/>
        <v>0</v>
      </c>
      <c r="K28" s="28">
        <f t="shared" si="11"/>
        <v>0</v>
      </c>
      <c r="L28" s="28">
        <f t="shared" si="11"/>
        <v>0</v>
      </c>
      <c r="M28" s="28">
        <f t="shared" si="11"/>
        <v>31.825864510000002</v>
      </c>
      <c r="N28" s="28">
        <f t="shared" si="11"/>
        <v>0</v>
      </c>
      <c r="O28" s="28">
        <f t="shared" si="11"/>
        <v>0</v>
      </c>
      <c r="P28" s="28">
        <f t="shared" si="11"/>
        <v>0</v>
      </c>
      <c r="Q28" s="28">
        <f t="shared" si="11"/>
        <v>0</v>
      </c>
      <c r="R28" s="28">
        <f t="shared" si="11"/>
        <v>88</v>
      </c>
      <c r="S28" s="23">
        <f t="shared" si="2"/>
        <v>0</v>
      </c>
      <c r="T28" s="24" t="str">
        <f t="shared" si="3"/>
        <v>-</v>
      </c>
      <c r="U28" s="23">
        <f t="shared" si="4"/>
        <v>31.825864510000002</v>
      </c>
      <c r="V28" s="24" t="str">
        <f t="shared" si="5"/>
        <v>-</v>
      </c>
      <c r="W28" s="20" t="s">
        <v>31</v>
      </c>
    </row>
    <row r="29" spans="1:52" ht="47.25" x14ac:dyDescent="0.25">
      <c r="A29" s="27" t="s">
        <v>46</v>
      </c>
      <c r="B29" s="25" t="s">
        <v>47</v>
      </c>
      <c r="C29" s="27" t="s">
        <v>30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3">
        <f t="shared" si="2"/>
        <v>0</v>
      </c>
      <c r="T29" s="24" t="str">
        <f t="shared" si="3"/>
        <v>-</v>
      </c>
      <c r="U29" s="23">
        <f t="shared" si="4"/>
        <v>0</v>
      </c>
      <c r="V29" s="24" t="str">
        <f t="shared" si="5"/>
        <v>-</v>
      </c>
      <c r="W29" s="20" t="s">
        <v>31</v>
      </c>
    </row>
    <row r="30" spans="1:52" ht="31.5" x14ac:dyDescent="0.25">
      <c r="A30" s="27" t="s">
        <v>48</v>
      </c>
      <c r="B30" s="25" t="s">
        <v>49</v>
      </c>
      <c r="C30" s="27" t="s">
        <v>30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3">
        <f t="shared" si="2"/>
        <v>0</v>
      </c>
      <c r="T30" s="24" t="str">
        <f t="shared" si="3"/>
        <v>-</v>
      </c>
      <c r="U30" s="23">
        <f t="shared" si="4"/>
        <v>0</v>
      </c>
      <c r="V30" s="24" t="str">
        <f t="shared" si="5"/>
        <v>-</v>
      </c>
      <c r="W30" s="20" t="s">
        <v>31</v>
      </c>
    </row>
    <row r="31" spans="1:52" x14ac:dyDescent="0.25">
      <c r="A31" s="27" t="s">
        <v>50</v>
      </c>
      <c r="B31" s="25" t="s">
        <v>51</v>
      </c>
      <c r="C31" s="27" t="s">
        <v>30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3">
        <f t="shared" si="2"/>
        <v>0</v>
      </c>
      <c r="T31" s="24" t="str">
        <f t="shared" si="3"/>
        <v>-</v>
      </c>
      <c r="U31" s="23">
        <f t="shared" si="4"/>
        <v>0</v>
      </c>
      <c r="V31" s="24" t="str">
        <f t="shared" si="5"/>
        <v>-</v>
      </c>
      <c r="W31" s="20" t="s">
        <v>31</v>
      </c>
    </row>
    <row r="32" spans="1:52" ht="31.5" x14ac:dyDescent="0.25">
      <c r="A32" s="27" t="s">
        <v>52</v>
      </c>
      <c r="B32" s="25" t="s">
        <v>53</v>
      </c>
      <c r="C32" s="27" t="s">
        <v>30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3">
        <f t="shared" si="2"/>
        <v>0</v>
      </c>
      <c r="T32" s="24" t="str">
        <f t="shared" si="3"/>
        <v>-</v>
      </c>
      <c r="U32" s="23">
        <f t="shared" si="4"/>
        <v>0</v>
      </c>
      <c r="V32" s="24" t="str">
        <f t="shared" si="5"/>
        <v>-</v>
      </c>
      <c r="W32" s="20" t="s">
        <v>31</v>
      </c>
    </row>
    <row r="33" spans="1:23" ht="47.25" x14ac:dyDescent="0.25">
      <c r="A33" s="27" t="s">
        <v>54</v>
      </c>
      <c r="B33" s="25" t="s">
        <v>55</v>
      </c>
      <c r="C33" s="27" t="s">
        <v>30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3">
        <f t="shared" si="2"/>
        <v>0</v>
      </c>
      <c r="T33" s="24" t="str">
        <f t="shared" si="3"/>
        <v>-</v>
      </c>
      <c r="U33" s="23">
        <f t="shared" si="4"/>
        <v>0</v>
      </c>
      <c r="V33" s="24" t="str">
        <f t="shared" si="5"/>
        <v>-</v>
      </c>
      <c r="W33" s="20" t="s">
        <v>31</v>
      </c>
    </row>
    <row r="34" spans="1:23" x14ac:dyDescent="0.25">
      <c r="A34" s="27" t="s">
        <v>56</v>
      </c>
      <c r="B34" s="25" t="s">
        <v>57</v>
      </c>
      <c r="C34" s="27" t="s">
        <v>30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3">
        <f t="shared" si="2"/>
        <v>0</v>
      </c>
      <c r="T34" s="24" t="str">
        <f t="shared" si="3"/>
        <v>-</v>
      </c>
      <c r="U34" s="23">
        <f t="shared" si="4"/>
        <v>0</v>
      </c>
      <c r="V34" s="24" t="str">
        <f t="shared" si="5"/>
        <v>-</v>
      </c>
      <c r="W34" s="20" t="s">
        <v>31</v>
      </c>
    </row>
    <row r="35" spans="1:23" ht="31.5" x14ac:dyDescent="0.25">
      <c r="A35" s="27" t="s">
        <v>58</v>
      </c>
      <c r="B35" s="25" t="s">
        <v>43</v>
      </c>
      <c r="C35" s="27" t="s">
        <v>30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3">
        <f t="shared" si="2"/>
        <v>0</v>
      </c>
      <c r="T35" s="24" t="str">
        <f t="shared" si="3"/>
        <v>-</v>
      </c>
      <c r="U35" s="23">
        <f t="shared" si="4"/>
        <v>0</v>
      </c>
      <c r="V35" s="24" t="str">
        <f t="shared" si="5"/>
        <v>-</v>
      </c>
      <c r="W35" s="20" t="s">
        <v>31</v>
      </c>
    </row>
    <row r="36" spans="1:23" x14ac:dyDescent="0.25">
      <c r="A36" s="27" t="s">
        <v>59</v>
      </c>
      <c r="B36" s="25" t="s">
        <v>45</v>
      </c>
      <c r="C36" s="27" t="s">
        <v>30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3">
        <f t="shared" si="2"/>
        <v>0</v>
      </c>
      <c r="T36" s="24" t="str">
        <f t="shared" si="3"/>
        <v>-</v>
      </c>
      <c r="U36" s="23">
        <f t="shared" si="4"/>
        <v>0</v>
      </c>
      <c r="V36" s="24" t="str">
        <f t="shared" si="5"/>
        <v>-</v>
      </c>
      <c r="W36" s="20" t="s">
        <v>31</v>
      </c>
    </row>
    <row r="37" spans="1:23" ht="78.75" x14ac:dyDescent="0.25">
      <c r="A37" s="27" t="s">
        <v>60</v>
      </c>
      <c r="B37" s="25" t="s">
        <v>61</v>
      </c>
      <c r="C37" s="27" t="s">
        <v>30</v>
      </c>
      <c r="D37" s="28">
        <f>D250</f>
        <v>251.73672375233721</v>
      </c>
      <c r="E37" s="28">
        <f t="shared" ref="E37:R38" si="12">E250</f>
        <v>0</v>
      </c>
      <c r="F37" s="28">
        <f t="shared" si="12"/>
        <v>45.90633506845537</v>
      </c>
      <c r="G37" s="28">
        <f t="shared" si="12"/>
        <v>0</v>
      </c>
      <c r="H37" s="28">
        <f t="shared" si="12"/>
        <v>0</v>
      </c>
      <c r="I37" s="28">
        <f t="shared" si="12"/>
        <v>0</v>
      </c>
      <c r="J37" s="28">
        <f t="shared" si="12"/>
        <v>0</v>
      </c>
      <c r="K37" s="28">
        <f t="shared" si="12"/>
        <v>2396</v>
      </c>
      <c r="L37" s="28">
        <f t="shared" si="12"/>
        <v>0</v>
      </c>
      <c r="M37" s="28">
        <f t="shared" si="12"/>
        <v>0</v>
      </c>
      <c r="N37" s="28">
        <f t="shared" si="12"/>
        <v>0</v>
      </c>
      <c r="O37" s="28">
        <f t="shared" si="12"/>
        <v>0</v>
      </c>
      <c r="P37" s="28">
        <f t="shared" si="12"/>
        <v>0</v>
      </c>
      <c r="Q37" s="28">
        <f t="shared" si="12"/>
        <v>0</v>
      </c>
      <c r="R37" s="28">
        <f t="shared" si="12"/>
        <v>0</v>
      </c>
      <c r="S37" s="23">
        <f t="shared" si="2"/>
        <v>0</v>
      </c>
      <c r="T37" s="24" t="str">
        <f t="shared" si="3"/>
        <v>-</v>
      </c>
      <c r="U37" s="23">
        <f t="shared" si="4"/>
        <v>-45.90633506845537</v>
      </c>
      <c r="V37" s="24">
        <f t="shared" si="5"/>
        <v>-1</v>
      </c>
      <c r="W37" s="20" t="s">
        <v>31</v>
      </c>
    </row>
    <row r="38" spans="1:23" x14ac:dyDescent="0.25">
      <c r="A38" s="27" t="s">
        <v>62</v>
      </c>
      <c r="B38" s="25" t="s">
        <v>51</v>
      </c>
      <c r="C38" s="27" t="s">
        <v>30</v>
      </c>
      <c r="D38" s="28">
        <f>D251</f>
        <v>0</v>
      </c>
      <c r="E38" s="28">
        <f t="shared" si="12"/>
        <v>0</v>
      </c>
      <c r="F38" s="28">
        <f t="shared" si="12"/>
        <v>0</v>
      </c>
      <c r="G38" s="28">
        <f t="shared" si="12"/>
        <v>0</v>
      </c>
      <c r="H38" s="28">
        <f t="shared" si="12"/>
        <v>0</v>
      </c>
      <c r="I38" s="28">
        <f t="shared" si="12"/>
        <v>0</v>
      </c>
      <c r="J38" s="28">
        <f t="shared" si="12"/>
        <v>0</v>
      </c>
      <c r="K38" s="28">
        <f t="shared" si="12"/>
        <v>0</v>
      </c>
      <c r="L38" s="28">
        <f t="shared" si="12"/>
        <v>0</v>
      </c>
      <c r="M38" s="28">
        <f t="shared" si="12"/>
        <v>0</v>
      </c>
      <c r="N38" s="28">
        <f t="shared" si="12"/>
        <v>0</v>
      </c>
      <c r="O38" s="28">
        <f t="shared" si="12"/>
        <v>0</v>
      </c>
      <c r="P38" s="28">
        <f t="shared" si="12"/>
        <v>0</v>
      </c>
      <c r="Q38" s="28">
        <f t="shared" si="12"/>
        <v>0</v>
      </c>
      <c r="R38" s="28">
        <f t="shared" si="12"/>
        <v>0</v>
      </c>
      <c r="S38" s="23">
        <f t="shared" si="2"/>
        <v>0</v>
      </c>
      <c r="T38" s="24" t="str">
        <f t="shared" si="3"/>
        <v>-</v>
      </c>
      <c r="U38" s="23">
        <f t="shared" si="4"/>
        <v>0</v>
      </c>
      <c r="V38" s="24" t="str">
        <f t="shared" si="5"/>
        <v>-</v>
      </c>
      <c r="W38" s="20" t="s">
        <v>31</v>
      </c>
    </row>
    <row r="39" spans="1:23" ht="31.5" x14ac:dyDescent="0.25">
      <c r="A39" s="27" t="s">
        <v>63</v>
      </c>
      <c r="B39" s="25" t="s">
        <v>64</v>
      </c>
      <c r="C39" s="27" t="s">
        <v>30</v>
      </c>
      <c r="D39" s="28">
        <f>D257</f>
        <v>0</v>
      </c>
      <c r="E39" s="28">
        <f t="shared" ref="E39:R39" si="13">E257</f>
        <v>0</v>
      </c>
      <c r="F39" s="28">
        <f t="shared" si="13"/>
        <v>0</v>
      </c>
      <c r="G39" s="28">
        <f t="shared" si="13"/>
        <v>0</v>
      </c>
      <c r="H39" s="28">
        <f t="shared" si="13"/>
        <v>0</v>
      </c>
      <c r="I39" s="28">
        <f t="shared" si="13"/>
        <v>0</v>
      </c>
      <c r="J39" s="28">
        <f t="shared" si="13"/>
        <v>0</v>
      </c>
      <c r="K39" s="28">
        <f t="shared" si="13"/>
        <v>0</v>
      </c>
      <c r="L39" s="28">
        <f t="shared" si="13"/>
        <v>0</v>
      </c>
      <c r="M39" s="28">
        <f t="shared" si="13"/>
        <v>0</v>
      </c>
      <c r="N39" s="28">
        <f t="shared" si="13"/>
        <v>0</v>
      </c>
      <c r="O39" s="28">
        <f t="shared" si="13"/>
        <v>0</v>
      </c>
      <c r="P39" s="28">
        <f t="shared" si="13"/>
        <v>0</v>
      </c>
      <c r="Q39" s="28">
        <f t="shared" si="13"/>
        <v>0</v>
      </c>
      <c r="R39" s="28">
        <f t="shared" si="13"/>
        <v>0</v>
      </c>
      <c r="S39" s="23">
        <f t="shared" si="2"/>
        <v>0</v>
      </c>
      <c r="T39" s="24" t="str">
        <f t="shared" si="3"/>
        <v>-</v>
      </c>
      <c r="U39" s="23">
        <f t="shared" si="4"/>
        <v>0</v>
      </c>
      <c r="V39" s="24" t="str">
        <f t="shared" si="5"/>
        <v>-</v>
      </c>
      <c r="W39" s="20" t="s">
        <v>31</v>
      </c>
    </row>
    <row r="40" spans="1:23" x14ac:dyDescent="0.25">
      <c r="A40" s="27" t="s">
        <v>65</v>
      </c>
      <c r="B40" s="25" t="s">
        <v>66</v>
      </c>
      <c r="C40" s="27" t="s">
        <v>30</v>
      </c>
      <c r="D40" s="28">
        <f>D264</f>
        <v>0</v>
      </c>
      <c r="E40" s="28">
        <f t="shared" ref="E40:R40" si="14">E264</f>
        <v>0</v>
      </c>
      <c r="F40" s="28">
        <f t="shared" si="14"/>
        <v>0</v>
      </c>
      <c r="G40" s="28">
        <f t="shared" si="14"/>
        <v>0</v>
      </c>
      <c r="H40" s="28">
        <f t="shared" si="14"/>
        <v>0</v>
      </c>
      <c r="I40" s="28">
        <f t="shared" si="14"/>
        <v>0</v>
      </c>
      <c r="J40" s="28">
        <f t="shared" si="14"/>
        <v>0</v>
      </c>
      <c r="K40" s="28">
        <f t="shared" si="14"/>
        <v>0</v>
      </c>
      <c r="L40" s="28">
        <f t="shared" si="14"/>
        <v>0</v>
      </c>
      <c r="M40" s="28">
        <f t="shared" si="14"/>
        <v>0</v>
      </c>
      <c r="N40" s="28">
        <f t="shared" si="14"/>
        <v>0</v>
      </c>
      <c r="O40" s="28">
        <f t="shared" si="14"/>
        <v>0</v>
      </c>
      <c r="P40" s="28">
        <f t="shared" si="14"/>
        <v>0</v>
      </c>
      <c r="Q40" s="28">
        <f t="shared" si="14"/>
        <v>0</v>
      </c>
      <c r="R40" s="28">
        <f t="shared" si="14"/>
        <v>0</v>
      </c>
      <c r="S40" s="23">
        <f t="shared" si="2"/>
        <v>0</v>
      </c>
      <c r="T40" s="24" t="str">
        <f t="shared" si="3"/>
        <v>-</v>
      </c>
      <c r="U40" s="23">
        <f t="shared" si="4"/>
        <v>0</v>
      </c>
      <c r="V40" s="24" t="str">
        <f t="shared" si="5"/>
        <v>-</v>
      </c>
      <c r="W40" s="20" t="s">
        <v>31</v>
      </c>
    </row>
    <row r="41" spans="1:23" ht="31.5" x14ac:dyDescent="0.25">
      <c r="A41" s="27" t="s">
        <v>67</v>
      </c>
      <c r="B41" s="25" t="s">
        <v>43</v>
      </c>
      <c r="C41" s="27" t="s">
        <v>30</v>
      </c>
      <c r="D41" s="28">
        <f>D271</f>
        <v>0</v>
      </c>
      <c r="E41" s="28">
        <f t="shared" ref="E41:R42" si="15">E271</f>
        <v>0</v>
      </c>
      <c r="F41" s="28">
        <f t="shared" si="15"/>
        <v>0</v>
      </c>
      <c r="G41" s="28">
        <f t="shared" si="15"/>
        <v>0</v>
      </c>
      <c r="H41" s="28">
        <f t="shared" si="15"/>
        <v>0</v>
      </c>
      <c r="I41" s="28">
        <f t="shared" si="15"/>
        <v>0</v>
      </c>
      <c r="J41" s="28">
        <f t="shared" si="15"/>
        <v>0</v>
      </c>
      <c r="K41" s="28">
        <f t="shared" si="15"/>
        <v>0</v>
      </c>
      <c r="L41" s="28">
        <f t="shared" si="15"/>
        <v>0</v>
      </c>
      <c r="M41" s="28">
        <f t="shared" si="15"/>
        <v>0</v>
      </c>
      <c r="N41" s="28">
        <f t="shared" si="15"/>
        <v>0</v>
      </c>
      <c r="O41" s="28">
        <f t="shared" si="15"/>
        <v>0</v>
      </c>
      <c r="P41" s="28">
        <f t="shared" si="15"/>
        <v>0</v>
      </c>
      <c r="Q41" s="28">
        <f t="shared" si="15"/>
        <v>0</v>
      </c>
      <c r="R41" s="28">
        <f t="shared" si="15"/>
        <v>0</v>
      </c>
      <c r="S41" s="23">
        <f t="shared" si="2"/>
        <v>0</v>
      </c>
      <c r="T41" s="24" t="str">
        <f t="shared" si="3"/>
        <v>-</v>
      </c>
      <c r="U41" s="23">
        <f t="shared" si="4"/>
        <v>0</v>
      </c>
      <c r="V41" s="24" t="str">
        <f t="shared" si="5"/>
        <v>-</v>
      </c>
      <c r="W41" s="20" t="s">
        <v>31</v>
      </c>
    </row>
    <row r="42" spans="1:23" x14ac:dyDescent="0.25">
      <c r="A42" s="27" t="s">
        <v>68</v>
      </c>
      <c r="B42" s="25" t="s">
        <v>45</v>
      </c>
      <c r="C42" s="27" t="s">
        <v>30</v>
      </c>
      <c r="D42" s="28">
        <f>D272</f>
        <v>251.73672375233721</v>
      </c>
      <c r="E42" s="28">
        <f t="shared" si="15"/>
        <v>0</v>
      </c>
      <c r="F42" s="28">
        <f t="shared" si="15"/>
        <v>45.90633506845537</v>
      </c>
      <c r="G42" s="28">
        <f t="shared" si="15"/>
        <v>0</v>
      </c>
      <c r="H42" s="28">
        <f t="shared" si="15"/>
        <v>0</v>
      </c>
      <c r="I42" s="28">
        <f t="shared" si="15"/>
        <v>0</v>
      </c>
      <c r="J42" s="28">
        <f t="shared" si="15"/>
        <v>0</v>
      </c>
      <c r="K42" s="28">
        <f t="shared" si="15"/>
        <v>2396</v>
      </c>
      <c r="L42" s="28">
        <f t="shared" si="15"/>
        <v>0</v>
      </c>
      <c r="M42" s="28">
        <f t="shared" si="15"/>
        <v>0</v>
      </c>
      <c r="N42" s="28">
        <f t="shared" si="15"/>
        <v>0</v>
      </c>
      <c r="O42" s="28">
        <f t="shared" si="15"/>
        <v>0</v>
      </c>
      <c r="P42" s="28">
        <f t="shared" si="15"/>
        <v>0</v>
      </c>
      <c r="Q42" s="28">
        <f t="shared" si="15"/>
        <v>0</v>
      </c>
      <c r="R42" s="28">
        <f t="shared" si="15"/>
        <v>0</v>
      </c>
      <c r="S42" s="23">
        <f t="shared" si="2"/>
        <v>0</v>
      </c>
      <c r="T42" s="24" t="str">
        <f t="shared" si="3"/>
        <v>-</v>
      </c>
      <c r="U42" s="23">
        <f t="shared" si="4"/>
        <v>-45.90633506845537</v>
      </c>
      <c r="V42" s="24">
        <f t="shared" si="5"/>
        <v>-1</v>
      </c>
      <c r="W42" s="20" t="s">
        <v>31</v>
      </c>
    </row>
    <row r="43" spans="1:23" x14ac:dyDescent="0.25">
      <c r="A43" s="27" t="s">
        <v>69</v>
      </c>
      <c r="B43" s="25" t="s">
        <v>70</v>
      </c>
      <c r="C43" s="27" t="s">
        <v>30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3">
        <f t="shared" si="2"/>
        <v>0</v>
      </c>
      <c r="T43" s="24" t="str">
        <f t="shared" si="3"/>
        <v>-</v>
      </c>
      <c r="U43" s="23">
        <f t="shared" si="4"/>
        <v>0</v>
      </c>
      <c r="V43" s="24" t="str">
        <f t="shared" si="5"/>
        <v>-</v>
      </c>
      <c r="W43" s="20" t="s">
        <v>31</v>
      </c>
    </row>
    <row r="44" spans="1:23" x14ac:dyDescent="0.25">
      <c r="A44" s="27" t="s">
        <v>71</v>
      </c>
      <c r="B44" s="25" t="s">
        <v>72</v>
      </c>
      <c r="C44" s="27" t="s">
        <v>30</v>
      </c>
      <c r="D44" s="28">
        <f t="shared" ref="D44:R44" si="16">SUM(D45,D211,D250,D276)</f>
        <v>10095.285905983264</v>
      </c>
      <c r="E44" s="28">
        <f t="shared" si="16"/>
        <v>0</v>
      </c>
      <c r="F44" s="28">
        <f t="shared" si="16"/>
        <v>1137.2498868896189</v>
      </c>
      <c r="G44" s="28">
        <f t="shared" si="16"/>
        <v>36.87299999999999</v>
      </c>
      <c r="H44" s="28">
        <f t="shared" si="16"/>
        <v>0</v>
      </c>
      <c r="I44" s="28">
        <f t="shared" si="16"/>
        <v>528.56899999999996</v>
      </c>
      <c r="J44" s="28">
        <f t="shared" si="16"/>
        <v>0</v>
      </c>
      <c r="K44" s="28">
        <f t="shared" si="16"/>
        <v>22549</v>
      </c>
      <c r="L44" s="28">
        <f t="shared" si="16"/>
        <v>0</v>
      </c>
      <c r="M44" s="28">
        <f t="shared" si="16"/>
        <v>1199.2375608699999</v>
      </c>
      <c r="N44" s="28">
        <f t="shared" si="16"/>
        <v>36.483000000000004</v>
      </c>
      <c r="O44" s="28">
        <f t="shared" si="16"/>
        <v>0</v>
      </c>
      <c r="P44" s="28">
        <f t="shared" si="16"/>
        <v>545.12599999999998</v>
      </c>
      <c r="Q44" s="28">
        <f t="shared" si="16"/>
        <v>0</v>
      </c>
      <c r="R44" s="28">
        <f t="shared" si="16"/>
        <v>13857</v>
      </c>
      <c r="S44" s="23">
        <f t="shared" si="2"/>
        <v>0</v>
      </c>
      <c r="T44" s="24" t="str">
        <f t="shared" si="3"/>
        <v>-</v>
      </c>
      <c r="U44" s="23">
        <f t="shared" si="4"/>
        <v>61.987673980381032</v>
      </c>
      <c r="V44" s="24">
        <f t="shared" si="5"/>
        <v>5.4506643346360288E-2</v>
      </c>
      <c r="W44" s="20" t="s">
        <v>31</v>
      </c>
    </row>
    <row r="45" spans="1:23" ht="63" x14ac:dyDescent="0.25">
      <c r="A45" s="27" t="s">
        <v>73</v>
      </c>
      <c r="B45" s="25" t="s">
        <v>74</v>
      </c>
      <c r="C45" s="27" t="s">
        <v>30</v>
      </c>
      <c r="D45" s="28">
        <f t="shared" ref="D45:R45" si="17">D46+D83+D102+D105+D122+D123</f>
        <v>9843.5491822309268</v>
      </c>
      <c r="E45" s="28">
        <f t="shared" si="17"/>
        <v>0</v>
      </c>
      <c r="F45" s="28">
        <f t="shared" si="17"/>
        <v>1091.3435518211636</v>
      </c>
      <c r="G45" s="28">
        <f t="shared" si="17"/>
        <v>36.87299999999999</v>
      </c>
      <c r="H45" s="28">
        <f t="shared" si="17"/>
        <v>0</v>
      </c>
      <c r="I45" s="28">
        <f t="shared" si="17"/>
        <v>528.56899999999996</v>
      </c>
      <c r="J45" s="28">
        <f t="shared" si="17"/>
        <v>0</v>
      </c>
      <c r="K45" s="28">
        <f t="shared" si="17"/>
        <v>20153</v>
      </c>
      <c r="L45" s="28">
        <f t="shared" si="17"/>
        <v>0</v>
      </c>
      <c r="M45" s="28">
        <f t="shared" si="17"/>
        <v>1199.2375608699999</v>
      </c>
      <c r="N45" s="28">
        <f t="shared" si="17"/>
        <v>36.483000000000004</v>
      </c>
      <c r="O45" s="28">
        <f t="shared" si="17"/>
        <v>0</v>
      </c>
      <c r="P45" s="28">
        <f t="shared" si="17"/>
        <v>545.12599999999998</v>
      </c>
      <c r="Q45" s="28">
        <f t="shared" si="17"/>
        <v>0</v>
      </c>
      <c r="R45" s="28">
        <f t="shared" si="17"/>
        <v>13857</v>
      </c>
      <c r="S45" s="23">
        <f t="shared" si="2"/>
        <v>0</v>
      </c>
      <c r="T45" s="24" t="str">
        <f t="shared" si="3"/>
        <v>-</v>
      </c>
      <c r="U45" s="23">
        <f t="shared" si="4"/>
        <v>107.89400904883632</v>
      </c>
      <c r="V45" s="24">
        <f t="shared" si="5"/>
        <v>9.8863468674726465E-2</v>
      </c>
      <c r="W45" s="20" t="s">
        <v>31</v>
      </c>
    </row>
    <row r="46" spans="1:23" ht="31.5" x14ac:dyDescent="0.25">
      <c r="A46" s="27" t="s">
        <v>75</v>
      </c>
      <c r="B46" s="25" t="s">
        <v>76</v>
      </c>
      <c r="C46" s="27" t="s">
        <v>30</v>
      </c>
      <c r="D46" s="28">
        <f t="shared" ref="D46:R46" si="18">D47+D60+D63+D72</f>
        <v>3821.4373729273866</v>
      </c>
      <c r="E46" s="28">
        <f t="shared" si="18"/>
        <v>0</v>
      </c>
      <c r="F46" s="28">
        <f t="shared" si="18"/>
        <v>48.50713790127427</v>
      </c>
      <c r="G46" s="28">
        <f t="shared" si="18"/>
        <v>0</v>
      </c>
      <c r="H46" s="28">
        <f t="shared" si="18"/>
        <v>0</v>
      </c>
      <c r="I46" s="28">
        <f t="shared" si="18"/>
        <v>1.53</v>
      </c>
      <c r="J46" s="28">
        <f t="shared" si="18"/>
        <v>0</v>
      </c>
      <c r="K46" s="28">
        <f t="shared" si="18"/>
        <v>1054</v>
      </c>
      <c r="L46" s="28">
        <f t="shared" si="18"/>
        <v>0</v>
      </c>
      <c r="M46" s="28">
        <f t="shared" si="18"/>
        <v>1.9640154999999999</v>
      </c>
      <c r="N46" s="28">
        <f t="shared" si="18"/>
        <v>0</v>
      </c>
      <c r="O46" s="28">
        <f t="shared" si="18"/>
        <v>0</v>
      </c>
      <c r="P46" s="28">
        <f t="shared" si="18"/>
        <v>1.4039999999999999</v>
      </c>
      <c r="Q46" s="28">
        <f t="shared" si="18"/>
        <v>0</v>
      </c>
      <c r="R46" s="28">
        <f t="shared" si="18"/>
        <v>1</v>
      </c>
      <c r="S46" s="23">
        <f t="shared" si="2"/>
        <v>0</v>
      </c>
      <c r="T46" s="24" t="str">
        <f t="shared" si="3"/>
        <v>-</v>
      </c>
      <c r="U46" s="23">
        <f t="shared" si="4"/>
        <v>-46.543122401274267</v>
      </c>
      <c r="V46" s="24">
        <f t="shared" si="5"/>
        <v>-0.95951079397845884</v>
      </c>
      <c r="W46" s="20" t="s">
        <v>31</v>
      </c>
    </row>
    <row r="47" spans="1:23" ht="47.25" x14ac:dyDescent="0.25">
      <c r="A47" s="27" t="s">
        <v>77</v>
      </c>
      <c r="B47" s="25" t="s">
        <v>78</v>
      </c>
      <c r="C47" s="27" t="s">
        <v>30</v>
      </c>
      <c r="D47" s="28">
        <f>SUM(D48,D49,D50)</f>
        <v>3134.5801225796095</v>
      </c>
      <c r="E47" s="28">
        <f t="shared" ref="E47:R47" si="19">SUM(E48,E49,E50)</f>
        <v>0</v>
      </c>
      <c r="F47" s="28">
        <f t="shared" si="19"/>
        <v>36.746138200109201</v>
      </c>
      <c r="G47" s="28">
        <f t="shared" si="19"/>
        <v>0</v>
      </c>
      <c r="H47" s="28">
        <f t="shared" si="19"/>
        <v>0</v>
      </c>
      <c r="I47" s="28">
        <f t="shared" si="19"/>
        <v>1.53</v>
      </c>
      <c r="J47" s="28">
        <f t="shared" si="19"/>
        <v>0</v>
      </c>
      <c r="K47" s="28">
        <f t="shared" si="19"/>
        <v>1048</v>
      </c>
      <c r="L47" s="28">
        <f t="shared" si="19"/>
        <v>0</v>
      </c>
      <c r="M47" s="28">
        <f t="shared" si="19"/>
        <v>1.2018859900000001</v>
      </c>
      <c r="N47" s="28">
        <f t="shared" si="19"/>
        <v>0</v>
      </c>
      <c r="O47" s="28">
        <f t="shared" si="19"/>
        <v>0</v>
      </c>
      <c r="P47" s="28">
        <f t="shared" si="19"/>
        <v>1.4039999999999999</v>
      </c>
      <c r="Q47" s="28">
        <f t="shared" si="19"/>
        <v>0</v>
      </c>
      <c r="R47" s="28">
        <f t="shared" si="19"/>
        <v>0</v>
      </c>
      <c r="S47" s="23">
        <f t="shared" si="2"/>
        <v>0</v>
      </c>
      <c r="T47" s="24" t="str">
        <f t="shared" si="3"/>
        <v>-</v>
      </c>
      <c r="U47" s="23">
        <f t="shared" si="4"/>
        <v>-35.5442522101092</v>
      </c>
      <c r="V47" s="24">
        <f t="shared" si="5"/>
        <v>-0.96729218228443858</v>
      </c>
      <c r="W47" s="20" t="s">
        <v>31</v>
      </c>
    </row>
    <row r="48" spans="1:23" ht="78.75" x14ac:dyDescent="0.25">
      <c r="A48" s="27" t="s">
        <v>79</v>
      </c>
      <c r="B48" s="25" t="s">
        <v>80</v>
      </c>
      <c r="C48" s="27" t="s">
        <v>79</v>
      </c>
      <c r="D48" s="31">
        <v>91.395836148453185</v>
      </c>
      <c r="E48" s="31">
        <v>0</v>
      </c>
      <c r="F48" s="31">
        <v>27.714019834427781</v>
      </c>
      <c r="G48" s="31">
        <v>0</v>
      </c>
      <c r="H48" s="31">
        <v>0</v>
      </c>
      <c r="I48" s="31">
        <v>1</v>
      </c>
      <c r="J48" s="31">
        <v>0</v>
      </c>
      <c r="K48" s="31">
        <v>1009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23">
        <f t="shared" si="2"/>
        <v>0</v>
      </c>
      <c r="T48" s="24" t="str">
        <f t="shared" si="3"/>
        <v>-</v>
      </c>
      <c r="U48" s="23">
        <f t="shared" si="4"/>
        <v>-27.714019834427781</v>
      </c>
      <c r="V48" s="24">
        <f t="shared" si="5"/>
        <v>-1</v>
      </c>
      <c r="W48" s="31" t="s">
        <v>522</v>
      </c>
    </row>
    <row r="49" spans="1:23" ht="63" x14ac:dyDescent="0.25">
      <c r="A49" s="27" t="s">
        <v>81</v>
      </c>
      <c r="B49" s="25" t="s">
        <v>82</v>
      </c>
      <c r="C49" s="27" t="s">
        <v>81</v>
      </c>
      <c r="D49" s="31">
        <v>25.785906894422837</v>
      </c>
      <c r="E49" s="31">
        <v>0</v>
      </c>
      <c r="F49" s="31">
        <v>6.79844748965</v>
      </c>
      <c r="G49" s="31">
        <v>0</v>
      </c>
      <c r="H49" s="31">
        <v>0</v>
      </c>
      <c r="I49" s="31">
        <v>0</v>
      </c>
      <c r="J49" s="31">
        <v>0</v>
      </c>
      <c r="K49" s="31">
        <v>39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23">
        <f t="shared" si="2"/>
        <v>0</v>
      </c>
      <c r="T49" s="24" t="str">
        <f t="shared" si="3"/>
        <v>-</v>
      </c>
      <c r="U49" s="23">
        <f t="shared" si="4"/>
        <v>-6.79844748965</v>
      </c>
      <c r="V49" s="24">
        <f t="shared" si="5"/>
        <v>-1</v>
      </c>
      <c r="W49" s="31" t="s">
        <v>523</v>
      </c>
    </row>
    <row r="50" spans="1:23" ht="47.25" x14ac:dyDescent="0.25">
      <c r="A50" s="27" t="s">
        <v>83</v>
      </c>
      <c r="B50" s="25" t="s">
        <v>84</v>
      </c>
      <c r="C50" s="27" t="s">
        <v>30</v>
      </c>
      <c r="D50" s="28">
        <f>SUM(D51:D59)</f>
        <v>3017.3983795367335</v>
      </c>
      <c r="E50" s="28">
        <f t="shared" ref="E50:R50" si="20">SUM(E51:E59)</f>
        <v>0</v>
      </c>
      <c r="F50" s="28">
        <f t="shared" si="20"/>
        <v>2.2336708760314199</v>
      </c>
      <c r="G50" s="28">
        <f t="shared" si="20"/>
        <v>0</v>
      </c>
      <c r="H50" s="28">
        <f t="shared" si="20"/>
        <v>0</v>
      </c>
      <c r="I50" s="28">
        <f t="shared" si="20"/>
        <v>0.53</v>
      </c>
      <c r="J50" s="28">
        <f t="shared" si="20"/>
        <v>0</v>
      </c>
      <c r="K50" s="28">
        <f t="shared" si="20"/>
        <v>0</v>
      </c>
      <c r="L50" s="28">
        <f t="shared" si="20"/>
        <v>0</v>
      </c>
      <c r="M50" s="28">
        <f t="shared" si="20"/>
        <v>1.2018859900000001</v>
      </c>
      <c r="N50" s="28">
        <f t="shared" si="20"/>
        <v>0</v>
      </c>
      <c r="O50" s="28">
        <f t="shared" si="20"/>
        <v>0</v>
      </c>
      <c r="P50" s="28">
        <f t="shared" si="20"/>
        <v>1.4039999999999999</v>
      </c>
      <c r="Q50" s="28">
        <f t="shared" si="20"/>
        <v>0</v>
      </c>
      <c r="R50" s="28">
        <f t="shared" si="20"/>
        <v>0</v>
      </c>
      <c r="S50" s="23">
        <f t="shared" si="2"/>
        <v>0</v>
      </c>
      <c r="T50" s="24" t="str">
        <f t="shared" si="3"/>
        <v>-</v>
      </c>
      <c r="U50" s="23">
        <f t="shared" si="4"/>
        <v>-1.0317848860314198</v>
      </c>
      <c r="V50" s="24">
        <f t="shared" si="5"/>
        <v>-0.46192341812890531</v>
      </c>
      <c r="W50" s="20" t="s">
        <v>31</v>
      </c>
    </row>
    <row r="51" spans="1:23" ht="267.75" x14ac:dyDescent="0.25">
      <c r="A51" s="27" t="s">
        <v>83</v>
      </c>
      <c r="B51" s="25" t="s">
        <v>85</v>
      </c>
      <c r="C51" s="27" t="s">
        <v>86</v>
      </c>
      <c r="D51" s="31">
        <v>995.03847684070206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23">
        <f t="shared" si="2"/>
        <v>0</v>
      </c>
      <c r="T51" s="24" t="str">
        <f t="shared" si="3"/>
        <v>-</v>
      </c>
      <c r="U51" s="23">
        <f t="shared" si="4"/>
        <v>0</v>
      </c>
      <c r="V51" s="24" t="str">
        <f t="shared" si="5"/>
        <v>-</v>
      </c>
      <c r="W51" s="31" t="s">
        <v>31</v>
      </c>
    </row>
    <row r="52" spans="1:23" ht="220.5" x14ac:dyDescent="0.25">
      <c r="A52" s="27" t="s">
        <v>83</v>
      </c>
      <c r="B52" s="25" t="s">
        <v>87</v>
      </c>
      <c r="C52" s="27" t="s">
        <v>88</v>
      </c>
      <c r="D52" s="31">
        <v>2.2336708760314199</v>
      </c>
      <c r="E52" s="31">
        <v>0</v>
      </c>
      <c r="F52" s="31">
        <v>2.2336708760314199</v>
      </c>
      <c r="G52" s="31">
        <v>0</v>
      </c>
      <c r="H52" s="31">
        <v>0</v>
      </c>
      <c r="I52" s="31">
        <v>0.53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23">
        <f t="shared" si="2"/>
        <v>0</v>
      </c>
      <c r="T52" s="24" t="str">
        <f t="shared" si="3"/>
        <v>-</v>
      </c>
      <c r="U52" s="23">
        <f t="shared" si="4"/>
        <v>-2.2336708760314199</v>
      </c>
      <c r="V52" s="24">
        <f t="shared" si="5"/>
        <v>-1</v>
      </c>
      <c r="W52" s="31" t="s">
        <v>524</v>
      </c>
    </row>
    <row r="53" spans="1:23" ht="220.5" x14ac:dyDescent="0.25">
      <c r="A53" s="27" t="s">
        <v>83</v>
      </c>
      <c r="B53" s="25" t="s">
        <v>89</v>
      </c>
      <c r="C53" s="27" t="s">
        <v>90</v>
      </c>
      <c r="D53" s="31">
        <v>15.513213670000001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23">
        <f t="shared" si="2"/>
        <v>0</v>
      </c>
      <c r="T53" s="24" t="str">
        <f t="shared" si="3"/>
        <v>-</v>
      </c>
      <c r="U53" s="23">
        <f t="shared" si="4"/>
        <v>0</v>
      </c>
      <c r="V53" s="24" t="str">
        <f t="shared" si="5"/>
        <v>-</v>
      </c>
      <c r="W53" s="31" t="s">
        <v>31</v>
      </c>
    </row>
    <row r="54" spans="1:23" ht="141.75" x14ac:dyDescent="0.25">
      <c r="A54" s="27" t="s">
        <v>83</v>
      </c>
      <c r="B54" s="25" t="s">
        <v>91</v>
      </c>
      <c r="C54" s="27" t="s">
        <v>92</v>
      </c>
      <c r="D54" s="31" t="s">
        <v>31</v>
      </c>
      <c r="E54" s="31" t="s">
        <v>31</v>
      </c>
      <c r="F54" s="31" t="s">
        <v>31</v>
      </c>
      <c r="G54" s="31" t="s">
        <v>31</v>
      </c>
      <c r="H54" s="31" t="s">
        <v>31</v>
      </c>
      <c r="I54" s="31" t="s">
        <v>31</v>
      </c>
      <c r="J54" s="31" t="s">
        <v>31</v>
      </c>
      <c r="K54" s="31" t="s">
        <v>31</v>
      </c>
      <c r="L54" s="31">
        <v>0</v>
      </c>
      <c r="M54" s="31">
        <v>1.2018859900000001</v>
      </c>
      <c r="N54" s="31">
        <v>0</v>
      </c>
      <c r="O54" s="31">
        <v>0</v>
      </c>
      <c r="P54" s="31">
        <v>1.4039999999999999</v>
      </c>
      <c r="Q54" s="31">
        <v>0</v>
      </c>
      <c r="R54" s="31">
        <v>0</v>
      </c>
      <c r="S54" s="23" t="str">
        <f t="shared" si="2"/>
        <v>нд</v>
      </c>
      <c r="T54" s="24" t="str">
        <f t="shared" si="3"/>
        <v>нд</v>
      </c>
      <c r="U54" s="23" t="str">
        <f t="shared" si="4"/>
        <v>нд</v>
      </c>
      <c r="V54" s="24" t="str">
        <f t="shared" si="5"/>
        <v>нд</v>
      </c>
      <c r="W54" s="31" t="s">
        <v>525</v>
      </c>
    </row>
    <row r="55" spans="1:23" ht="94.5" x14ac:dyDescent="0.25">
      <c r="A55" s="27" t="s">
        <v>83</v>
      </c>
      <c r="B55" s="25" t="s">
        <v>93</v>
      </c>
      <c r="C55" s="27" t="s">
        <v>94</v>
      </c>
      <c r="D55" s="31">
        <v>1721.87271065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23">
        <f t="shared" si="2"/>
        <v>0</v>
      </c>
      <c r="T55" s="24" t="str">
        <f t="shared" si="3"/>
        <v>-</v>
      </c>
      <c r="U55" s="23">
        <f t="shared" si="4"/>
        <v>0</v>
      </c>
      <c r="V55" s="24" t="str">
        <f t="shared" si="5"/>
        <v>-</v>
      </c>
      <c r="W55" s="31" t="s">
        <v>31</v>
      </c>
    </row>
    <row r="56" spans="1:23" ht="126" x14ac:dyDescent="0.25">
      <c r="A56" s="27" t="s">
        <v>83</v>
      </c>
      <c r="B56" s="25" t="s">
        <v>95</v>
      </c>
      <c r="C56" s="27" t="s">
        <v>96</v>
      </c>
      <c r="D56" s="31">
        <v>25.968511666666668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23">
        <f t="shared" si="2"/>
        <v>0</v>
      </c>
      <c r="T56" s="24" t="str">
        <f t="shared" si="3"/>
        <v>-</v>
      </c>
      <c r="U56" s="23">
        <f t="shared" si="4"/>
        <v>0</v>
      </c>
      <c r="V56" s="24" t="str">
        <f t="shared" si="5"/>
        <v>-</v>
      </c>
      <c r="W56" s="31" t="s">
        <v>31</v>
      </c>
    </row>
    <row r="57" spans="1:23" ht="110.25" x14ac:dyDescent="0.25">
      <c r="A57" s="27" t="s">
        <v>83</v>
      </c>
      <c r="B57" s="25" t="s">
        <v>97</v>
      </c>
      <c r="C57" s="27" t="s">
        <v>98</v>
      </c>
      <c r="D57" s="31">
        <v>3.6719841666666664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23">
        <f t="shared" si="2"/>
        <v>0</v>
      </c>
      <c r="T57" s="24" t="str">
        <f t="shared" si="3"/>
        <v>-</v>
      </c>
      <c r="U57" s="23">
        <f t="shared" si="4"/>
        <v>0</v>
      </c>
      <c r="V57" s="24" t="str">
        <f t="shared" si="5"/>
        <v>-</v>
      </c>
      <c r="W57" s="31" t="s">
        <v>31</v>
      </c>
    </row>
    <row r="58" spans="1:23" ht="126" x14ac:dyDescent="0.25">
      <c r="A58" s="27" t="s">
        <v>83</v>
      </c>
      <c r="B58" s="25" t="s">
        <v>99</v>
      </c>
      <c r="C58" s="27" t="s">
        <v>100</v>
      </c>
      <c r="D58" s="31">
        <v>54.681218333333334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23">
        <f t="shared" si="2"/>
        <v>0</v>
      </c>
      <c r="T58" s="24" t="str">
        <f t="shared" si="3"/>
        <v>-</v>
      </c>
      <c r="U58" s="23">
        <f t="shared" si="4"/>
        <v>0</v>
      </c>
      <c r="V58" s="24" t="str">
        <f t="shared" si="5"/>
        <v>-</v>
      </c>
      <c r="W58" s="31" t="s">
        <v>31</v>
      </c>
    </row>
    <row r="59" spans="1:23" ht="94.5" x14ac:dyDescent="0.25">
      <c r="A59" s="27" t="s">
        <v>83</v>
      </c>
      <c r="B59" s="25" t="s">
        <v>101</v>
      </c>
      <c r="C59" s="27" t="s">
        <v>102</v>
      </c>
      <c r="D59" s="31">
        <v>198.41859333333335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23">
        <f t="shared" si="2"/>
        <v>0</v>
      </c>
      <c r="T59" s="24" t="str">
        <f t="shared" si="3"/>
        <v>-</v>
      </c>
      <c r="U59" s="23">
        <f t="shared" si="4"/>
        <v>0</v>
      </c>
      <c r="V59" s="24" t="str">
        <f t="shared" si="5"/>
        <v>-</v>
      </c>
      <c r="W59" s="31" t="s">
        <v>31</v>
      </c>
    </row>
    <row r="60" spans="1:23" ht="31.5" x14ac:dyDescent="0.25">
      <c r="A60" s="27" t="s">
        <v>103</v>
      </c>
      <c r="B60" s="25" t="s">
        <v>104</v>
      </c>
      <c r="C60" s="27" t="s">
        <v>30</v>
      </c>
      <c r="D60" s="31">
        <f>D61+D62</f>
        <v>0</v>
      </c>
      <c r="E60" s="31">
        <f t="shared" ref="E60:R60" si="21">E61+E62</f>
        <v>0</v>
      </c>
      <c r="F60" s="31">
        <f t="shared" si="21"/>
        <v>0</v>
      </c>
      <c r="G60" s="31">
        <f t="shared" si="21"/>
        <v>0</v>
      </c>
      <c r="H60" s="31">
        <f t="shared" si="21"/>
        <v>0</v>
      </c>
      <c r="I60" s="31">
        <f t="shared" si="21"/>
        <v>0</v>
      </c>
      <c r="J60" s="31">
        <f t="shared" si="21"/>
        <v>0</v>
      </c>
      <c r="K60" s="31">
        <f t="shared" si="21"/>
        <v>0</v>
      </c>
      <c r="L60" s="31">
        <f t="shared" si="21"/>
        <v>0</v>
      </c>
      <c r="M60" s="31">
        <f t="shared" si="21"/>
        <v>0</v>
      </c>
      <c r="N60" s="31">
        <f t="shared" si="21"/>
        <v>0</v>
      </c>
      <c r="O60" s="31">
        <f t="shared" si="21"/>
        <v>0</v>
      </c>
      <c r="P60" s="31">
        <f t="shared" si="21"/>
        <v>0</v>
      </c>
      <c r="Q60" s="31">
        <f t="shared" si="21"/>
        <v>0</v>
      </c>
      <c r="R60" s="31">
        <f t="shared" si="21"/>
        <v>0</v>
      </c>
      <c r="S60" s="23">
        <f t="shared" si="2"/>
        <v>0</v>
      </c>
      <c r="T60" s="24" t="str">
        <f t="shared" si="3"/>
        <v>-</v>
      </c>
      <c r="U60" s="23">
        <f t="shared" si="4"/>
        <v>0</v>
      </c>
      <c r="V60" s="24" t="str">
        <f t="shared" si="5"/>
        <v>-</v>
      </c>
      <c r="W60" s="20" t="s">
        <v>31</v>
      </c>
    </row>
    <row r="61" spans="1:23" ht="63" x14ac:dyDescent="0.25">
      <c r="A61" s="27" t="s">
        <v>105</v>
      </c>
      <c r="B61" s="25" t="s">
        <v>106</v>
      </c>
      <c r="C61" s="27" t="s">
        <v>30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23">
        <f t="shared" si="2"/>
        <v>0</v>
      </c>
      <c r="T61" s="24" t="str">
        <f t="shared" si="3"/>
        <v>-</v>
      </c>
      <c r="U61" s="23">
        <f t="shared" si="4"/>
        <v>0</v>
      </c>
      <c r="V61" s="24" t="str">
        <f t="shared" si="5"/>
        <v>-</v>
      </c>
      <c r="W61" s="20" t="s">
        <v>31</v>
      </c>
    </row>
    <row r="62" spans="1:23" ht="47.25" x14ac:dyDescent="0.25">
      <c r="A62" s="27" t="s">
        <v>107</v>
      </c>
      <c r="B62" s="25" t="s">
        <v>108</v>
      </c>
      <c r="C62" s="27" t="s">
        <v>30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23">
        <f t="shared" si="2"/>
        <v>0</v>
      </c>
      <c r="T62" s="24" t="str">
        <f t="shared" si="3"/>
        <v>-</v>
      </c>
      <c r="U62" s="23">
        <f t="shared" si="4"/>
        <v>0</v>
      </c>
      <c r="V62" s="24" t="str">
        <f t="shared" si="5"/>
        <v>-</v>
      </c>
      <c r="W62" s="20" t="s">
        <v>31</v>
      </c>
    </row>
    <row r="63" spans="1:23" ht="47.25" x14ac:dyDescent="0.25">
      <c r="A63" s="27" t="s">
        <v>109</v>
      </c>
      <c r="B63" s="25" t="s">
        <v>110</v>
      </c>
      <c r="C63" s="27" t="s">
        <v>30</v>
      </c>
      <c r="D63" s="31">
        <f t="shared" ref="D63:R63" si="22">D64+D68</f>
        <v>0</v>
      </c>
      <c r="E63" s="31">
        <f t="shared" si="22"/>
        <v>0</v>
      </c>
      <c r="F63" s="31">
        <f t="shared" si="22"/>
        <v>0</v>
      </c>
      <c r="G63" s="31">
        <f t="shared" si="22"/>
        <v>0</v>
      </c>
      <c r="H63" s="31">
        <f t="shared" si="22"/>
        <v>0</v>
      </c>
      <c r="I63" s="31">
        <f t="shared" si="22"/>
        <v>0</v>
      </c>
      <c r="J63" s="31">
        <f t="shared" si="22"/>
        <v>0</v>
      </c>
      <c r="K63" s="31">
        <f t="shared" si="22"/>
        <v>0</v>
      </c>
      <c r="L63" s="31">
        <f t="shared" si="22"/>
        <v>0</v>
      </c>
      <c r="M63" s="31">
        <f t="shared" si="22"/>
        <v>0</v>
      </c>
      <c r="N63" s="31">
        <f t="shared" si="22"/>
        <v>0</v>
      </c>
      <c r="O63" s="31">
        <f t="shared" si="22"/>
        <v>0</v>
      </c>
      <c r="P63" s="31">
        <f t="shared" si="22"/>
        <v>0</v>
      </c>
      <c r="Q63" s="31">
        <f t="shared" si="22"/>
        <v>0</v>
      </c>
      <c r="R63" s="31">
        <f t="shared" si="22"/>
        <v>0</v>
      </c>
      <c r="S63" s="23">
        <f t="shared" si="2"/>
        <v>0</v>
      </c>
      <c r="T63" s="24" t="str">
        <f t="shared" si="3"/>
        <v>-</v>
      </c>
      <c r="U63" s="23">
        <f t="shared" si="4"/>
        <v>0</v>
      </c>
      <c r="V63" s="24" t="str">
        <f t="shared" si="5"/>
        <v>-</v>
      </c>
      <c r="W63" s="20" t="s">
        <v>31</v>
      </c>
    </row>
    <row r="64" spans="1:23" ht="31.5" x14ac:dyDescent="0.25">
      <c r="A64" s="27" t="s">
        <v>111</v>
      </c>
      <c r="B64" s="25" t="s">
        <v>112</v>
      </c>
      <c r="C64" s="27" t="s">
        <v>30</v>
      </c>
      <c r="D64" s="31">
        <f t="shared" ref="D64:R64" si="23">D65+D66+D67</f>
        <v>0</v>
      </c>
      <c r="E64" s="31">
        <f t="shared" si="23"/>
        <v>0</v>
      </c>
      <c r="F64" s="31">
        <f t="shared" si="23"/>
        <v>0</v>
      </c>
      <c r="G64" s="31">
        <f t="shared" si="23"/>
        <v>0</v>
      </c>
      <c r="H64" s="31">
        <f t="shared" si="23"/>
        <v>0</v>
      </c>
      <c r="I64" s="31">
        <f t="shared" si="23"/>
        <v>0</v>
      </c>
      <c r="J64" s="31">
        <f t="shared" si="23"/>
        <v>0</v>
      </c>
      <c r="K64" s="31">
        <f t="shared" si="23"/>
        <v>0</v>
      </c>
      <c r="L64" s="31">
        <f t="shared" si="23"/>
        <v>0</v>
      </c>
      <c r="M64" s="31">
        <f t="shared" si="23"/>
        <v>0</v>
      </c>
      <c r="N64" s="31">
        <f t="shared" si="23"/>
        <v>0</v>
      </c>
      <c r="O64" s="31">
        <f t="shared" si="23"/>
        <v>0</v>
      </c>
      <c r="P64" s="31">
        <f t="shared" si="23"/>
        <v>0</v>
      </c>
      <c r="Q64" s="31">
        <f t="shared" si="23"/>
        <v>0</v>
      </c>
      <c r="R64" s="31">
        <f t="shared" si="23"/>
        <v>0</v>
      </c>
      <c r="S64" s="23">
        <f t="shared" si="2"/>
        <v>0</v>
      </c>
      <c r="T64" s="24" t="str">
        <f t="shared" si="3"/>
        <v>-</v>
      </c>
      <c r="U64" s="23">
        <f t="shared" si="4"/>
        <v>0</v>
      </c>
      <c r="V64" s="24" t="str">
        <f t="shared" si="5"/>
        <v>-</v>
      </c>
      <c r="W64" s="20" t="s">
        <v>31</v>
      </c>
    </row>
    <row r="65" spans="1:23" ht="94.5" x14ac:dyDescent="0.25">
      <c r="A65" s="27" t="s">
        <v>111</v>
      </c>
      <c r="B65" s="25" t="s">
        <v>113</v>
      </c>
      <c r="C65" s="27" t="s">
        <v>30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23">
        <f t="shared" si="2"/>
        <v>0</v>
      </c>
      <c r="T65" s="24" t="str">
        <f t="shared" si="3"/>
        <v>-</v>
      </c>
      <c r="U65" s="23">
        <f t="shared" si="4"/>
        <v>0</v>
      </c>
      <c r="V65" s="24" t="str">
        <f t="shared" si="5"/>
        <v>-</v>
      </c>
      <c r="W65" s="20" t="s">
        <v>31</v>
      </c>
    </row>
    <row r="66" spans="1:23" ht="94.5" x14ac:dyDescent="0.25">
      <c r="A66" s="27" t="s">
        <v>111</v>
      </c>
      <c r="B66" s="25" t="s">
        <v>114</v>
      </c>
      <c r="C66" s="27" t="s">
        <v>30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3">
        <f t="shared" si="2"/>
        <v>0</v>
      </c>
      <c r="T66" s="24" t="str">
        <f t="shared" si="3"/>
        <v>-</v>
      </c>
      <c r="U66" s="23">
        <f t="shared" si="4"/>
        <v>0</v>
      </c>
      <c r="V66" s="24" t="str">
        <f t="shared" si="5"/>
        <v>-</v>
      </c>
      <c r="W66" s="20" t="s">
        <v>31</v>
      </c>
    </row>
    <row r="67" spans="1:23" ht="94.5" x14ac:dyDescent="0.25">
      <c r="A67" s="27" t="s">
        <v>111</v>
      </c>
      <c r="B67" s="25" t="s">
        <v>115</v>
      </c>
      <c r="C67" s="27" t="s">
        <v>30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3">
        <f t="shared" si="2"/>
        <v>0</v>
      </c>
      <c r="T67" s="24" t="str">
        <f>IF($E67="нд","нд",IF((E67)&gt;0,S67/(E67),"-"))</f>
        <v>-</v>
      </c>
      <c r="U67" s="23">
        <f>IF($F67="нд","нд",$M67-$F67)</f>
        <v>0</v>
      </c>
      <c r="V67" s="24" t="str">
        <f>IF($F67="нд","нд",IF((F67)&gt;0,U67/(F67),"-"))</f>
        <v>-</v>
      </c>
      <c r="W67" s="20" t="s">
        <v>31</v>
      </c>
    </row>
    <row r="68" spans="1:23" ht="31.5" x14ac:dyDescent="0.25">
      <c r="A68" s="27" t="s">
        <v>116</v>
      </c>
      <c r="B68" s="25" t="s">
        <v>117</v>
      </c>
      <c r="C68" s="27" t="s">
        <v>30</v>
      </c>
      <c r="D68" s="28">
        <f>D69+D70+D71</f>
        <v>0</v>
      </c>
      <c r="E68" s="28">
        <f t="shared" ref="E68:R68" si="24">E69+E70+E71</f>
        <v>0</v>
      </c>
      <c r="F68" s="28">
        <f t="shared" si="24"/>
        <v>0</v>
      </c>
      <c r="G68" s="28">
        <f t="shared" si="24"/>
        <v>0</v>
      </c>
      <c r="H68" s="28">
        <f t="shared" si="24"/>
        <v>0</v>
      </c>
      <c r="I68" s="28">
        <f t="shared" si="24"/>
        <v>0</v>
      </c>
      <c r="J68" s="28">
        <f t="shared" si="24"/>
        <v>0</v>
      </c>
      <c r="K68" s="28">
        <f t="shared" si="24"/>
        <v>0</v>
      </c>
      <c r="L68" s="28">
        <f t="shared" si="24"/>
        <v>0</v>
      </c>
      <c r="M68" s="28">
        <f t="shared" si="24"/>
        <v>0</v>
      </c>
      <c r="N68" s="28">
        <f t="shared" si="24"/>
        <v>0</v>
      </c>
      <c r="O68" s="28">
        <f t="shared" si="24"/>
        <v>0</v>
      </c>
      <c r="P68" s="28">
        <f t="shared" si="24"/>
        <v>0</v>
      </c>
      <c r="Q68" s="28">
        <f t="shared" si="24"/>
        <v>0</v>
      </c>
      <c r="R68" s="28">
        <f t="shared" si="24"/>
        <v>0</v>
      </c>
      <c r="S68" s="23">
        <f t="shared" si="2"/>
        <v>0</v>
      </c>
      <c r="T68" s="24" t="str">
        <f t="shared" si="3"/>
        <v>-</v>
      </c>
      <c r="U68" s="23">
        <f t="shared" si="4"/>
        <v>0</v>
      </c>
      <c r="V68" s="24" t="str">
        <f t="shared" si="5"/>
        <v>-</v>
      </c>
      <c r="W68" s="20" t="s">
        <v>31</v>
      </c>
    </row>
    <row r="69" spans="1:23" ht="94.5" x14ac:dyDescent="0.25">
      <c r="A69" s="27" t="s">
        <v>116</v>
      </c>
      <c r="B69" s="25" t="s">
        <v>113</v>
      </c>
      <c r="C69" s="27" t="s">
        <v>30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3">
        <f t="shared" si="2"/>
        <v>0</v>
      </c>
      <c r="T69" s="24" t="str">
        <f t="shared" si="3"/>
        <v>-</v>
      </c>
      <c r="U69" s="23">
        <f t="shared" si="4"/>
        <v>0</v>
      </c>
      <c r="V69" s="24" t="str">
        <f t="shared" si="5"/>
        <v>-</v>
      </c>
      <c r="W69" s="20" t="s">
        <v>31</v>
      </c>
    </row>
    <row r="70" spans="1:23" ht="94.5" x14ac:dyDescent="0.25">
      <c r="A70" s="27" t="s">
        <v>116</v>
      </c>
      <c r="B70" s="25" t="s">
        <v>114</v>
      </c>
      <c r="C70" s="27" t="s">
        <v>30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3">
        <f t="shared" si="2"/>
        <v>0</v>
      </c>
      <c r="T70" s="24" t="str">
        <f t="shared" si="3"/>
        <v>-</v>
      </c>
      <c r="U70" s="23">
        <f t="shared" si="4"/>
        <v>0</v>
      </c>
      <c r="V70" s="24" t="str">
        <f t="shared" si="5"/>
        <v>-</v>
      </c>
      <c r="W70" s="20" t="s">
        <v>31</v>
      </c>
    </row>
    <row r="71" spans="1:23" ht="94.5" x14ac:dyDescent="0.25">
      <c r="A71" s="27" t="s">
        <v>116</v>
      </c>
      <c r="B71" s="25" t="s">
        <v>118</v>
      </c>
      <c r="C71" s="27" t="s">
        <v>30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23">
        <f t="shared" si="2"/>
        <v>0</v>
      </c>
      <c r="T71" s="24" t="str">
        <f t="shared" si="3"/>
        <v>-</v>
      </c>
      <c r="U71" s="23">
        <f t="shared" si="4"/>
        <v>0</v>
      </c>
      <c r="V71" s="24" t="str">
        <f t="shared" si="5"/>
        <v>-</v>
      </c>
      <c r="W71" s="20" t="s">
        <v>31</v>
      </c>
    </row>
    <row r="72" spans="1:23" ht="78.75" x14ac:dyDescent="0.25">
      <c r="A72" s="27" t="s">
        <v>119</v>
      </c>
      <c r="B72" s="25" t="s">
        <v>120</v>
      </c>
      <c r="C72" s="27" t="s">
        <v>30</v>
      </c>
      <c r="D72" s="31">
        <f>D73+D74</f>
        <v>686.85725034777704</v>
      </c>
      <c r="E72" s="31">
        <f t="shared" ref="E72:R72" si="25">E73+E74</f>
        <v>0</v>
      </c>
      <c r="F72" s="31">
        <f t="shared" si="25"/>
        <v>11.760999701165069</v>
      </c>
      <c r="G72" s="31">
        <f t="shared" si="25"/>
        <v>0</v>
      </c>
      <c r="H72" s="31">
        <f t="shared" si="25"/>
        <v>0</v>
      </c>
      <c r="I72" s="31">
        <f t="shared" si="25"/>
        <v>0</v>
      </c>
      <c r="J72" s="31">
        <f t="shared" si="25"/>
        <v>0</v>
      </c>
      <c r="K72" s="31">
        <f t="shared" si="25"/>
        <v>6</v>
      </c>
      <c r="L72" s="31">
        <f t="shared" si="25"/>
        <v>0</v>
      </c>
      <c r="M72" s="31">
        <f t="shared" si="25"/>
        <v>0.76212950999999995</v>
      </c>
      <c r="N72" s="31">
        <f t="shared" si="25"/>
        <v>0</v>
      </c>
      <c r="O72" s="31">
        <f t="shared" si="25"/>
        <v>0</v>
      </c>
      <c r="P72" s="31">
        <f t="shared" si="25"/>
        <v>0</v>
      </c>
      <c r="Q72" s="31">
        <f t="shared" si="25"/>
        <v>0</v>
      </c>
      <c r="R72" s="31">
        <f t="shared" si="25"/>
        <v>1</v>
      </c>
      <c r="S72" s="23">
        <f t="shared" si="2"/>
        <v>0</v>
      </c>
      <c r="T72" s="24" t="str">
        <f t="shared" si="3"/>
        <v>-</v>
      </c>
      <c r="U72" s="23">
        <f t="shared" si="4"/>
        <v>-10.99887019116507</v>
      </c>
      <c r="V72" s="24">
        <f t="shared" si="5"/>
        <v>-0.93519857755591118</v>
      </c>
      <c r="W72" s="20" t="s">
        <v>31</v>
      </c>
    </row>
    <row r="73" spans="1:23" ht="78.75" x14ac:dyDescent="0.25">
      <c r="A73" s="27" t="s">
        <v>121</v>
      </c>
      <c r="B73" s="25" t="s">
        <v>122</v>
      </c>
      <c r="C73" s="27" t="s">
        <v>30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23">
        <f t="shared" si="2"/>
        <v>0</v>
      </c>
      <c r="T73" s="24" t="str">
        <f t="shared" si="3"/>
        <v>-</v>
      </c>
      <c r="U73" s="23">
        <f t="shared" si="4"/>
        <v>0</v>
      </c>
      <c r="V73" s="24" t="str">
        <f t="shared" si="5"/>
        <v>-</v>
      </c>
      <c r="W73" s="20" t="s">
        <v>31</v>
      </c>
    </row>
    <row r="74" spans="1:23" ht="78.75" x14ac:dyDescent="0.25">
      <c r="A74" s="27" t="s">
        <v>123</v>
      </c>
      <c r="B74" s="25" t="s">
        <v>124</v>
      </c>
      <c r="C74" s="27" t="s">
        <v>30</v>
      </c>
      <c r="D74" s="31">
        <f>SUM(D75:D82)</f>
        <v>686.85725034777704</v>
      </c>
      <c r="E74" s="31">
        <f t="shared" ref="E74:R74" si="26">SUM(E75:E82)</f>
        <v>0</v>
      </c>
      <c r="F74" s="31">
        <f t="shared" si="26"/>
        <v>11.760999701165069</v>
      </c>
      <c r="G74" s="31">
        <f t="shared" si="26"/>
        <v>0</v>
      </c>
      <c r="H74" s="31">
        <f t="shared" si="26"/>
        <v>0</v>
      </c>
      <c r="I74" s="31">
        <f t="shared" si="26"/>
        <v>0</v>
      </c>
      <c r="J74" s="31">
        <f t="shared" si="26"/>
        <v>0</v>
      </c>
      <c r="K74" s="31">
        <f t="shared" si="26"/>
        <v>6</v>
      </c>
      <c r="L74" s="31">
        <f t="shared" si="26"/>
        <v>0</v>
      </c>
      <c r="M74" s="31">
        <f t="shared" si="26"/>
        <v>0.76212950999999995</v>
      </c>
      <c r="N74" s="31">
        <f t="shared" si="26"/>
        <v>0</v>
      </c>
      <c r="O74" s="31">
        <f t="shared" si="26"/>
        <v>0</v>
      </c>
      <c r="P74" s="31">
        <f t="shared" si="26"/>
        <v>0</v>
      </c>
      <c r="Q74" s="31">
        <f t="shared" si="26"/>
        <v>0</v>
      </c>
      <c r="R74" s="31">
        <f t="shared" si="26"/>
        <v>1</v>
      </c>
      <c r="S74" s="23">
        <f t="shared" si="2"/>
        <v>0</v>
      </c>
      <c r="T74" s="24" t="str">
        <f t="shared" si="3"/>
        <v>-</v>
      </c>
      <c r="U74" s="23">
        <f t="shared" si="4"/>
        <v>-10.99887019116507</v>
      </c>
      <c r="V74" s="24">
        <f t="shared" si="5"/>
        <v>-0.93519857755591118</v>
      </c>
      <c r="W74" s="20" t="s">
        <v>31</v>
      </c>
    </row>
    <row r="75" spans="1:23" ht="204.75" x14ac:dyDescent="0.25">
      <c r="A75" s="27" t="s">
        <v>123</v>
      </c>
      <c r="B75" s="25" t="s">
        <v>125</v>
      </c>
      <c r="C75" s="27" t="s">
        <v>126</v>
      </c>
      <c r="D75" s="31">
        <v>203.54755613301899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23">
        <f t="shared" si="2"/>
        <v>0</v>
      </c>
      <c r="T75" s="24" t="str">
        <f t="shared" si="3"/>
        <v>-</v>
      </c>
      <c r="U75" s="23">
        <f t="shared" si="4"/>
        <v>0</v>
      </c>
      <c r="V75" s="24" t="str">
        <f t="shared" si="5"/>
        <v>-</v>
      </c>
      <c r="W75" s="31" t="s">
        <v>31</v>
      </c>
    </row>
    <row r="76" spans="1:23" ht="126" x14ac:dyDescent="0.25">
      <c r="A76" s="27" t="s">
        <v>123</v>
      </c>
      <c r="B76" s="25" t="s">
        <v>127</v>
      </c>
      <c r="C76" s="27" t="s">
        <v>128</v>
      </c>
      <c r="D76" s="31">
        <v>9.3803023446219103E-2</v>
      </c>
      <c r="E76" s="31">
        <v>0</v>
      </c>
      <c r="F76" s="31">
        <v>9.3803023446219103E-2</v>
      </c>
      <c r="G76" s="31">
        <v>0</v>
      </c>
      <c r="H76" s="31">
        <v>0</v>
      </c>
      <c r="I76" s="31">
        <v>0</v>
      </c>
      <c r="J76" s="31">
        <v>0</v>
      </c>
      <c r="K76" s="31">
        <v>1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23">
        <f t="shared" si="2"/>
        <v>0</v>
      </c>
      <c r="T76" s="24" t="str">
        <f t="shared" si="3"/>
        <v>-</v>
      </c>
      <c r="U76" s="23">
        <f t="shared" si="4"/>
        <v>-9.3803023446219103E-2</v>
      </c>
      <c r="V76" s="24">
        <f t="shared" si="5"/>
        <v>-1</v>
      </c>
      <c r="W76" s="31" t="s">
        <v>524</v>
      </c>
    </row>
    <row r="77" spans="1:23" ht="94.5" x14ac:dyDescent="0.25">
      <c r="A77" s="27" t="s">
        <v>123</v>
      </c>
      <c r="B77" s="25" t="s">
        <v>129</v>
      </c>
      <c r="C77" s="27" t="s">
        <v>130</v>
      </c>
      <c r="D77" s="31">
        <v>456.314762013593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23">
        <f t="shared" si="2"/>
        <v>0</v>
      </c>
      <c r="T77" s="24" t="str">
        <f t="shared" si="3"/>
        <v>-</v>
      </c>
      <c r="U77" s="23">
        <f t="shared" si="4"/>
        <v>0</v>
      </c>
      <c r="V77" s="24" t="str">
        <f t="shared" si="5"/>
        <v>-</v>
      </c>
      <c r="W77" s="31" t="s">
        <v>31</v>
      </c>
    </row>
    <row r="78" spans="1:23" ht="94.5" x14ac:dyDescent="0.25">
      <c r="A78" s="27" t="s">
        <v>123</v>
      </c>
      <c r="B78" s="25" t="s">
        <v>131</v>
      </c>
      <c r="C78" s="27" t="s">
        <v>132</v>
      </c>
      <c r="D78" s="31">
        <v>7.7216340758929206E-2</v>
      </c>
      <c r="E78" s="31">
        <v>0</v>
      </c>
      <c r="F78" s="31">
        <v>7.7216340758929206E-2</v>
      </c>
      <c r="G78" s="31">
        <v>0</v>
      </c>
      <c r="H78" s="31">
        <v>0</v>
      </c>
      <c r="I78" s="31">
        <v>0</v>
      </c>
      <c r="J78" s="31">
        <v>0</v>
      </c>
      <c r="K78" s="31">
        <v>1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23">
        <f t="shared" si="2"/>
        <v>0</v>
      </c>
      <c r="T78" s="24" t="str">
        <f t="shared" si="3"/>
        <v>-</v>
      </c>
      <c r="U78" s="23">
        <f t="shared" si="4"/>
        <v>-7.7216340758929206E-2</v>
      </c>
      <c r="V78" s="24">
        <f t="shared" si="5"/>
        <v>-1</v>
      </c>
      <c r="W78" s="31" t="s">
        <v>526</v>
      </c>
    </row>
    <row r="79" spans="1:23" ht="141.75" x14ac:dyDescent="0.25">
      <c r="A79" s="27" t="s">
        <v>123</v>
      </c>
      <c r="B79" s="25" t="s">
        <v>133</v>
      </c>
      <c r="C79" s="27" t="s">
        <v>134</v>
      </c>
      <c r="D79" s="31">
        <v>6.1803905166585702</v>
      </c>
      <c r="E79" s="31">
        <v>0</v>
      </c>
      <c r="F79" s="31">
        <v>6.1803905166585702</v>
      </c>
      <c r="G79" s="31">
        <v>0</v>
      </c>
      <c r="H79" s="31">
        <v>0</v>
      </c>
      <c r="I79" s="31">
        <v>0</v>
      </c>
      <c r="J79" s="31">
        <v>0</v>
      </c>
      <c r="K79" s="31">
        <v>2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23">
        <f t="shared" si="2"/>
        <v>0</v>
      </c>
      <c r="T79" s="24" t="str">
        <f t="shared" si="3"/>
        <v>-</v>
      </c>
      <c r="U79" s="23">
        <f t="shared" si="4"/>
        <v>-6.1803905166585702</v>
      </c>
      <c r="V79" s="24">
        <f t="shared" si="5"/>
        <v>-1</v>
      </c>
      <c r="W79" s="31" t="s">
        <v>527</v>
      </c>
    </row>
    <row r="80" spans="1:23" ht="157.5" x14ac:dyDescent="0.25">
      <c r="A80" s="27" t="s">
        <v>123</v>
      </c>
      <c r="B80" s="25" t="s">
        <v>135</v>
      </c>
      <c r="C80" s="27" t="s">
        <v>136</v>
      </c>
      <c r="D80" s="31">
        <v>5.4095898203013499</v>
      </c>
      <c r="E80" s="31">
        <v>0</v>
      </c>
      <c r="F80" s="31">
        <v>5.4095898203013499</v>
      </c>
      <c r="G80" s="31">
        <v>0</v>
      </c>
      <c r="H80" s="31">
        <v>0</v>
      </c>
      <c r="I80" s="31">
        <v>0</v>
      </c>
      <c r="J80" s="31">
        <v>0</v>
      </c>
      <c r="K80" s="31">
        <v>2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23">
        <f t="shared" si="2"/>
        <v>0</v>
      </c>
      <c r="T80" s="24" t="str">
        <f t="shared" si="3"/>
        <v>-</v>
      </c>
      <c r="U80" s="23">
        <f t="shared" si="4"/>
        <v>-5.4095898203013499</v>
      </c>
      <c r="V80" s="24">
        <f t="shared" si="5"/>
        <v>-1</v>
      </c>
      <c r="W80" s="31" t="s">
        <v>528</v>
      </c>
    </row>
    <row r="81" spans="1:23" ht="94.5" x14ac:dyDescent="0.25">
      <c r="A81" s="27" t="s">
        <v>123</v>
      </c>
      <c r="B81" s="25" t="s">
        <v>137</v>
      </c>
      <c r="C81" s="27" t="s">
        <v>138</v>
      </c>
      <c r="D81" s="31">
        <v>15.233932500000002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23">
        <f t="shared" si="2"/>
        <v>0</v>
      </c>
      <c r="T81" s="24" t="str">
        <f t="shared" si="3"/>
        <v>-</v>
      </c>
      <c r="U81" s="23">
        <f t="shared" si="4"/>
        <v>0</v>
      </c>
      <c r="V81" s="24" t="str">
        <f t="shared" si="5"/>
        <v>-</v>
      </c>
      <c r="W81" s="31" t="s">
        <v>31</v>
      </c>
    </row>
    <row r="82" spans="1:23" ht="94.5" x14ac:dyDescent="0.25">
      <c r="A82" s="27" t="s">
        <v>123</v>
      </c>
      <c r="B82" s="25" t="s">
        <v>139</v>
      </c>
      <c r="C82" s="27" t="s">
        <v>140</v>
      </c>
      <c r="D82" s="31" t="s">
        <v>31</v>
      </c>
      <c r="E82" s="31" t="s">
        <v>31</v>
      </c>
      <c r="F82" s="31" t="s">
        <v>31</v>
      </c>
      <c r="G82" s="31" t="s">
        <v>31</v>
      </c>
      <c r="H82" s="31" t="s">
        <v>31</v>
      </c>
      <c r="I82" s="31" t="s">
        <v>31</v>
      </c>
      <c r="J82" s="31" t="s">
        <v>31</v>
      </c>
      <c r="K82" s="31" t="s">
        <v>31</v>
      </c>
      <c r="L82" s="31">
        <v>0</v>
      </c>
      <c r="M82" s="31">
        <v>0.76212950999999995</v>
      </c>
      <c r="N82" s="31">
        <v>0</v>
      </c>
      <c r="O82" s="31">
        <v>0</v>
      </c>
      <c r="P82" s="31">
        <v>0</v>
      </c>
      <c r="Q82" s="31">
        <v>0</v>
      </c>
      <c r="R82" s="31">
        <v>1</v>
      </c>
      <c r="S82" s="23" t="str">
        <f t="shared" si="2"/>
        <v>нд</v>
      </c>
      <c r="T82" s="24" t="str">
        <f t="shared" si="3"/>
        <v>нд</v>
      </c>
      <c r="U82" s="23" t="str">
        <f t="shared" si="4"/>
        <v>нд</v>
      </c>
      <c r="V82" s="24" t="str">
        <f t="shared" si="5"/>
        <v>нд</v>
      </c>
      <c r="W82" s="31" t="s">
        <v>525</v>
      </c>
    </row>
    <row r="83" spans="1:23" ht="31.5" x14ac:dyDescent="0.25">
      <c r="A83" s="27" t="s">
        <v>141</v>
      </c>
      <c r="B83" s="25" t="s">
        <v>142</v>
      </c>
      <c r="C83" s="27" t="s">
        <v>30</v>
      </c>
      <c r="D83" s="28">
        <f t="shared" ref="D83:R83" si="27">D84+D88+D93+D97</f>
        <v>2046.3542271003398</v>
      </c>
      <c r="E83" s="28">
        <f t="shared" si="27"/>
        <v>0</v>
      </c>
      <c r="F83" s="28">
        <f t="shared" si="27"/>
        <v>404.36079995032583</v>
      </c>
      <c r="G83" s="28">
        <f t="shared" si="27"/>
        <v>0</v>
      </c>
      <c r="H83" s="28">
        <f t="shared" si="27"/>
        <v>0</v>
      </c>
      <c r="I83" s="28">
        <f t="shared" si="27"/>
        <v>0</v>
      </c>
      <c r="J83" s="28">
        <f t="shared" si="27"/>
        <v>0</v>
      </c>
      <c r="K83" s="28">
        <f t="shared" si="27"/>
        <v>19099</v>
      </c>
      <c r="L83" s="28">
        <f t="shared" si="27"/>
        <v>0</v>
      </c>
      <c r="M83" s="28">
        <f t="shared" si="27"/>
        <v>642.65236301000004</v>
      </c>
      <c r="N83" s="28">
        <f t="shared" si="27"/>
        <v>0</v>
      </c>
      <c r="O83" s="28">
        <f t="shared" si="27"/>
        <v>0</v>
      </c>
      <c r="P83" s="28">
        <f t="shared" si="27"/>
        <v>22.39</v>
      </c>
      <c r="Q83" s="28">
        <f t="shared" si="27"/>
        <v>0</v>
      </c>
      <c r="R83" s="28">
        <f t="shared" si="27"/>
        <v>13768</v>
      </c>
      <c r="S83" s="23">
        <f t="shared" si="2"/>
        <v>0</v>
      </c>
      <c r="T83" s="24" t="str">
        <f t="shared" si="3"/>
        <v>-</v>
      </c>
      <c r="U83" s="23">
        <f t="shared" si="4"/>
        <v>238.29156305967422</v>
      </c>
      <c r="V83" s="24">
        <f t="shared" si="5"/>
        <v>0.58930431211172651</v>
      </c>
      <c r="W83" s="20" t="s">
        <v>31</v>
      </c>
    </row>
    <row r="84" spans="1:23" ht="63" x14ac:dyDescent="0.25">
      <c r="A84" s="27" t="s">
        <v>143</v>
      </c>
      <c r="B84" s="25" t="s">
        <v>144</v>
      </c>
      <c r="C84" s="27" t="s">
        <v>30</v>
      </c>
      <c r="D84" s="28">
        <f>D85+D86</f>
        <v>0</v>
      </c>
      <c r="E84" s="28">
        <f t="shared" ref="E84:R84" si="28">E85+E86</f>
        <v>0</v>
      </c>
      <c r="F84" s="28">
        <f t="shared" si="28"/>
        <v>0</v>
      </c>
      <c r="G84" s="28">
        <f t="shared" si="28"/>
        <v>0</v>
      </c>
      <c r="H84" s="28">
        <f t="shared" si="28"/>
        <v>0</v>
      </c>
      <c r="I84" s="28">
        <f t="shared" si="28"/>
        <v>0</v>
      </c>
      <c r="J84" s="28">
        <f t="shared" si="28"/>
        <v>0</v>
      </c>
      <c r="K84" s="28">
        <f t="shared" si="28"/>
        <v>0</v>
      </c>
      <c r="L84" s="28">
        <f t="shared" si="28"/>
        <v>0</v>
      </c>
      <c r="M84" s="28">
        <f t="shared" si="28"/>
        <v>0</v>
      </c>
      <c r="N84" s="28">
        <f t="shared" si="28"/>
        <v>0</v>
      </c>
      <c r="O84" s="28">
        <f t="shared" si="28"/>
        <v>0</v>
      </c>
      <c r="P84" s="28">
        <f t="shared" si="28"/>
        <v>0</v>
      </c>
      <c r="Q84" s="28">
        <f t="shared" si="28"/>
        <v>0</v>
      </c>
      <c r="R84" s="28">
        <f t="shared" si="28"/>
        <v>0</v>
      </c>
      <c r="S84" s="23">
        <f t="shared" si="2"/>
        <v>0</v>
      </c>
      <c r="T84" s="24" t="str">
        <f t="shared" si="3"/>
        <v>-</v>
      </c>
      <c r="U84" s="23">
        <f t="shared" si="4"/>
        <v>0</v>
      </c>
      <c r="V84" s="24" t="str">
        <f t="shared" si="5"/>
        <v>-</v>
      </c>
      <c r="W84" s="20" t="s">
        <v>31</v>
      </c>
    </row>
    <row r="85" spans="1:23" ht="31.5" x14ac:dyDescent="0.25">
      <c r="A85" s="27" t="s">
        <v>145</v>
      </c>
      <c r="B85" s="25" t="s">
        <v>146</v>
      </c>
      <c r="C85" s="27" t="s">
        <v>30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23">
        <f t="shared" ref="S85:S148" si="29">IF($E85="нд","нд",$L85-$E85)</f>
        <v>0</v>
      </c>
      <c r="T85" s="24" t="str">
        <f t="shared" ref="T85:T148" si="30">IF($E85="нд","нд",IF((E85)&gt;0,S85/(E85),"-"))</f>
        <v>-</v>
      </c>
      <c r="U85" s="23">
        <f t="shared" ref="U85:U148" si="31">IF($F85="нд","нд",$M85-$F85)</f>
        <v>0</v>
      </c>
      <c r="V85" s="24" t="str">
        <f t="shared" ref="V85:V148" si="32">IF($F85="нд","нд",IF((F85)&gt;0,U85/(F85),"-"))</f>
        <v>-</v>
      </c>
      <c r="W85" s="20" t="s">
        <v>31</v>
      </c>
    </row>
    <row r="86" spans="1:23" ht="63" x14ac:dyDescent="0.25">
      <c r="A86" s="27" t="s">
        <v>147</v>
      </c>
      <c r="B86" s="25" t="s">
        <v>148</v>
      </c>
      <c r="C86" s="27" t="s">
        <v>30</v>
      </c>
      <c r="D86" s="31">
        <f>SUM(D87)</f>
        <v>0</v>
      </c>
      <c r="E86" s="31">
        <f t="shared" ref="E86:R86" si="33">SUM(E87)</f>
        <v>0</v>
      </c>
      <c r="F86" s="31">
        <f t="shared" si="33"/>
        <v>0</v>
      </c>
      <c r="G86" s="31">
        <f t="shared" si="33"/>
        <v>0</v>
      </c>
      <c r="H86" s="31">
        <f t="shared" si="33"/>
        <v>0</v>
      </c>
      <c r="I86" s="31">
        <f t="shared" si="33"/>
        <v>0</v>
      </c>
      <c r="J86" s="31">
        <f t="shared" si="33"/>
        <v>0</v>
      </c>
      <c r="K86" s="31">
        <f t="shared" si="33"/>
        <v>0</v>
      </c>
      <c r="L86" s="31">
        <f t="shared" si="33"/>
        <v>0</v>
      </c>
      <c r="M86" s="31">
        <f t="shared" si="33"/>
        <v>0</v>
      </c>
      <c r="N86" s="31">
        <f t="shared" si="33"/>
        <v>0</v>
      </c>
      <c r="O86" s="31">
        <f t="shared" si="33"/>
        <v>0</v>
      </c>
      <c r="P86" s="31">
        <f t="shared" si="33"/>
        <v>0</v>
      </c>
      <c r="Q86" s="31">
        <f t="shared" si="33"/>
        <v>0</v>
      </c>
      <c r="R86" s="31">
        <f t="shared" si="33"/>
        <v>0</v>
      </c>
      <c r="S86" s="23">
        <f t="shared" si="29"/>
        <v>0</v>
      </c>
      <c r="T86" s="24" t="str">
        <f t="shared" si="30"/>
        <v>-</v>
      </c>
      <c r="U86" s="23">
        <f t="shared" si="31"/>
        <v>0</v>
      </c>
      <c r="V86" s="24" t="str">
        <f t="shared" si="32"/>
        <v>-</v>
      </c>
      <c r="W86" s="20" t="s">
        <v>31</v>
      </c>
    </row>
    <row r="87" spans="1:23" ht="63" x14ac:dyDescent="0.25">
      <c r="A87" s="27" t="s">
        <v>147</v>
      </c>
      <c r="B87" s="25" t="s">
        <v>149</v>
      </c>
      <c r="C87" s="27" t="s">
        <v>150</v>
      </c>
      <c r="D87" s="31" t="s">
        <v>31</v>
      </c>
      <c r="E87" s="31" t="s">
        <v>31</v>
      </c>
      <c r="F87" s="31" t="s">
        <v>31</v>
      </c>
      <c r="G87" s="31" t="s">
        <v>31</v>
      </c>
      <c r="H87" s="31" t="s">
        <v>31</v>
      </c>
      <c r="I87" s="31" t="s">
        <v>31</v>
      </c>
      <c r="J87" s="31" t="s">
        <v>31</v>
      </c>
      <c r="K87" s="31" t="s">
        <v>31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23" t="str">
        <f t="shared" si="29"/>
        <v>нд</v>
      </c>
      <c r="T87" s="24" t="str">
        <f t="shared" si="30"/>
        <v>нд</v>
      </c>
      <c r="U87" s="23" t="str">
        <f t="shared" si="31"/>
        <v>нд</v>
      </c>
      <c r="V87" s="24" t="str">
        <f t="shared" si="32"/>
        <v>нд</v>
      </c>
      <c r="W87" s="31" t="s">
        <v>31</v>
      </c>
    </row>
    <row r="88" spans="1:23" ht="47.25" x14ac:dyDescent="0.25">
      <c r="A88" s="27" t="s">
        <v>151</v>
      </c>
      <c r="B88" s="25" t="s">
        <v>152</v>
      </c>
      <c r="C88" s="27" t="s">
        <v>30</v>
      </c>
      <c r="D88" s="31">
        <f t="shared" ref="D88:R88" si="34">D89+D92</f>
        <v>685.13096730461439</v>
      </c>
      <c r="E88" s="31">
        <f t="shared" si="34"/>
        <v>0</v>
      </c>
      <c r="F88" s="31">
        <f t="shared" si="34"/>
        <v>0</v>
      </c>
      <c r="G88" s="31">
        <f t="shared" si="34"/>
        <v>0</v>
      </c>
      <c r="H88" s="31">
        <f t="shared" si="34"/>
        <v>0</v>
      </c>
      <c r="I88" s="31">
        <f t="shared" si="34"/>
        <v>0</v>
      </c>
      <c r="J88" s="31">
        <f t="shared" si="34"/>
        <v>0</v>
      </c>
      <c r="K88" s="31">
        <f t="shared" si="34"/>
        <v>0</v>
      </c>
      <c r="L88" s="31">
        <f t="shared" si="34"/>
        <v>0</v>
      </c>
      <c r="M88" s="31">
        <f t="shared" si="34"/>
        <v>288.70323437999997</v>
      </c>
      <c r="N88" s="31">
        <f t="shared" si="34"/>
        <v>0</v>
      </c>
      <c r="O88" s="31">
        <f t="shared" si="34"/>
        <v>0</v>
      </c>
      <c r="P88" s="31">
        <f t="shared" si="34"/>
        <v>22.39</v>
      </c>
      <c r="Q88" s="31">
        <f t="shared" si="34"/>
        <v>0</v>
      </c>
      <c r="R88" s="31">
        <f t="shared" si="34"/>
        <v>0</v>
      </c>
      <c r="S88" s="23">
        <f t="shared" si="29"/>
        <v>0</v>
      </c>
      <c r="T88" s="24" t="str">
        <f t="shared" si="30"/>
        <v>-</v>
      </c>
      <c r="U88" s="23">
        <f t="shared" si="31"/>
        <v>288.70323437999997</v>
      </c>
      <c r="V88" s="24" t="str">
        <f t="shared" si="32"/>
        <v>-</v>
      </c>
      <c r="W88" s="20" t="s">
        <v>31</v>
      </c>
    </row>
    <row r="89" spans="1:23" ht="31.5" x14ac:dyDescent="0.25">
      <c r="A89" s="27" t="s">
        <v>153</v>
      </c>
      <c r="B89" s="25" t="s">
        <v>154</v>
      </c>
      <c r="C89" s="27" t="s">
        <v>30</v>
      </c>
      <c r="D89" s="31">
        <f>SUM(D90:D91)</f>
        <v>685.13096730461439</v>
      </c>
      <c r="E89" s="31">
        <f t="shared" ref="E89:R89" si="35">SUM(E90:E91)</f>
        <v>0</v>
      </c>
      <c r="F89" s="31">
        <f t="shared" si="35"/>
        <v>0</v>
      </c>
      <c r="G89" s="31">
        <f t="shared" si="35"/>
        <v>0</v>
      </c>
      <c r="H89" s="31">
        <f t="shared" si="35"/>
        <v>0</v>
      </c>
      <c r="I89" s="31">
        <f t="shared" si="35"/>
        <v>0</v>
      </c>
      <c r="J89" s="31">
        <f t="shared" si="35"/>
        <v>0</v>
      </c>
      <c r="K89" s="31">
        <f t="shared" si="35"/>
        <v>0</v>
      </c>
      <c r="L89" s="31">
        <f t="shared" si="35"/>
        <v>0</v>
      </c>
      <c r="M89" s="31">
        <f t="shared" si="35"/>
        <v>288.70323437999997</v>
      </c>
      <c r="N89" s="31">
        <f t="shared" si="35"/>
        <v>0</v>
      </c>
      <c r="O89" s="31">
        <f t="shared" si="35"/>
        <v>0</v>
      </c>
      <c r="P89" s="31">
        <f t="shared" si="35"/>
        <v>22.39</v>
      </c>
      <c r="Q89" s="31">
        <f t="shared" si="35"/>
        <v>0</v>
      </c>
      <c r="R89" s="31">
        <f t="shared" si="35"/>
        <v>0</v>
      </c>
      <c r="S89" s="23">
        <f t="shared" si="29"/>
        <v>0</v>
      </c>
      <c r="T89" s="24" t="str">
        <f t="shared" si="30"/>
        <v>-</v>
      </c>
      <c r="U89" s="23">
        <f t="shared" si="31"/>
        <v>288.70323437999997</v>
      </c>
      <c r="V89" s="24" t="str">
        <f t="shared" si="32"/>
        <v>-</v>
      </c>
      <c r="W89" s="20" t="s">
        <v>31</v>
      </c>
    </row>
    <row r="90" spans="1:23" ht="63" x14ac:dyDescent="0.25">
      <c r="A90" s="27" t="s">
        <v>153</v>
      </c>
      <c r="B90" s="25" t="s">
        <v>155</v>
      </c>
      <c r="C90" s="27" t="s">
        <v>156</v>
      </c>
      <c r="D90" s="31">
        <v>164.08069166666661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23">
        <f t="shared" si="29"/>
        <v>0</v>
      </c>
      <c r="T90" s="24" t="str">
        <f t="shared" si="30"/>
        <v>-</v>
      </c>
      <c r="U90" s="23">
        <f t="shared" si="31"/>
        <v>0</v>
      </c>
      <c r="V90" s="24" t="str">
        <f t="shared" si="32"/>
        <v>-</v>
      </c>
      <c r="W90" s="31" t="s">
        <v>31</v>
      </c>
    </row>
    <row r="91" spans="1:23" ht="63" x14ac:dyDescent="0.25">
      <c r="A91" s="27" t="s">
        <v>153</v>
      </c>
      <c r="B91" s="25" t="s">
        <v>157</v>
      </c>
      <c r="C91" s="27" t="s">
        <v>158</v>
      </c>
      <c r="D91" s="31">
        <v>521.05027563794772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288.70323437999997</v>
      </c>
      <c r="N91" s="31">
        <v>0</v>
      </c>
      <c r="O91" s="31">
        <v>0</v>
      </c>
      <c r="P91" s="31">
        <v>22.39</v>
      </c>
      <c r="Q91" s="31">
        <v>0</v>
      </c>
      <c r="R91" s="31">
        <v>0</v>
      </c>
      <c r="S91" s="23">
        <f t="shared" si="29"/>
        <v>0</v>
      </c>
      <c r="T91" s="24" t="str">
        <f t="shared" si="30"/>
        <v>-</v>
      </c>
      <c r="U91" s="23">
        <f t="shared" si="31"/>
        <v>288.70323437999997</v>
      </c>
      <c r="V91" s="24" t="str">
        <f t="shared" si="32"/>
        <v>-</v>
      </c>
      <c r="W91" s="31" t="s">
        <v>529</v>
      </c>
    </row>
    <row r="92" spans="1:23" ht="31.5" x14ac:dyDescent="0.25">
      <c r="A92" s="27" t="s">
        <v>159</v>
      </c>
      <c r="B92" s="25" t="s">
        <v>160</v>
      </c>
      <c r="C92" s="27" t="s">
        <v>30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23">
        <f t="shared" si="29"/>
        <v>0</v>
      </c>
      <c r="T92" s="24" t="str">
        <f t="shared" si="30"/>
        <v>-</v>
      </c>
      <c r="U92" s="23">
        <f t="shared" si="31"/>
        <v>0</v>
      </c>
      <c r="V92" s="24" t="str">
        <f t="shared" si="32"/>
        <v>-</v>
      </c>
      <c r="W92" s="20" t="s">
        <v>31</v>
      </c>
    </row>
    <row r="93" spans="1:23" ht="31.5" x14ac:dyDescent="0.25">
      <c r="A93" s="27" t="s">
        <v>161</v>
      </c>
      <c r="B93" s="25" t="s">
        <v>162</v>
      </c>
      <c r="C93" s="27" t="s">
        <v>30</v>
      </c>
      <c r="D93" s="31">
        <f>SUM(D94:D96)</f>
        <v>1259.7522532657254</v>
      </c>
      <c r="E93" s="31">
        <f t="shared" ref="E93:R93" si="36">SUM(E94:E96)</f>
        <v>0</v>
      </c>
      <c r="F93" s="31">
        <f t="shared" si="36"/>
        <v>404.36079995032583</v>
      </c>
      <c r="G93" s="31">
        <f t="shared" si="36"/>
        <v>0</v>
      </c>
      <c r="H93" s="31">
        <f t="shared" si="36"/>
        <v>0</v>
      </c>
      <c r="I93" s="31">
        <f t="shared" si="36"/>
        <v>0</v>
      </c>
      <c r="J93" s="31">
        <f t="shared" si="36"/>
        <v>0</v>
      </c>
      <c r="K93" s="31">
        <f t="shared" si="36"/>
        <v>19099</v>
      </c>
      <c r="L93" s="31">
        <f t="shared" si="36"/>
        <v>0</v>
      </c>
      <c r="M93" s="31">
        <f t="shared" si="36"/>
        <v>353.94912863000002</v>
      </c>
      <c r="N93" s="31">
        <f t="shared" si="36"/>
        <v>0</v>
      </c>
      <c r="O93" s="31">
        <f t="shared" si="36"/>
        <v>0</v>
      </c>
      <c r="P93" s="31">
        <f t="shared" si="36"/>
        <v>0</v>
      </c>
      <c r="Q93" s="31">
        <f t="shared" si="36"/>
        <v>0</v>
      </c>
      <c r="R93" s="31">
        <f t="shared" si="36"/>
        <v>13768</v>
      </c>
      <c r="S93" s="23">
        <f t="shared" si="29"/>
        <v>0</v>
      </c>
      <c r="T93" s="24" t="str">
        <f t="shared" si="30"/>
        <v>-</v>
      </c>
      <c r="U93" s="23">
        <f t="shared" si="31"/>
        <v>-50.411671320325809</v>
      </c>
      <c r="V93" s="24">
        <f t="shared" si="32"/>
        <v>-0.12467002569615722</v>
      </c>
      <c r="W93" s="20" t="s">
        <v>31</v>
      </c>
    </row>
    <row r="94" spans="1:23" ht="94.5" x14ac:dyDescent="0.25">
      <c r="A94" s="27" t="s">
        <v>161</v>
      </c>
      <c r="B94" s="25" t="s">
        <v>163</v>
      </c>
      <c r="C94" s="27" t="s">
        <v>164</v>
      </c>
      <c r="D94" s="31">
        <v>129.92495301286499</v>
      </c>
      <c r="E94" s="31">
        <v>0</v>
      </c>
      <c r="F94" s="31">
        <v>129.92495301286499</v>
      </c>
      <c r="G94" s="31">
        <v>0</v>
      </c>
      <c r="H94" s="31">
        <v>0</v>
      </c>
      <c r="I94" s="31">
        <v>0</v>
      </c>
      <c r="J94" s="31">
        <v>0</v>
      </c>
      <c r="K94" s="31">
        <v>6115</v>
      </c>
      <c r="L94" s="31">
        <v>0</v>
      </c>
      <c r="M94" s="31">
        <v>120.7408375</v>
      </c>
      <c r="N94" s="31">
        <v>0</v>
      </c>
      <c r="O94" s="31">
        <v>0</v>
      </c>
      <c r="P94" s="31">
        <v>0</v>
      </c>
      <c r="Q94" s="31">
        <v>0</v>
      </c>
      <c r="R94" s="31">
        <v>6124</v>
      </c>
      <c r="S94" s="23">
        <f t="shared" si="29"/>
        <v>0</v>
      </c>
      <c r="T94" s="24" t="str">
        <f t="shared" si="30"/>
        <v>-</v>
      </c>
      <c r="U94" s="23">
        <f t="shared" si="31"/>
        <v>-9.1841155128649916</v>
      </c>
      <c r="V94" s="24">
        <f t="shared" si="32"/>
        <v>-7.0687849407616049E-2</v>
      </c>
      <c r="W94" s="31" t="s">
        <v>31</v>
      </c>
    </row>
    <row r="95" spans="1:23" ht="94.5" x14ac:dyDescent="0.25">
      <c r="A95" s="27" t="s">
        <v>161</v>
      </c>
      <c r="B95" s="25" t="s">
        <v>165</v>
      </c>
      <c r="C95" s="27" t="s">
        <v>166</v>
      </c>
      <c r="D95" s="31">
        <v>855.39145331539942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1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23">
        <f t="shared" si="29"/>
        <v>0</v>
      </c>
      <c r="T95" s="24" t="str">
        <f t="shared" si="30"/>
        <v>-</v>
      </c>
      <c r="U95" s="23">
        <f t="shared" si="31"/>
        <v>0</v>
      </c>
      <c r="V95" s="24" t="str">
        <f t="shared" si="32"/>
        <v>-</v>
      </c>
      <c r="W95" s="31" t="s">
        <v>31</v>
      </c>
    </row>
    <row r="96" spans="1:23" ht="78.75" x14ac:dyDescent="0.25">
      <c r="A96" s="27" t="s">
        <v>161</v>
      </c>
      <c r="B96" s="25" t="s">
        <v>167</v>
      </c>
      <c r="C96" s="27" t="s">
        <v>168</v>
      </c>
      <c r="D96" s="31">
        <v>274.43584693746084</v>
      </c>
      <c r="E96" s="31">
        <v>0</v>
      </c>
      <c r="F96" s="31">
        <v>274.43584693746084</v>
      </c>
      <c r="G96" s="31">
        <v>0</v>
      </c>
      <c r="H96" s="31">
        <v>0</v>
      </c>
      <c r="I96" s="31">
        <v>0</v>
      </c>
      <c r="J96" s="31">
        <v>0</v>
      </c>
      <c r="K96" s="31">
        <v>12984</v>
      </c>
      <c r="L96" s="31">
        <v>0</v>
      </c>
      <c r="M96" s="31">
        <v>233.20829112999999</v>
      </c>
      <c r="N96" s="31">
        <v>0</v>
      </c>
      <c r="O96" s="31">
        <v>0</v>
      </c>
      <c r="P96" s="31">
        <v>0</v>
      </c>
      <c r="Q96" s="31">
        <v>0</v>
      </c>
      <c r="R96" s="31">
        <v>7644</v>
      </c>
      <c r="S96" s="23">
        <f t="shared" si="29"/>
        <v>0</v>
      </c>
      <c r="T96" s="24" t="str">
        <f t="shared" si="30"/>
        <v>-</v>
      </c>
      <c r="U96" s="23">
        <f t="shared" si="31"/>
        <v>-41.227555807460845</v>
      </c>
      <c r="V96" s="24">
        <f t="shared" si="32"/>
        <v>-0.15022656940605827</v>
      </c>
      <c r="W96" s="31" t="s">
        <v>530</v>
      </c>
    </row>
    <row r="97" spans="1:23" ht="47.25" x14ac:dyDescent="0.25">
      <c r="A97" s="27" t="s">
        <v>169</v>
      </c>
      <c r="B97" s="25" t="s">
        <v>170</v>
      </c>
      <c r="C97" s="27" t="s">
        <v>30</v>
      </c>
      <c r="D97" s="28">
        <f>D98+D99</f>
        <v>101.47100653</v>
      </c>
      <c r="E97" s="28">
        <f t="shared" ref="E97:R97" si="37">E98+E99</f>
        <v>0</v>
      </c>
      <c r="F97" s="28">
        <f t="shared" si="37"/>
        <v>0</v>
      </c>
      <c r="G97" s="28">
        <f t="shared" si="37"/>
        <v>0</v>
      </c>
      <c r="H97" s="28">
        <f t="shared" si="37"/>
        <v>0</v>
      </c>
      <c r="I97" s="28">
        <f t="shared" si="37"/>
        <v>0</v>
      </c>
      <c r="J97" s="28">
        <f t="shared" si="37"/>
        <v>0</v>
      </c>
      <c r="K97" s="28">
        <f t="shared" si="37"/>
        <v>0</v>
      </c>
      <c r="L97" s="28">
        <f t="shared" si="37"/>
        <v>0</v>
      </c>
      <c r="M97" s="28">
        <f t="shared" si="37"/>
        <v>0</v>
      </c>
      <c r="N97" s="28">
        <f t="shared" si="37"/>
        <v>0</v>
      </c>
      <c r="O97" s="28">
        <f t="shared" si="37"/>
        <v>0</v>
      </c>
      <c r="P97" s="28">
        <f t="shared" si="37"/>
        <v>0</v>
      </c>
      <c r="Q97" s="28">
        <f t="shared" si="37"/>
        <v>0</v>
      </c>
      <c r="R97" s="28">
        <f t="shared" si="37"/>
        <v>0</v>
      </c>
      <c r="S97" s="23">
        <f t="shared" si="29"/>
        <v>0</v>
      </c>
      <c r="T97" s="24" t="str">
        <f t="shared" si="30"/>
        <v>-</v>
      </c>
      <c r="U97" s="23">
        <f t="shared" si="31"/>
        <v>0</v>
      </c>
      <c r="V97" s="24" t="str">
        <f t="shared" si="32"/>
        <v>-</v>
      </c>
      <c r="W97" s="20" t="s">
        <v>31</v>
      </c>
    </row>
    <row r="98" spans="1:23" ht="31.5" x14ac:dyDescent="0.25">
      <c r="A98" s="27" t="s">
        <v>171</v>
      </c>
      <c r="B98" s="25" t="s">
        <v>172</v>
      </c>
      <c r="C98" s="27" t="s">
        <v>30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3">
        <f t="shared" si="29"/>
        <v>0</v>
      </c>
      <c r="T98" s="24" t="str">
        <f t="shared" si="30"/>
        <v>-</v>
      </c>
      <c r="U98" s="23">
        <f t="shared" si="31"/>
        <v>0</v>
      </c>
      <c r="V98" s="24" t="str">
        <f t="shared" si="32"/>
        <v>-</v>
      </c>
      <c r="W98" s="20" t="s">
        <v>31</v>
      </c>
    </row>
    <row r="99" spans="1:23" ht="47.25" x14ac:dyDescent="0.25">
      <c r="A99" s="27" t="s">
        <v>173</v>
      </c>
      <c r="B99" s="25" t="s">
        <v>174</v>
      </c>
      <c r="C99" s="27" t="s">
        <v>30</v>
      </c>
      <c r="D99" s="28">
        <f t="shared" ref="D99:R99" si="38">SUM(D100:D101)</f>
        <v>101.47100653</v>
      </c>
      <c r="E99" s="28">
        <f t="shared" si="38"/>
        <v>0</v>
      </c>
      <c r="F99" s="28">
        <f t="shared" si="38"/>
        <v>0</v>
      </c>
      <c r="G99" s="28">
        <f t="shared" si="38"/>
        <v>0</v>
      </c>
      <c r="H99" s="28">
        <f t="shared" si="38"/>
        <v>0</v>
      </c>
      <c r="I99" s="28">
        <f t="shared" si="38"/>
        <v>0</v>
      </c>
      <c r="J99" s="28">
        <f t="shared" si="38"/>
        <v>0</v>
      </c>
      <c r="K99" s="28">
        <f t="shared" si="38"/>
        <v>0</v>
      </c>
      <c r="L99" s="28">
        <f t="shared" si="38"/>
        <v>0</v>
      </c>
      <c r="M99" s="28">
        <f t="shared" si="38"/>
        <v>0</v>
      </c>
      <c r="N99" s="28">
        <f t="shared" si="38"/>
        <v>0</v>
      </c>
      <c r="O99" s="28">
        <f t="shared" si="38"/>
        <v>0</v>
      </c>
      <c r="P99" s="28">
        <f t="shared" si="38"/>
        <v>0</v>
      </c>
      <c r="Q99" s="28">
        <f t="shared" si="38"/>
        <v>0</v>
      </c>
      <c r="R99" s="28">
        <f t="shared" si="38"/>
        <v>0</v>
      </c>
      <c r="S99" s="23">
        <f t="shared" si="29"/>
        <v>0</v>
      </c>
      <c r="T99" s="24" t="str">
        <f t="shared" si="30"/>
        <v>-</v>
      </c>
      <c r="U99" s="23">
        <f t="shared" si="31"/>
        <v>0</v>
      </c>
      <c r="V99" s="24" t="str">
        <f t="shared" si="32"/>
        <v>-</v>
      </c>
      <c r="W99" s="20" t="s">
        <v>31</v>
      </c>
    </row>
    <row r="100" spans="1:23" ht="94.5" x14ac:dyDescent="0.25">
      <c r="A100" s="27" t="s">
        <v>173</v>
      </c>
      <c r="B100" s="25" t="s">
        <v>175</v>
      </c>
      <c r="C100" s="27" t="s">
        <v>176</v>
      </c>
      <c r="D100" s="31">
        <v>62.207863209999999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31">
        <v>0</v>
      </c>
      <c r="O100" s="31">
        <v>0</v>
      </c>
      <c r="P100" s="31">
        <v>0</v>
      </c>
      <c r="Q100" s="31">
        <v>0</v>
      </c>
      <c r="R100" s="31">
        <v>0</v>
      </c>
      <c r="S100" s="23">
        <f t="shared" si="29"/>
        <v>0</v>
      </c>
      <c r="T100" s="24" t="str">
        <f t="shared" si="30"/>
        <v>-</v>
      </c>
      <c r="U100" s="23">
        <f t="shared" si="31"/>
        <v>0</v>
      </c>
      <c r="V100" s="24" t="str">
        <f t="shared" si="32"/>
        <v>-</v>
      </c>
      <c r="W100" s="31" t="s">
        <v>31</v>
      </c>
    </row>
    <row r="101" spans="1:23" ht="94.5" x14ac:dyDescent="0.25">
      <c r="A101" s="27" t="s">
        <v>173</v>
      </c>
      <c r="B101" s="25" t="s">
        <v>177</v>
      </c>
      <c r="C101" s="27" t="s">
        <v>178</v>
      </c>
      <c r="D101" s="31">
        <v>39.263143319999998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23">
        <f t="shared" si="29"/>
        <v>0</v>
      </c>
      <c r="T101" s="24" t="str">
        <f t="shared" si="30"/>
        <v>-</v>
      </c>
      <c r="U101" s="23">
        <f t="shared" si="31"/>
        <v>0</v>
      </c>
      <c r="V101" s="24" t="str">
        <f t="shared" si="32"/>
        <v>-</v>
      </c>
      <c r="W101" s="31" t="s">
        <v>31</v>
      </c>
    </row>
    <row r="102" spans="1:23" ht="63" x14ac:dyDescent="0.25">
      <c r="A102" s="27" t="s">
        <v>179</v>
      </c>
      <c r="B102" s="25" t="s">
        <v>180</v>
      </c>
      <c r="C102" s="27" t="s">
        <v>30</v>
      </c>
      <c r="D102" s="31">
        <f>D103+D104</f>
        <v>0</v>
      </c>
      <c r="E102" s="31">
        <f t="shared" ref="E102:R102" si="39">E103+E104</f>
        <v>0</v>
      </c>
      <c r="F102" s="31">
        <f t="shared" si="39"/>
        <v>0</v>
      </c>
      <c r="G102" s="31">
        <f t="shared" si="39"/>
        <v>0</v>
      </c>
      <c r="H102" s="31">
        <f t="shared" si="39"/>
        <v>0</v>
      </c>
      <c r="I102" s="31">
        <f t="shared" si="39"/>
        <v>0</v>
      </c>
      <c r="J102" s="31">
        <f t="shared" si="39"/>
        <v>0</v>
      </c>
      <c r="K102" s="31">
        <f t="shared" si="39"/>
        <v>0</v>
      </c>
      <c r="L102" s="31">
        <f t="shared" si="39"/>
        <v>0</v>
      </c>
      <c r="M102" s="31">
        <f t="shared" si="39"/>
        <v>0</v>
      </c>
      <c r="N102" s="31">
        <f t="shared" si="39"/>
        <v>0</v>
      </c>
      <c r="O102" s="31">
        <f t="shared" si="39"/>
        <v>0</v>
      </c>
      <c r="P102" s="31">
        <f t="shared" si="39"/>
        <v>0</v>
      </c>
      <c r="Q102" s="31">
        <f t="shared" si="39"/>
        <v>0</v>
      </c>
      <c r="R102" s="31">
        <f t="shared" si="39"/>
        <v>0</v>
      </c>
      <c r="S102" s="23">
        <f t="shared" si="29"/>
        <v>0</v>
      </c>
      <c r="T102" s="24" t="str">
        <f t="shared" si="30"/>
        <v>-</v>
      </c>
      <c r="U102" s="23">
        <f t="shared" si="31"/>
        <v>0</v>
      </c>
      <c r="V102" s="24" t="str">
        <f t="shared" si="32"/>
        <v>-</v>
      </c>
      <c r="W102" s="20" t="s">
        <v>31</v>
      </c>
    </row>
    <row r="103" spans="1:23" ht="63" x14ac:dyDescent="0.25">
      <c r="A103" s="27" t="s">
        <v>181</v>
      </c>
      <c r="B103" s="25" t="s">
        <v>182</v>
      </c>
      <c r="C103" s="27" t="s">
        <v>30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23">
        <f t="shared" si="29"/>
        <v>0</v>
      </c>
      <c r="T103" s="24" t="str">
        <f t="shared" si="30"/>
        <v>-</v>
      </c>
      <c r="U103" s="23">
        <f t="shared" si="31"/>
        <v>0</v>
      </c>
      <c r="V103" s="24" t="str">
        <f t="shared" si="32"/>
        <v>-</v>
      </c>
      <c r="W103" s="20" t="s">
        <v>31</v>
      </c>
    </row>
    <row r="104" spans="1:23" ht="47.25" x14ac:dyDescent="0.25">
      <c r="A104" s="27" t="s">
        <v>183</v>
      </c>
      <c r="B104" s="25" t="s">
        <v>184</v>
      </c>
      <c r="C104" s="27" t="s">
        <v>30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23">
        <f t="shared" si="29"/>
        <v>0</v>
      </c>
      <c r="T104" s="24" t="str">
        <f t="shared" si="30"/>
        <v>-</v>
      </c>
      <c r="U104" s="23">
        <f t="shared" si="31"/>
        <v>0</v>
      </c>
      <c r="V104" s="24" t="str">
        <f t="shared" si="32"/>
        <v>-</v>
      </c>
      <c r="W104" s="20" t="s">
        <v>31</v>
      </c>
    </row>
    <row r="105" spans="1:23" ht="31.5" x14ac:dyDescent="0.25">
      <c r="A105" s="27" t="s">
        <v>185</v>
      </c>
      <c r="B105" s="25" t="s">
        <v>186</v>
      </c>
      <c r="C105" s="27" t="s">
        <v>30</v>
      </c>
      <c r="D105" s="31">
        <f>SUM(D106:D121)</f>
        <v>2321.3528838568668</v>
      </c>
      <c r="E105" s="31">
        <f t="shared" ref="E105:R105" si="40">SUM(E106:E121)</f>
        <v>0</v>
      </c>
      <c r="F105" s="31">
        <f t="shared" si="40"/>
        <v>638.4756139695636</v>
      </c>
      <c r="G105" s="31">
        <f t="shared" si="40"/>
        <v>36.87299999999999</v>
      </c>
      <c r="H105" s="31">
        <f t="shared" si="40"/>
        <v>0</v>
      </c>
      <c r="I105" s="31">
        <f t="shared" si="40"/>
        <v>527.03899999999999</v>
      </c>
      <c r="J105" s="31">
        <f t="shared" si="40"/>
        <v>0</v>
      </c>
      <c r="K105" s="31">
        <f t="shared" si="40"/>
        <v>0</v>
      </c>
      <c r="L105" s="31">
        <f t="shared" si="40"/>
        <v>0</v>
      </c>
      <c r="M105" s="31">
        <f t="shared" si="40"/>
        <v>522.79531785000006</v>
      </c>
      <c r="N105" s="31">
        <f t="shared" si="40"/>
        <v>36.483000000000004</v>
      </c>
      <c r="O105" s="31">
        <f t="shared" si="40"/>
        <v>0</v>
      </c>
      <c r="P105" s="31">
        <f t="shared" si="40"/>
        <v>521.33199999999999</v>
      </c>
      <c r="Q105" s="31">
        <f t="shared" si="40"/>
        <v>0</v>
      </c>
      <c r="R105" s="31">
        <f t="shared" si="40"/>
        <v>0</v>
      </c>
      <c r="S105" s="23">
        <f t="shared" si="29"/>
        <v>0</v>
      </c>
      <c r="T105" s="24" t="str">
        <f t="shared" si="30"/>
        <v>-</v>
      </c>
      <c r="U105" s="23">
        <f t="shared" si="31"/>
        <v>-115.68029611956354</v>
      </c>
      <c r="V105" s="24">
        <f t="shared" si="32"/>
        <v>-0.18118201163604358</v>
      </c>
      <c r="W105" s="20" t="s">
        <v>31</v>
      </c>
    </row>
    <row r="106" spans="1:23" ht="110.25" x14ac:dyDescent="0.25">
      <c r="A106" s="27" t="s">
        <v>185</v>
      </c>
      <c r="B106" s="25" t="s">
        <v>187</v>
      </c>
      <c r="C106" s="27" t="s">
        <v>188</v>
      </c>
      <c r="D106" s="31">
        <v>31.889344139999999</v>
      </c>
      <c r="E106" s="31">
        <v>0</v>
      </c>
      <c r="F106" s="31">
        <v>2.4277622200000017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23">
        <f t="shared" si="29"/>
        <v>0</v>
      </c>
      <c r="T106" s="24" t="str">
        <f t="shared" si="30"/>
        <v>-</v>
      </c>
      <c r="U106" s="23">
        <f t="shared" si="31"/>
        <v>-2.4277622200000017</v>
      </c>
      <c r="V106" s="24">
        <f t="shared" si="32"/>
        <v>-1</v>
      </c>
      <c r="W106" s="31" t="s">
        <v>531</v>
      </c>
    </row>
    <row r="107" spans="1:23" ht="110.25" x14ac:dyDescent="0.25">
      <c r="A107" s="27" t="s">
        <v>185</v>
      </c>
      <c r="B107" s="25" t="s">
        <v>189</v>
      </c>
      <c r="C107" s="27" t="s">
        <v>190</v>
      </c>
      <c r="D107" s="31">
        <v>173.977035062</v>
      </c>
      <c r="E107" s="31">
        <v>0</v>
      </c>
      <c r="F107" s="31">
        <v>173.977035062</v>
      </c>
      <c r="G107" s="31">
        <v>14.69</v>
      </c>
      <c r="H107" s="31">
        <v>0</v>
      </c>
      <c r="I107" s="31">
        <v>110.229</v>
      </c>
      <c r="J107" s="31">
        <v>0</v>
      </c>
      <c r="K107" s="31">
        <v>0</v>
      </c>
      <c r="L107" s="31">
        <v>0</v>
      </c>
      <c r="M107" s="31">
        <v>145.32196515000001</v>
      </c>
      <c r="N107" s="31">
        <v>14.6</v>
      </c>
      <c r="O107" s="31">
        <v>0</v>
      </c>
      <c r="P107" s="31">
        <v>117.404</v>
      </c>
      <c r="Q107" s="31">
        <v>0</v>
      </c>
      <c r="R107" s="31">
        <v>0</v>
      </c>
      <c r="S107" s="23">
        <f t="shared" si="29"/>
        <v>0</v>
      </c>
      <c r="T107" s="24" t="str">
        <f t="shared" si="30"/>
        <v>-</v>
      </c>
      <c r="U107" s="23">
        <f t="shared" si="31"/>
        <v>-28.655069911999988</v>
      </c>
      <c r="V107" s="24">
        <f t="shared" si="32"/>
        <v>-0.16470604813898693</v>
      </c>
      <c r="W107" s="31" t="s">
        <v>532</v>
      </c>
    </row>
    <row r="108" spans="1:23" ht="110.25" x14ac:dyDescent="0.25">
      <c r="A108" s="27" t="s">
        <v>185</v>
      </c>
      <c r="B108" s="25" t="s">
        <v>191</v>
      </c>
      <c r="C108" s="27" t="s">
        <v>192</v>
      </c>
      <c r="D108" s="31">
        <v>112.046985936792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31">
        <v>0</v>
      </c>
      <c r="P108" s="31">
        <v>0</v>
      </c>
      <c r="Q108" s="31">
        <v>0</v>
      </c>
      <c r="R108" s="31">
        <v>0</v>
      </c>
      <c r="S108" s="23">
        <f t="shared" si="29"/>
        <v>0</v>
      </c>
      <c r="T108" s="24" t="str">
        <f t="shared" si="30"/>
        <v>-</v>
      </c>
      <c r="U108" s="23">
        <f t="shared" si="31"/>
        <v>0</v>
      </c>
      <c r="V108" s="24" t="str">
        <f t="shared" si="32"/>
        <v>-</v>
      </c>
      <c r="W108" s="31" t="s">
        <v>31</v>
      </c>
    </row>
    <row r="109" spans="1:23" ht="110.25" x14ac:dyDescent="0.25">
      <c r="A109" s="27" t="s">
        <v>185</v>
      </c>
      <c r="B109" s="25" t="s">
        <v>193</v>
      </c>
      <c r="C109" s="27" t="s">
        <v>194</v>
      </c>
      <c r="D109" s="31">
        <v>75.724334728723989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23">
        <f t="shared" si="29"/>
        <v>0</v>
      </c>
      <c r="T109" s="24" t="str">
        <f t="shared" si="30"/>
        <v>-</v>
      </c>
      <c r="U109" s="23">
        <f t="shared" si="31"/>
        <v>0</v>
      </c>
      <c r="V109" s="24" t="str">
        <f t="shared" si="32"/>
        <v>-</v>
      </c>
      <c r="W109" s="31" t="s">
        <v>31</v>
      </c>
    </row>
    <row r="110" spans="1:23" ht="126" x14ac:dyDescent="0.25">
      <c r="A110" s="27" t="s">
        <v>185</v>
      </c>
      <c r="B110" s="25" t="s">
        <v>195</v>
      </c>
      <c r="C110" s="27" t="s">
        <v>196</v>
      </c>
      <c r="D110" s="31">
        <v>373.96030491167602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23">
        <f t="shared" si="29"/>
        <v>0</v>
      </c>
      <c r="T110" s="24" t="str">
        <f t="shared" si="30"/>
        <v>-</v>
      </c>
      <c r="U110" s="23">
        <f t="shared" si="31"/>
        <v>0</v>
      </c>
      <c r="V110" s="24" t="str">
        <f t="shared" si="32"/>
        <v>-</v>
      </c>
      <c r="W110" s="31" t="s">
        <v>31</v>
      </c>
    </row>
    <row r="111" spans="1:23" ht="110.25" x14ac:dyDescent="0.25">
      <c r="A111" s="27" t="s">
        <v>185</v>
      </c>
      <c r="B111" s="25" t="s">
        <v>197</v>
      </c>
      <c r="C111" s="27" t="s">
        <v>198</v>
      </c>
      <c r="D111" s="31">
        <v>344.161916879812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23">
        <f t="shared" si="29"/>
        <v>0</v>
      </c>
      <c r="T111" s="24" t="str">
        <f t="shared" si="30"/>
        <v>-</v>
      </c>
      <c r="U111" s="23">
        <f t="shared" si="31"/>
        <v>0</v>
      </c>
      <c r="V111" s="24" t="str">
        <f t="shared" si="32"/>
        <v>-</v>
      </c>
      <c r="W111" s="31" t="s">
        <v>31</v>
      </c>
    </row>
    <row r="112" spans="1:23" ht="110.25" x14ac:dyDescent="0.25">
      <c r="A112" s="27" t="s">
        <v>185</v>
      </c>
      <c r="B112" s="25" t="s">
        <v>199</v>
      </c>
      <c r="C112" s="27" t="s">
        <v>200</v>
      </c>
      <c r="D112" s="31">
        <v>118.03855618558001</v>
      </c>
      <c r="E112" s="31">
        <v>0</v>
      </c>
      <c r="F112" s="31">
        <v>118.03855617558</v>
      </c>
      <c r="G112" s="31">
        <v>6.64</v>
      </c>
      <c r="H112" s="31">
        <v>0</v>
      </c>
      <c r="I112" s="31">
        <v>109.285</v>
      </c>
      <c r="J112" s="31">
        <v>0</v>
      </c>
      <c r="K112" s="31">
        <v>0</v>
      </c>
      <c r="L112" s="31">
        <v>0</v>
      </c>
      <c r="M112" s="31">
        <v>87.019950120000004</v>
      </c>
      <c r="N112" s="31">
        <v>5.74</v>
      </c>
      <c r="O112" s="31">
        <v>0</v>
      </c>
      <c r="P112" s="31">
        <v>97.632000000000005</v>
      </c>
      <c r="Q112" s="31">
        <v>0</v>
      </c>
      <c r="R112" s="31">
        <v>0</v>
      </c>
      <c r="S112" s="23">
        <f t="shared" si="29"/>
        <v>0</v>
      </c>
      <c r="T112" s="24" t="str">
        <f t="shared" si="30"/>
        <v>-</v>
      </c>
      <c r="U112" s="23">
        <f t="shared" si="31"/>
        <v>-31.018606055579994</v>
      </c>
      <c r="V112" s="24">
        <f t="shared" si="32"/>
        <v>-0.26278367899926219</v>
      </c>
      <c r="W112" s="31" t="s">
        <v>532</v>
      </c>
    </row>
    <row r="113" spans="1:23" ht="110.25" x14ac:dyDescent="0.25">
      <c r="A113" s="27" t="s">
        <v>185</v>
      </c>
      <c r="B113" s="25" t="s">
        <v>201</v>
      </c>
      <c r="C113" s="27" t="s">
        <v>202</v>
      </c>
      <c r="D113" s="31">
        <v>74.950110315868002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  <c r="L113" s="31">
        <v>0</v>
      </c>
      <c r="M113" s="31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23">
        <f t="shared" si="29"/>
        <v>0</v>
      </c>
      <c r="T113" s="24" t="str">
        <f t="shared" si="30"/>
        <v>-</v>
      </c>
      <c r="U113" s="23">
        <f t="shared" si="31"/>
        <v>0</v>
      </c>
      <c r="V113" s="24" t="str">
        <f t="shared" si="32"/>
        <v>-</v>
      </c>
      <c r="W113" s="31" t="s">
        <v>31</v>
      </c>
    </row>
    <row r="114" spans="1:23" ht="110.25" x14ac:dyDescent="0.25">
      <c r="A114" s="27" t="s">
        <v>185</v>
      </c>
      <c r="B114" s="25" t="s">
        <v>203</v>
      </c>
      <c r="C114" s="27" t="s">
        <v>204</v>
      </c>
      <c r="D114" s="31">
        <v>174.08446530367598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0</v>
      </c>
      <c r="P114" s="31">
        <v>0</v>
      </c>
      <c r="Q114" s="31">
        <v>0</v>
      </c>
      <c r="R114" s="31">
        <v>0</v>
      </c>
      <c r="S114" s="23">
        <f t="shared" si="29"/>
        <v>0</v>
      </c>
      <c r="T114" s="24" t="str">
        <f t="shared" si="30"/>
        <v>-</v>
      </c>
      <c r="U114" s="23">
        <f t="shared" si="31"/>
        <v>0</v>
      </c>
      <c r="V114" s="24" t="str">
        <f t="shared" si="32"/>
        <v>-</v>
      </c>
      <c r="W114" s="31" t="s">
        <v>31</v>
      </c>
    </row>
    <row r="115" spans="1:23" ht="110.25" x14ac:dyDescent="0.25">
      <c r="A115" s="27" t="s">
        <v>185</v>
      </c>
      <c r="B115" s="25" t="s">
        <v>205</v>
      </c>
      <c r="C115" s="27" t="s">
        <v>206</v>
      </c>
      <c r="D115" s="31">
        <v>140.310172309872</v>
      </c>
      <c r="E115" s="31">
        <v>0</v>
      </c>
      <c r="F115" s="31">
        <v>140.310172309872</v>
      </c>
      <c r="G115" s="31">
        <v>4.7629999999999999</v>
      </c>
      <c r="H115" s="31">
        <v>0</v>
      </c>
      <c r="I115" s="31">
        <v>130.74700000000001</v>
      </c>
      <c r="J115" s="31">
        <v>0</v>
      </c>
      <c r="K115" s="31">
        <v>0</v>
      </c>
      <c r="L115" s="31">
        <v>0</v>
      </c>
      <c r="M115" s="31">
        <v>122.39547765</v>
      </c>
      <c r="N115" s="31">
        <v>5.093</v>
      </c>
      <c r="O115" s="31">
        <v>0</v>
      </c>
      <c r="P115" s="31">
        <v>120.56</v>
      </c>
      <c r="Q115" s="31">
        <v>0</v>
      </c>
      <c r="R115" s="31">
        <v>0</v>
      </c>
      <c r="S115" s="23">
        <f t="shared" si="29"/>
        <v>0</v>
      </c>
      <c r="T115" s="24" t="str">
        <f t="shared" si="30"/>
        <v>-</v>
      </c>
      <c r="U115" s="23">
        <f t="shared" si="31"/>
        <v>-17.914694659871998</v>
      </c>
      <c r="V115" s="24">
        <f t="shared" si="32"/>
        <v>-0.1276792292743236</v>
      </c>
      <c r="W115" s="31" t="s">
        <v>532</v>
      </c>
    </row>
    <row r="116" spans="1:23" ht="110.25" x14ac:dyDescent="0.25">
      <c r="A116" s="27" t="s">
        <v>185</v>
      </c>
      <c r="B116" s="25" t="s">
        <v>207</v>
      </c>
      <c r="C116" s="27" t="s">
        <v>208</v>
      </c>
      <c r="D116" s="31">
        <v>111.74187720514399</v>
      </c>
      <c r="E116" s="31">
        <v>0</v>
      </c>
      <c r="F116" s="31">
        <v>111.74187720514399</v>
      </c>
      <c r="G116" s="31">
        <v>5.94</v>
      </c>
      <c r="H116" s="31">
        <v>0</v>
      </c>
      <c r="I116" s="31">
        <v>90.599000000000004</v>
      </c>
      <c r="J116" s="31">
        <v>0</v>
      </c>
      <c r="K116" s="31">
        <v>0</v>
      </c>
      <c r="L116" s="31">
        <v>0</v>
      </c>
      <c r="M116" s="31">
        <v>89.718109170000005</v>
      </c>
      <c r="N116" s="31">
        <v>5.85</v>
      </c>
      <c r="O116" s="31">
        <v>0</v>
      </c>
      <c r="P116" s="31">
        <v>95.816999999999993</v>
      </c>
      <c r="Q116" s="31">
        <v>0</v>
      </c>
      <c r="R116" s="31">
        <v>0</v>
      </c>
      <c r="S116" s="23">
        <f t="shared" si="29"/>
        <v>0</v>
      </c>
      <c r="T116" s="24" t="str">
        <f t="shared" si="30"/>
        <v>-</v>
      </c>
      <c r="U116" s="23">
        <f t="shared" si="31"/>
        <v>-22.023768035143988</v>
      </c>
      <c r="V116" s="24">
        <f t="shared" si="32"/>
        <v>-0.19709502458698744</v>
      </c>
      <c r="W116" s="31" t="s">
        <v>532</v>
      </c>
    </row>
    <row r="117" spans="1:23" ht="110.25" x14ac:dyDescent="0.25">
      <c r="A117" s="27" t="s">
        <v>185</v>
      </c>
      <c r="B117" s="25" t="s">
        <v>209</v>
      </c>
      <c r="C117" s="27" t="s">
        <v>210</v>
      </c>
      <c r="D117" s="31">
        <v>129.06457411881999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23">
        <f t="shared" si="29"/>
        <v>0</v>
      </c>
      <c r="T117" s="24" t="str">
        <f t="shared" si="30"/>
        <v>-</v>
      </c>
      <c r="U117" s="23">
        <f t="shared" si="31"/>
        <v>0</v>
      </c>
      <c r="V117" s="24" t="str">
        <f t="shared" si="32"/>
        <v>-</v>
      </c>
      <c r="W117" s="31" t="s">
        <v>31</v>
      </c>
    </row>
    <row r="118" spans="1:23" ht="110.25" x14ac:dyDescent="0.25">
      <c r="A118" s="27" t="s">
        <v>185</v>
      </c>
      <c r="B118" s="25" t="s">
        <v>211</v>
      </c>
      <c r="C118" s="27" t="s">
        <v>212</v>
      </c>
      <c r="D118" s="31">
        <v>141.634687839376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0</v>
      </c>
      <c r="S118" s="23">
        <f t="shared" si="29"/>
        <v>0</v>
      </c>
      <c r="T118" s="24" t="str">
        <f t="shared" si="30"/>
        <v>-</v>
      </c>
      <c r="U118" s="23">
        <f t="shared" si="31"/>
        <v>0</v>
      </c>
      <c r="V118" s="24" t="str">
        <f t="shared" si="32"/>
        <v>-</v>
      </c>
      <c r="W118" s="31" t="s">
        <v>31</v>
      </c>
    </row>
    <row r="119" spans="1:23" ht="110.25" x14ac:dyDescent="0.25">
      <c r="A119" s="27" t="s">
        <v>185</v>
      </c>
      <c r="B119" s="25" t="s">
        <v>213</v>
      </c>
      <c r="C119" s="27" t="s">
        <v>214</v>
      </c>
      <c r="D119" s="31">
        <v>171.98192827012397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23">
        <f t="shared" si="29"/>
        <v>0</v>
      </c>
      <c r="T119" s="24" t="str">
        <f t="shared" si="30"/>
        <v>-</v>
      </c>
      <c r="U119" s="23">
        <f t="shared" si="31"/>
        <v>0</v>
      </c>
      <c r="V119" s="24" t="str">
        <f t="shared" si="32"/>
        <v>-</v>
      </c>
      <c r="W119" s="31" t="s">
        <v>31</v>
      </c>
    </row>
    <row r="120" spans="1:23" ht="110.25" x14ac:dyDescent="0.25">
      <c r="A120" s="27" t="s">
        <v>185</v>
      </c>
      <c r="B120" s="25" t="s">
        <v>215</v>
      </c>
      <c r="C120" s="27" t="s">
        <v>216</v>
      </c>
      <c r="D120" s="31">
        <v>55.8063796524347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23">
        <f t="shared" si="29"/>
        <v>0</v>
      </c>
      <c r="T120" s="24" t="str">
        <f t="shared" si="30"/>
        <v>-</v>
      </c>
      <c r="U120" s="23">
        <f t="shared" si="31"/>
        <v>0</v>
      </c>
      <c r="V120" s="24" t="str">
        <f t="shared" si="32"/>
        <v>-</v>
      </c>
      <c r="W120" s="31" t="s">
        <v>31</v>
      </c>
    </row>
    <row r="121" spans="1:23" ht="110.25" x14ac:dyDescent="0.25">
      <c r="A121" s="27" t="s">
        <v>185</v>
      </c>
      <c r="B121" s="25" t="s">
        <v>217</v>
      </c>
      <c r="C121" s="27" t="s">
        <v>218</v>
      </c>
      <c r="D121" s="31">
        <v>91.980210996967713</v>
      </c>
      <c r="E121" s="31">
        <v>0</v>
      </c>
      <c r="F121" s="31">
        <v>91.980210996967713</v>
      </c>
      <c r="G121" s="31">
        <v>4.84</v>
      </c>
      <c r="H121" s="31">
        <v>0</v>
      </c>
      <c r="I121" s="31">
        <v>86.179000000000002</v>
      </c>
      <c r="J121" s="31">
        <v>0</v>
      </c>
      <c r="K121" s="31">
        <v>0</v>
      </c>
      <c r="L121" s="31">
        <v>0</v>
      </c>
      <c r="M121" s="31">
        <v>78.339815760000008</v>
      </c>
      <c r="N121" s="31">
        <v>5.2</v>
      </c>
      <c r="O121" s="31">
        <v>0</v>
      </c>
      <c r="P121" s="31">
        <v>89.918999999999997</v>
      </c>
      <c r="Q121" s="31">
        <v>0</v>
      </c>
      <c r="R121" s="31">
        <v>0</v>
      </c>
      <c r="S121" s="23">
        <f t="shared" si="29"/>
        <v>0</v>
      </c>
      <c r="T121" s="24" t="str">
        <f t="shared" si="30"/>
        <v>-</v>
      </c>
      <c r="U121" s="23">
        <f t="shared" si="31"/>
        <v>-13.640395236967706</v>
      </c>
      <c r="V121" s="24">
        <f t="shared" si="32"/>
        <v>-0.14829706400018353</v>
      </c>
      <c r="W121" s="31" t="s">
        <v>532</v>
      </c>
    </row>
    <row r="122" spans="1:23" ht="47.25" x14ac:dyDescent="0.25">
      <c r="A122" s="27" t="s">
        <v>219</v>
      </c>
      <c r="B122" s="25" t="s">
        <v>220</v>
      </c>
      <c r="C122" s="27" t="s">
        <v>30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3">
        <f t="shared" si="29"/>
        <v>0</v>
      </c>
      <c r="T122" s="24" t="str">
        <f t="shared" si="30"/>
        <v>-</v>
      </c>
      <c r="U122" s="23">
        <f t="shared" si="31"/>
        <v>0</v>
      </c>
      <c r="V122" s="24" t="str">
        <f t="shared" si="32"/>
        <v>-</v>
      </c>
      <c r="W122" s="20" t="s">
        <v>31</v>
      </c>
    </row>
    <row r="123" spans="1:23" ht="31.5" x14ac:dyDescent="0.25">
      <c r="A123" s="27" t="s">
        <v>221</v>
      </c>
      <c r="B123" s="25" t="s">
        <v>222</v>
      </c>
      <c r="C123" s="27" t="s">
        <v>30</v>
      </c>
      <c r="D123" s="28">
        <f>SUM(D124:D210)</f>
        <v>1654.4046983463334</v>
      </c>
      <c r="E123" s="28">
        <f t="shared" ref="E123:R123" si="41">SUM(E124:E210)</f>
        <v>0</v>
      </c>
      <c r="F123" s="28">
        <f t="shared" si="41"/>
        <v>0</v>
      </c>
      <c r="G123" s="28">
        <f t="shared" si="41"/>
        <v>0</v>
      </c>
      <c r="H123" s="28">
        <f t="shared" si="41"/>
        <v>0</v>
      </c>
      <c r="I123" s="28">
        <f t="shared" si="41"/>
        <v>0</v>
      </c>
      <c r="J123" s="28">
        <f t="shared" si="41"/>
        <v>0</v>
      </c>
      <c r="K123" s="28">
        <f t="shared" si="41"/>
        <v>0</v>
      </c>
      <c r="L123" s="28">
        <f t="shared" si="41"/>
        <v>0</v>
      </c>
      <c r="M123" s="28">
        <f t="shared" si="41"/>
        <v>31.825864510000002</v>
      </c>
      <c r="N123" s="28">
        <f t="shared" si="41"/>
        <v>0</v>
      </c>
      <c r="O123" s="28">
        <f t="shared" si="41"/>
        <v>0</v>
      </c>
      <c r="P123" s="28">
        <f t="shared" si="41"/>
        <v>0</v>
      </c>
      <c r="Q123" s="28">
        <f t="shared" si="41"/>
        <v>0</v>
      </c>
      <c r="R123" s="28">
        <f t="shared" si="41"/>
        <v>88</v>
      </c>
      <c r="S123" s="23">
        <f t="shared" si="29"/>
        <v>0</v>
      </c>
      <c r="T123" s="24" t="str">
        <f t="shared" si="30"/>
        <v>-</v>
      </c>
      <c r="U123" s="23">
        <f t="shared" si="31"/>
        <v>31.825864510000002</v>
      </c>
      <c r="V123" s="24" t="str">
        <f t="shared" si="32"/>
        <v>-</v>
      </c>
      <c r="W123" s="20" t="s">
        <v>31</v>
      </c>
    </row>
    <row r="124" spans="1:23" ht="141.75" x14ac:dyDescent="0.25">
      <c r="A124" s="27" t="s">
        <v>221</v>
      </c>
      <c r="B124" s="25" t="s">
        <v>223</v>
      </c>
      <c r="C124" s="27" t="s">
        <v>224</v>
      </c>
      <c r="D124" s="31">
        <v>300.17794601999998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23">
        <f t="shared" si="29"/>
        <v>0</v>
      </c>
      <c r="T124" s="24" t="str">
        <f t="shared" si="30"/>
        <v>-</v>
      </c>
      <c r="U124" s="23">
        <f t="shared" si="31"/>
        <v>0</v>
      </c>
      <c r="V124" s="24" t="str">
        <f t="shared" si="32"/>
        <v>-</v>
      </c>
      <c r="W124" s="31" t="s">
        <v>31</v>
      </c>
    </row>
    <row r="125" spans="1:23" ht="110.25" x14ac:dyDescent="0.25">
      <c r="A125" s="27" t="s">
        <v>221</v>
      </c>
      <c r="B125" s="25" t="s">
        <v>225</v>
      </c>
      <c r="C125" s="27" t="s">
        <v>226</v>
      </c>
      <c r="D125" s="31">
        <v>25.202999999999999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23">
        <f t="shared" si="29"/>
        <v>0</v>
      </c>
      <c r="T125" s="24" t="str">
        <f t="shared" si="30"/>
        <v>-</v>
      </c>
      <c r="U125" s="23">
        <f t="shared" si="31"/>
        <v>0</v>
      </c>
      <c r="V125" s="24" t="str">
        <f t="shared" si="32"/>
        <v>-</v>
      </c>
      <c r="W125" s="31" t="s">
        <v>31</v>
      </c>
    </row>
    <row r="126" spans="1:23" ht="94.5" x14ac:dyDescent="0.25">
      <c r="A126" s="27" t="s">
        <v>221</v>
      </c>
      <c r="B126" s="25" t="s">
        <v>227</v>
      </c>
      <c r="C126" s="27" t="s">
        <v>228</v>
      </c>
      <c r="D126" s="31">
        <v>13.408329999999999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23">
        <f t="shared" si="29"/>
        <v>0</v>
      </c>
      <c r="T126" s="24" t="str">
        <f t="shared" si="30"/>
        <v>-</v>
      </c>
      <c r="U126" s="23">
        <f t="shared" si="31"/>
        <v>0</v>
      </c>
      <c r="V126" s="24" t="str">
        <f t="shared" si="32"/>
        <v>-</v>
      </c>
      <c r="W126" s="31" t="s">
        <v>31</v>
      </c>
    </row>
    <row r="127" spans="1:23" ht="110.25" x14ac:dyDescent="0.25">
      <c r="A127" s="27" t="s">
        <v>221</v>
      </c>
      <c r="B127" s="25" t="s">
        <v>229</v>
      </c>
      <c r="C127" s="27" t="s">
        <v>230</v>
      </c>
      <c r="D127" s="31">
        <v>2.8666700000000001</v>
      </c>
      <c r="E127" s="31">
        <v>0</v>
      </c>
      <c r="F127" s="31">
        <v>0</v>
      </c>
      <c r="G127" s="31"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31">
        <v>0</v>
      </c>
      <c r="P127" s="31">
        <v>0</v>
      </c>
      <c r="Q127" s="31">
        <v>0</v>
      </c>
      <c r="R127" s="31">
        <v>0</v>
      </c>
      <c r="S127" s="23">
        <f t="shared" si="29"/>
        <v>0</v>
      </c>
      <c r="T127" s="24" t="str">
        <f t="shared" si="30"/>
        <v>-</v>
      </c>
      <c r="U127" s="23">
        <f t="shared" si="31"/>
        <v>0</v>
      </c>
      <c r="V127" s="24" t="str">
        <f t="shared" si="32"/>
        <v>-</v>
      </c>
      <c r="W127" s="31" t="s">
        <v>31</v>
      </c>
    </row>
    <row r="128" spans="1:23" ht="110.25" x14ac:dyDescent="0.25">
      <c r="A128" s="27" t="s">
        <v>221</v>
      </c>
      <c r="B128" s="25" t="s">
        <v>231</v>
      </c>
      <c r="C128" s="27" t="s">
        <v>232</v>
      </c>
      <c r="D128" s="31">
        <v>28.035002519999999</v>
      </c>
      <c r="E128" s="31">
        <v>0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23">
        <f t="shared" si="29"/>
        <v>0</v>
      </c>
      <c r="T128" s="24" t="str">
        <f t="shared" si="30"/>
        <v>-</v>
      </c>
      <c r="U128" s="23">
        <f t="shared" si="31"/>
        <v>0</v>
      </c>
      <c r="V128" s="24" t="str">
        <f t="shared" si="32"/>
        <v>-</v>
      </c>
      <c r="W128" s="31" t="s">
        <v>31</v>
      </c>
    </row>
    <row r="129" spans="1:23" ht="110.25" x14ac:dyDescent="0.25">
      <c r="A129" s="27" t="s">
        <v>221</v>
      </c>
      <c r="B129" s="25" t="s">
        <v>233</v>
      </c>
      <c r="C129" s="27" t="s">
        <v>234</v>
      </c>
      <c r="D129" s="31">
        <v>15.616670000000003</v>
      </c>
      <c r="E129" s="31">
        <v>0</v>
      </c>
      <c r="F129" s="31">
        <v>0</v>
      </c>
      <c r="G129" s="31"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23">
        <f t="shared" si="29"/>
        <v>0</v>
      </c>
      <c r="T129" s="24" t="str">
        <f t="shared" si="30"/>
        <v>-</v>
      </c>
      <c r="U129" s="23">
        <f t="shared" si="31"/>
        <v>0</v>
      </c>
      <c r="V129" s="24" t="str">
        <f t="shared" si="32"/>
        <v>-</v>
      </c>
      <c r="W129" s="31" t="s">
        <v>31</v>
      </c>
    </row>
    <row r="130" spans="1:23" ht="110.25" x14ac:dyDescent="0.25">
      <c r="A130" s="27" t="s">
        <v>221</v>
      </c>
      <c r="B130" s="25" t="s">
        <v>235</v>
      </c>
      <c r="C130" s="27" t="s">
        <v>236</v>
      </c>
      <c r="D130" s="31">
        <v>43.024393919999994</v>
      </c>
      <c r="E130" s="31">
        <v>0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23">
        <f t="shared" si="29"/>
        <v>0</v>
      </c>
      <c r="T130" s="24" t="str">
        <f t="shared" si="30"/>
        <v>-</v>
      </c>
      <c r="U130" s="23">
        <f t="shared" si="31"/>
        <v>0</v>
      </c>
      <c r="V130" s="24" t="str">
        <f t="shared" si="32"/>
        <v>-</v>
      </c>
      <c r="W130" s="31" t="s">
        <v>31</v>
      </c>
    </row>
    <row r="131" spans="1:23" ht="110.25" x14ac:dyDescent="0.25">
      <c r="A131" s="27" t="s">
        <v>221</v>
      </c>
      <c r="B131" s="25" t="s">
        <v>237</v>
      </c>
      <c r="C131" s="27" t="s">
        <v>238</v>
      </c>
      <c r="D131" s="31">
        <v>3.1083299999999996</v>
      </c>
      <c r="E131" s="31">
        <v>0</v>
      </c>
      <c r="F131" s="31">
        <v>0</v>
      </c>
      <c r="G131" s="31">
        <v>0</v>
      </c>
      <c r="H131" s="31">
        <v>0</v>
      </c>
      <c r="I131" s="31">
        <v>0</v>
      </c>
      <c r="J131" s="31">
        <v>0</v>
      </c>
      <c r="K131" s="31">
        <v>0</v>
      </c>
      <c r="L131" s="31">
        <v>0</v>
      </c>
      <c r="M131" s="31">
        <v>0</v>
      </c>
      <c r="N131" s="31">
        <v>0</v>
      </c>
      <c r="O131" s="31">
        <v>0</v>
      </c>
      <c r="P131" s="31">
        <v>0</v>
      </c>
      <c r="Q131" s="31">
        <v>0</v>
      </c>
      <c r="R131" s="31">
        <v>0</v>
      </c>
      <c r="S131" s="23">
        <f t="shared" si="29"/>
        <v>0</v>
      </c>
      <c r="T131" s="24" t="str">
        <f t="shared" si="30"/>
        <v>-</v>
      </c>
      <c r="U131" s="23">
        <f t="shared" si="31"/>
        <v>0</v>
      </c>
      <c r="V131" s="24" t="str">
        <f t="shared" si="32"/>
        <v>-</v>
      </c>
      <c r="W131" s="31" t="s">
        <v>31</v>
      </c>
    </row>
    <row r="132" spans="1:23" ht="110.25" x14ac:dyDescent="0.25">
      <c r="A132" s="27" t="s">
        <v>221</v>
      </c>
      <c r="B132" s="25" t="s">
        <v>239</v>
      </c>
      <c r="C132" s="27" t="s">
        <v>240</v>
      </c>
      <c r="D132" s="31">
        <v>5.0963300000000009</v>
      </c>
      <c r="E132" s="31">
        <v>0</v>
      </c>
      <c r="F132" s="31">
        <v>0</v>
      </c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31">
        <v>0</v>
      </c>
      <c r="P132" s="31">
        <v>0</v>
      </c>
      <c r="Q132" s="31">
        <v>0</v>
      </c>
      <c r="R132" s="31">
        <v>0</v>
      </c>
      <c r="S132" s="23">
        <f t="shared" si="29"/>
        <v>0</v>
      </c>
      <c r="T132" s="24" t="str">
        <f t="shared" si="30"/>
        <v>-</v>
      </c>
      <c r="U132" s="23">
        <f t="shared" si="31"/>
        <v>0</v>
      </c>
      <c r="V132" s="24" t="str">
        <f t="shared" si="32"/>
        <v>-</v>
      </c>
      <c r="W132" s="31" t="s">
        <v>31</v>
      </c>
    </row>
    <row r="133" spans="1:23" ht="94.5" x14ac:dyDescent="0.25">
      <c r="A133" s="27" t="s">
        <v>221</v>
      </c>
      <c r="B133" s="25" t="s">
        <v>241</v>
      </c>
      <c r="C133" s="27" t="s">
        <v>242</v>
      </c>
      <c r="D133" s="31">
        <v>12.533329999999999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1">
        <v>0</v>
      </c>
      <c r="P133" s="31">
        <v>0</v>
      </c>
      <c r="Q133" s="31">
        <v>0</v>
      </c>
      <c r="R133" s="31">
        <v>0</v>
      </c>
      <c r="S133" s="23">
        <f t="shared" si="29"/>
        <v>0</v>
      </c>
      <c r="T133" s="24" t="str">
        <f t="shared" si="30"/>
        <v>-</v>
      </c>
      <c r="U133" s="23">
        <f t="shared" si="31"/>
        <v>0</v>
      </c>
      <c r="V133" s="24" t="str">
        <f t="shared" si="32"/>
        <v>-</v>
      </c>
      <c r="W133" s="31" t="s">
        <v>31</v>
      </c>
    </row>
    <row r="134" spans="1:23" ht="110.25" x14ac:dyDescent="0.25">
      <c r="A134" s="27" t="s">
        <v>221</v>
      </c>
      <c r="B134" s="25" t="s">
        <v>243</v>
      </c>
      <c r="C134" s="27" t="s">
        <v>244</v>
      </c>
      <c r="D134" s="31">
        <v>6.5916699999999997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v>0</v>
      </c>
      <c r="P134" s="31">
        <v>0</v>
      </c>
      <c r="Q134" s="31">
        <v>0</v>
      </c>
      <c r="R134" s="31">
        <v>0</v>
      </c>
      <c r="S134" s="23">
        <f t="shared" si="29"/>
        <v>0</v>
      </c>
      <c r="T134" s="24" t="str">
        <f t="shared" si="30"/>
        <v>-</v>
      </c>
      <c r="U134" s="23">
        <f t="shared" si="31"/>
        <v>0</v>
      </c>
      <c r="V134" s="24" t="str">
        <f t="shared" si="32"/>
        <v>-</v>
      </c>
      <c r="W134" s="31" t="s">
        <v>31</v>
      </c>
    </row>
    <row r="135" spans="1:23" ht="110.25" x14ac:dyDescent="0.25">
      <c r="A135" s="27" t="s">
        <v>221</v>
      </c>
      <c r="B135" s="25" t="s">
        <v>245</v>
      </c>
      <c r="C135" s="27" t="s">
        <v>246</v>
      </c>
      <c r="D135" s="31">
        <v>10.41886</v>
      </c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31">
        <v>0</v>
      </c>
      <c r="K135" s="31">
        <v>0</v>
      </c>
      <c r="L135" s="31">
        <v>0</v>
      </c>
      <c r="M135" s="31">
        <v>0</v>
      </c>
      <c r="N135" s="31">
        <v>0</v>
      </c>
      <c r="O135" s="31">
        <v>0</v>
      </c>
      <c r="P135" s="31">
        <v>0</v>
      </c>
      <c r="Q135" s="31">
        <v>0</v>
      </c>
      <c r="R135" s="31">
        <v>0</v>
      </c>
      <c r="S135" s="23">
        <f t="shared" si="29"/>
        <v>0</v>
      </c>
      <c r="T135" s="24" t="str">
        <f t="shared" si="30"/>
        <v>-</v>
      </c>
      <c r="U135" s="23">
        <f t="shared" si="31"/>
        <v>0</v>
      </c>
      <c r="V135" s="24" t="str">
        <f t="shared" si="32"/>
        <v>-</v>
      </c>
      <c r="W135" s="31" t="s">
        <v>31</v>
      </c>
    </row>
    <row r="136" spans="1:23" ht="110.25" x14ac:dyDescent="0.25">
      <c r="A136" s="27" t="s">
        <v>221</v>
      </c>
      <c r="B136" s="25" t="s">
        <v>247</v>
      </c>
      <c r="C136" s="27" t="s">
        <v>248</v>
      </c>
      <c r="D136" s="31">
        <v>8.1666699999999999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31">
        <v>0</v>
      </c>
      <c r="O136" s="31">
        <v>0</v>
      </c>
      <c r="P136" s="31">
        <v>0</v>
      </c>
      <c r="Q136" s="31">
        <v>0</v>
      </c>
      <c r="R136" s="31">
        <v>0</v>
      </c>
      <c r="S136" s="23">
        <f t="shared" si="29"/>
        <v>0</v>
      </c>
      <c r="T136" s="24" t="str">
        <f t="shared" si="30"/>
        <v>-</v>
      </c>
      <c r="U136" s="23">
        <f t="shared" si="31"/>
        <v>0</v>
      </c>
      <c r="V136" s="24" t="str">
        <f t="shared" si="32"/>
        <v>-</v>
      </c>
      <c r="W136" s="31" t="s">
        <v>31</v>
      </c>
    </row>
    <row r="137" spans="1:23" ht="94.5" x14ac:dyDescent="0.25">
      <c r="A137" s="27" t="s">
        <v>221</v>
      </c>
      <c r="B137" s="25" t="s">
        <v>249</v>
      </c>
      <c r="C137" s="27" t="s">
        <v>250</v>
      </c>
      <c r="D137" s="31">
        <v>0.89166999999999996</v>
      </c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31">
        <v>0</v>
      </c>
      <c r="O137" s="31">
        <v>0</v>
      </c>
      <c r="P137" s="31">
        <v>0</v>
      </c>
      <c r="Q137" s="31">
        <v>0</v>
      </c>
      <c r="R137" s="31">
        <v>0</v>
      </c>
      <c r="S137" s="23">
        <f t="shared" si="29"/>
        <v>0</v>
      </c>
      <c r="T137" s="24" t="str">
        <f t="shared" si="30"/>
        <v>-</v>
      </c>
      <c r="U137" s="23">
        <f t="shared" si="31"/>
        <v>0</v>
      </c>
      <c r="V137" s="24" t="str">
        <f t="shared" si="32"/>
        <v>-</v>
      </c>
      <c r="W137" s="31" t="s">
        <v>31</v>
      </c>
    </row>
    <row r="138" spans="1:23" ht="110.25" x14ac:dyDescent="0.25">
      <c r="A138" s="27" t="s">
        <v>221</v>
      </c>
      <c r="B138" s="25" t="s">
        <v>251</v>
      </c>
      <c r="C138" s="27" t="s">
        <v>252</v>
      </c>
      <c r="D138" s="31">
        <v>7.2209700000000003</v>
      </c>
      <c r="E138" s="31">
        <v>0</v>
      </c>
      <c r="F138" s="31">
        <v>0</v>
      </c>
      <c r="G138" s="31">
        <v>0</v>
      </c>
      <c r="H138" s="31">
        <v>0</v>
      </c>
      <c r="I138" s="31">
        <v>0</v>
      </c>
      <c r="J138" s="31">
        <v>0</v>
      </c>
      <c r="K138" s="31">
        <v>0</v>
      </c>
      <c r="L138" s="31">
        <v>0</v>
      </c>
      <c r="M138" s="31">
        <v>0</v>
      </c>
      <c r="N138" s="31">
        <v>0</v>
      </c>
      <c r="O138" s="31">
        <v>0</v>
      </c>
      <c r="P138" s="31">
        <v>0</v>
      </c>
      <c r="Q138" s="31">
        <v>0</v>
      </c>
      <c r="R138" s="31">
        <v>0</v>
      </c>
      <c r="S138" s="23">
        <f t="shared" si="29"/>
        <v>0</v>
      </c>
      <c r="T138" s="24" t="str">
        <f t="shared" si="30"/>
        <v>-</v>
      </c>
      <c r="U138" s="23">
        <f t="shared" si="31"/>
        <v>0</v>
      </c>
      <c r="V138" s="24" t="str">
        <f t="shared" si="32"/>
        <v>-</v>
      </c>
      <c r="W138" s="31" t="s">
        <v>31</v>
      </c>
    </row>
    <row r="139" spans="1:23" ht="110.25" x14ac:dyDescent="0.25">
      <c r="A139" s="27" t="s">
        <v>221</v>
      </c>
      <c r="B139" s="25" t="s">
        <v>253</v>
      </c>
      <c r="C139" s="27" t="s">
        <v>254</v>
      </c>
      <c r="D139" s="31">
        <v>5.8166700000000002</v>
      </c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1">
        <v>0</v>
      </c>
      <c r="N139" s="31">
        <v>0</v>
      </c>
      <c r="O139" s="31">
        <v>0</v>
      </c>
      <c r="P139" s="31">
        <v>0</v>
      </c>
      <c r="Q139" s="31">
        <v>0</v>
      </c>
      <c r="R139" s="31">
        <v>0</v>
      </c>
      <c r="S139" s="23">
        <f t="shared" si="29"/>
        <v>0</v>
      </c>
      <c r="T139" s="24" t="str">
        <f t="shared" si="30"/>
        <v>-</v>
      </c>
      <c r="U139" s="23">
        <f t="shared" si="31"/>
        <v>0</v>
      </c>
      <c r="V139" s="24" t="str">
        <f t="shared" si="32"/>
        <v>-</v>
      </c>
      <c r="W139" s="31" t="s">
        <v>31</v>
      </c>
    </row>
    <row r="140" spans="1:23" ht="94.5" x14ac:dyDescent="0.25">
      <c r="A140" s="27" t="s">
        <v>221</v>
      </c>
      <c r="B140" s="25" t="s">
        <v>255</v>
      </c>
      <c r="C140" s="27" t="s">
        <v>256</v>
      </c>
      <c r="D140" s="31">
        <v>3.0083299999999999</v>
      </c>
      <c r="E140" s="31">
        <v>0</v>
      </c>
      <c r="F140" s="31">
        <v>0</v>
      </c>
      <c r="G140" s="31">
        <v>0</v>
      </c>
      <c r="H140" s="31">
        <v>0</v>
      </c>
      <c r="I140" s="31">
        <v>0</v>
      </c>
      <c r="J140" s="31">
        <v>0</v>
      </c>
      <c r="K140" s="31">
        <v>0</v>
      </c>
      <c r="L140" s="31">
        <v>0</v>
      </c>
      <c r="M140" s="31">
        <v>0</v>
      </c>
      <c r="N140" s="31">
        <v>0</v>
      </c>
      <c r="O140" s="31">
        <v>0</v>
      </c>
      <c r="P140" s="31">
        <v>0</v>
      </c>
      <c r="Q140" s="31">
        <v>0</v>
      </c>
      <c r="R140" s="31">
        <v>0</v>
      </c>
      <c r="S140" s="23">
        <f t="shared" si="29"/>
        <v>0</v>
      </c>
      <c r="T140" s="24" t="str">
        <f t="shared" si="30"/>
        <v>-</v>
      </c>
      <c r="U140" s="23">
        <f t="shared" si="31"/>
        <v>0</v>
      </c>
      <c r="V140" s="24" t="str">
        <f t="shared" si="32"/>
        <v>-</v>
      </c>
      <c r="W140" s="31" t="s">
        <v>31</v>
      </c>
    </row>
    <row r="141" spans="1:23" ht="110.25" x14ac:dyDescent="0.25">
      <c r="A141" s="27" t="s">
        <v>221</v>
      </c>
      <c r="B141" s="25" t="s">
        <v>257</v>
      </c>
      <c r="C141" s="27" t="s">
        <v>258</v>
      </c>
      <c r="D141" s="31">
        <v>9.0916700000000006</v>
      </c>
      <c r="E141" s="31">
        <v>0</v>
      </c>
      <c r="F141" s="31">
        <v>0</v>
      </c>
      <c r="G141" s="31">
        <v>0</v>
      </c>
      <c r="H141" s="31">
        <v>0</v>
      </c>
      <c r="I141" s="31">
        <v>0</v>
      </c>
      <c r="J141" s="31">
        <v>0</v>
      </c>
      <c r="K141" s="31">
        <v>0</v>
      </c>
      <c r="L141" s="31">
        <v>0</v>
      </c>
      <c r="M141" s="31">
        <v>0</v>
      </c>
      <c r="N141" s="31">
        <v>0</v>
      </c>
      <c r="O141" s="31">
        <v>0</v>
      </c>
      <c r="P141" s="31">
        <v>0</v>
      </c>
      <c r="Q141" s="31">
        <v>0</v>
      </c>
      <c r="R141" s="31">
        <v>0</v>
      </c>
      <c r="S141" s="23">
        <f t="shared" si="29"/>
        <v>0</v>
      </c>
      <c r="T141" s="24" t="str">
        <f t="shared" si="30"/>
        <v>-</v>
      </c>
      <c r="U141" s="23">
        <f t="shared" si="31"/>
        <v>0</v>
      </c>
      <c r="V141" s="24" t="str">
        <f t="shared" si="32"/>
        <v>-</v>
      </c>
      <c r="W141" s="31" t="s">
        <v>31</v>
      </c>
    </row>
    <row r="142" spans="1:23" ht="110.25" x14ac:dyDescent="0.25">
      <c r="A142" s="27" t="s">
        <v>221</v>
      </c>
      <c r="B142" s="25" t="s">
        <v>259</v>
      </c>
      <c r="C142" s="27" t="s">
        <v>260</v>
      </c>
      <c r="D142" s="31">
        <v>5.7123800000000005</v>
      </c>
      <c r="E142" s="31">
        <v>0</v>
      </c>
      <c r="F142" s="31">
        <v>0</v>
      </c>
      <c r="G142" s="31"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31">
        <v>0</v>
      </c>
      <c r="P142" s="31">
        <v>0</v>
      </c>
      <c r="Q142" s="31">
        <v>0</v>
      </c>
      <c r="R142" s="31">
        <v>0</v>
      </c>
      <c r="S142" s="23">
        <f t="shared" si="29"/>
        <v>0</v>
      </c>
      <c r="T142" s="24" t="str">
        <f t="shared" si="30"/>
        <v>-</v>
      </c>
      <c r="U142" s="23">
        <f t="shared" si="31"/>
        <v>0</v>
      </c>
      <c r="V142" s="24" t="str">
        <f t="shared" si="32"/>
        <v>-</v>
      </c>
      <c r="W142" s="31" t="s">
        <v>31</v>
      </c>
    </row>
    <row r="143" spans="1:23" ht="94.5" x14ac:dyDescent="0.25">
      <c r="A143" s="27" t="s">
        <v>221</v>
      </c>
      <c r="B143" s="25" t="s">
        <v>261</v>
      </c>
      <c r="C143" s="27" t="s">
        <v>262</v>
      </c>
      <c r="D143" s="31">
        <v>0.71051999999999993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  <c r="M143" s="31">
        <v>0</v>
      </c>
      <c r="N143" s="31">
        <v>0</v>
      </c>
      <c r="O143" s="31">
        <v>0</v>
      </c>
      <c r="P143" s="31">
        <v>0</v>
      </c>
      <c r="Q143" s="31">
        <v>0</v>
      </c>
      <c r="R143" s="31">
        <v>0</v>
      </c>
      <c r="S143" s="23">
        <f t="shared" si="29"/>
        <v>0</v>
      </c>
      <c r="T143" s="24" t="str">
        <f t="shared" si="30"/>
        <v>-</v>
      </c>
      <c r="U143" s="23">
        <f t="shared" si="31"/>
        <v>0</v>
      </c>
      <c r="V143" s="24" t="str">
        <f t="shared" si="32"/>
        <v>-</v>
      </c>
      <c r="W143" s="31" t="s">
        <v>31</v>
      </c>
    </row>
    <row r="144" spans="1:23" ht="110.25" x14ac:dyDescent="0.25">
      <c r="A144" s="27" t="s">
        <v>221</v>
      </c>
      <c r="B144" s="25" t="s">
        <v>263</v>
      </c>
      <c r="C144" s="27" t="s">
        <v>264</v>
      </c>
      <c r="D144" s="31">
        <v>6.4916700000000001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23">
        <f t="shared" si="29"/>
        <v>0</v>
      </c>
      <c r="T144" s="24" t="str">
        <f t="shared" si="30"/>
        <v>-</v>
      </c>
      <c r="U144" s="23">
        <f t="shared" si="31"/>
        <v>0</v>
      </c>
      <c r="V144" s="24" t="str">
        <f t="shared" si="32"/>
        <v>-</v>
      </c>
      <c r="W144" s="31" t="s">
        <v>31</v>
      </c>
    </row>
    <row r="145" spans="1:23" ht="110.25" x14ac:dyDescent="0.25">
      <c r="A145" s="27" t="s">
        <v>221</v>
      </c>
      <c r="B145" s="25" t="s">
        <v>265</v>
      </c>
      <c r="C145" s="27" t="s">
        <v>266</v>
      </c>
      <c r="D145" s="31">
        <v>6.0583299999999998</v>
      </c>
      <c r="E145" s="31">
        <v>0</v>
      </c>
      <c r="F145" s="31">
        <v>0</v>
      </c>
      <c r="G145" s="31">
        <v>0</v>
      </c>
      <c r="H145" s="31">
        <v>0</v>
      </c>
      <c r="I145" s="31">
        <v>0</v>
      </c>
      <c r="J145" s="31">
        <v>0</v>
      </c>
      <c r="K145" s="31">
        <v>0</v>
      </c>
      <c r="L145" s="31">
        <v>0</v>
      </c>
      <c r="M145" s="31">
        <v>0</v>
      </c>
      <c r="N145" s="31">
        <v>0</v>
      </c>
      <c r="O145" s="31">
        <v>0</v>
      </c>
      <c r="P145" s="31">
        <v>0</v>
      </c>
      <c r="Q145" s="31">
        <v>0</v>
      </c>
      <c r="R145" s="31">
        <v>0</v>
      </c>
      <c r="S145" s="23">
        <f t="shared" si="29"/>
        <v>0</v>
      </c>
      <c r="T145" s="24" t="str">
        <f t="shared" si="30"/>
        <v>-</v>
      </c>
      <c r="U145" s="23">
        <f t="shared" si="31"/>
        <v>0</v>
      </c>
      <c r="V145" s="24" t="str">
        <f t="shared" si="32"/>
        <v>-</v>
      </c>
      <c r="W145" s="31" t="s">
        <v>31</v>
      </c>
    </row>
    <row r="146" spans="1:23" ht="110.25" x14ac:dyDescent="0.25">
      <c r="A146" s="27" t="s">
        <v>221</v>
      </c>
      <c r="B146" s="25" t="s">
        <v>267</v>
      </c>
      <c r="C146" s="27" t="s">
        <v>268</v>
      </c>
      <c r="D146" s="31">
        <v>9.2279900000000001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31">
        <v>0</v>
      </c>
      <c r="P146" s="31">
        <v>0</v>
      </c>
      <c r="Q146" s="31">
        <v>0</v>
      </c>
      <c r="R146" s="31">
        <v>0</v>
      </c>
      <c r="S146" s="23">
        <f t="shared" si="29"/>
        <v>0</v>
      </c>
      <c r="T146" s="24" t="str">
        <f t="shared" si="30"/>
        <v>-</v>
      </c>
      <c r="U146" s="23">
        <f t="shared" si="31"/>
        <v>0</v>
      </c>
      <c r="V146" s="24" t="str">
        <f t="shared" si="32"/>
        <v>-</v>
      </c>
      <c r="W146" s="31" t="s">
        <v>31</v>
      </c>
    </row>
    <row r="147" spans="1:23" ht="110.25" x14ac:dyDescent="0.25">
      <c r="A147" s="27" t="s">
        <v>221</v>
      </c>
      <c r="B147" s="25" t="s">
        <v>269</v>
      </c>
      <c r="C147" s="27" t="s">
        <v>270</v>
      </c>
      <c r="D147" s="31">
        <v>11.725</v>
      </c>
      <c r="E147" s="31">
        <v>0</v>
      </c>
      <c r="F147" s="31">
        <v>0</v>
      </c>
      <c r="G147" s="31"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23">
        <f t="shared" si="29"/>
        <v>0</v>
      </c>
      <c r="T147" s="24" t="str">
        <f t="shared" si="30"/>
        <v>-</v>
      </c>
      <c r="U147" s="23">
        <f t="shared" si="31"/>
        <v>0</v>
      </c>
      <c r="V147" s="24" t="str">
        <f t="shared" si="32"/>
        <v>-</v>
      </c>
      <c r="W147" s="31" t="s">
        <v>31</v>
      </c>
    </row>
    <row r="148" spans="1:23" ht="110.25" x14ac:dyDescent="0.25">
      <c r="A148" s="27" t="s">
        <v>221</v>
      </c>
      <c r="B148" s="25" t="s">
        <v>271</v>
      </c>
      <c r="C148" s="27" t="s">
        <v>272</v>
      </c>
      <c r="D148" s="31">
        <v>4.375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1">
        <v>0</v>
      </c>
      <c r="L148" s="31">
        <v>0</v>
      </c>
      <c r="M148" s="31">
        <v>0</v>
      </c>
      <c r="N148" s="31">
        <v>0</v>
      </c>
      <c r="O148" s="31">
        <v>0</v>
      </c>
      <c r="P148" s="31">
        <v>0</v>
      </c>
      <c r="Q148" s="31">
        <v>0</v>
      </c>
      <c r="R148" s="31">
        <v>0</v>
      </c>
      <c r="S148" s="23">
        <f t="shared" si="29"/>
        <v>0</v>
      </c>
      <c r="T148" s="24" t="str">
        <f t="shared" si="30"/>
        <v>-</v>
      </c>
      <c r="U148" s="23">
        <f t="shared" si="31"/>
        <v>0</v>
      </c>
      <c r="V148" s="24" t="str">
        <f t="shared" si="32"/>
        <v>-</v>
      </c>
      <c r="W148" s="31" t="s">
        <v>31</v>
      </c>
    </row>
    <row r="149" spans="1:23" ht="110.25" x14ac:dyDescent="0.25">
      <c r="A149" s="27" t="s">
        <v>221</v>
      </c>
      <c r="B149" s="25" t="s">
        <v>273</v>
      </c>
      <c r="C149" s="27" t="s">
        <v>274</v>
      </c>
      <c r="D149" s="31">
        <v>3.77536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23">
        <f t="shared" ref="S149:S215" si="42">IF($E149="нд","нд",$L149-$E149)</f>
        <v>0</v>
      </c>
      <c r="T149" s="24" t="str">
        <f t="shared" ref="T149:T212" si="43">IF($E149="нд","нд",IF((E149)&gt;0,S149/(E149),"-"))</f>
        <v>-</v>
      </c>
      <c r="U149" s="23">
        <f t="shared" ref="U149:U215" si="44">IF($F149="нд","нд",$M149-$F149)</f>
        <v>0</v>
      </c>
      <c r="V149" s="24" t="str">
        <f t="shared" ref="V149:V212" si="45">IF($F149="нд","нд",IF((F149)&gt;0,U149/(F149),"-"))</f>
        <v>-</v>
      </c>
      <c r="W149" s="31" t="s">
        <v>31</v>
      </c>
    </row>
    <row r="150" spans="1:23" ht="94.5" x14ac:dyDescent="0.25">
      <c r="A150" s="27" t="s">
        <v>221</v>
      </c>
      <c r="B150" s="25" t="s">
        <v>275</v>
      </c>
      <c r="C150" s="27" t="s">
        <v>276</v>
      </c>
      <c r="D150" s="31">
        <v>6.9249999999999998</v>
      </c>
      <c r="E150" s="31">
        <v>0</v>
      </c>
      <c r="F150" s="31">
        <v>0</v>
      </c>
      <c r="G150" s="31">
        <v>0</v>
      </c>
      <c r="H150" s="31">
        <v>0</v>
      </c>
      <c r="I150" s="31">
        <v>0</v>
      </c>
      <c r="J150" s="31">
        <v>0</v>
      </c>
      <c r="K150" s="31">
        <v>0</v>
      </c>
      <c r="L150" s="31">
        <v>0</v>
      </c>
      <c r="M150" s="31">
        <v>0</v>
      </c>
      <c r="N150" s="31">
        <v>0</v>
      </c>
      <c r="O150" s="31">
        <v>0</v>
      </c>
      <c r="P150" s="31">
        <v>0</v>
      </c>
      <c r="Q150" s="31">
        <v>0</v>
      </c>
      <c r="R150" s="31">
        <v>0</v>
      </c>
      <c r="S150" s="23">
        <f t="shared" si="42"/>
        <v>0</v>
      </c>
      <c r="T150" s="24" t="str">
        <f t="shared" si="43"/>
        <v>-</v>
      </c>
      <c r="U150" s="23">
        <f t="shared" si="44"/>
        <v>0</v>
      </c>
      <c r="V150" s="24" t="str">
        <f t="shared" si="45"/>
        <v>-</v>
      </c>
      <c r="W150" s="31" t="s">
        <v>31</v>
      </c>
    </row>
    <row r="151" spans="1:23" ht="110.25" x14ac:dyDescent="0.25">
      <c r="A151" s="27" t="s">
        <v>221</v>
      </c>
      <c r="B151" s="25" t="s">
        <v>277</v>
      </c>
      <c r="C151" s="27" t="s">
        <v>278</v>
      </c>
      <c r="D151" s="31">
        <v>3.6333299999999999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v>0</v>
      </c>
      <c r="K151" s="31">
        <v>0</v>
      </c>
      <c r="L151" s="31">
        <v>0</v>
      </c>
      <c r="M151" s="31">
        <v>0</v>
      </c>
      <c r="N151" s="31">
        <v>0</v>
      </c>
      <c r="O151" s="31">
        <v>0</v>
      </c>
      <c r="P151" s="31">
        <v>0</v>
      </c>
      <c r="Q151" s="31">
        <v>0</v>
      </c>
      <c r="R151" s="31">
        <v>0</v>
      </c>
      <c r="S151" s="23">
        <f t="shared" si="42"/>
        <v>0</v>
      </c>
      <c r="T151" s="24" t="str">
        <f t="shared" si="43"/>
        <v>-</v>
      </c>
      <c r="U151" s="23">
        <f t="shared" si="44"/>
        <v>0</v>
      </c>
      <c r="V151" s="24" t="str">
        <f t="shared" si="45"/>
        <v>-</v>
      </c>
      <c r="W151" s="31" t="s">
        <v>31</v>
      </c>
    </row>
    <row r="152" spans="1:23" ht="110.25" x14ac:dyDescent="0.25">
      <c r="A152" s="27" t="s">
        <v>221</v>
      </c>
      <c r="B152" s="25" t="s">
        <v>279</v>
      </c>
      <c r="C152" s="27" t="s">
        <v>280</v>
      </c>
      <c r="D152" s="31">
        <v>1.65463</v>
      </c>
      <c r="E152" s="31">
        <v>0</v>
      </c>
      <c r="F152" s="31">
        <v>0</v>
      </c>
      <c r="G152" s="31">
        <v>0</v>
      </c>
      <c r="H152" s="31">
        <v>0</v>
      </c>
      <c r="I152" s="31">
        <v>0</v>
      </c>
      <c r="J152" s="31">
        <v>0</v>
      </c>
      <c r="K152" s="31">
        <v>0</v>
      </c>
      <c r="L152" s="31">
        <v>0</v>
      </c>
      <c r="M152" s="31">
        <v>0</v>
      </c>
      <c r="N152" s="31">
        <v>0</v>
      </c>
      <c r="O152" s="31">
        <v>0</v>
      </c>
      <c r="P152" s="31">
        <v>0</v>
      </c>
      <c r="Q152" s="31">
        <v>0</v>
      </c>
      <c r="R152" s="31">
        <v>0</v>
      </c>
      <c r="S152" s="23">
        <f t="shared" si="42"/>
        <v>0</v>
      </c>
      <c r="T152" s="24" t="str">
        <f t="shared" si="43"/>
        <v>-</v>
      </c>
      <c r="U152" s="23">
        <f t="shared" si="44"/>
        <v>0</v>
      </c>
      <c r="V152" s="24" t="str">
        <f t="shared" si="45"/>
        <v>-</v>
      </c>
      <c r="W152" s="31" t="s">
        <v>31</v>
      </c>
    </row>
    <row r="153" spans="1:23" ht="94.5" x14ac:dyDescent="0.25">
      <c r="A153" s="27" t="s">
        <v>221</v>
      </c>
      <c r="B153" s="25" t="s">
        <v>281</v>
      </c>
      <c r="C153" s="27" t="s">
        <v>282</v>
      </c>
      <c r="D153" s="31">
        <v>4.1578499999999998</v>
      </c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31">
        <v>0</v>
      </c>
      <c r="K153" s="31">
        <v>0</v>
      </c>
      <c r="L153" s="31">
        <v>0</v>
      </c>
      <c r="M153" s="31">
        <v>0</v>
      </c>
      <c r="N153" s="31">
        <v>0</v>
      </c>
      <c r="O153" s="31">
        <v>0</v>
      </c>
      <c r="P153" s="31">
        <v>0</v>
      </c>
      <c r="Q153" s="31">
        <v>0</v>
      </c>
      <c r="R153" s="31">
        <v>0</v>
      </c>
      <c r="S153" s="23">
        <f t="shared" si="42"/>
        <v>0</v>
      </c>
      <c r="T153" s="24" t="str">
        <f t="shared" si="43"/>
        <v>-</v>
      </c>
      <c r="U153" s="23">
        <f t="shared" si="44"/>
        <v>0</v>
      </c>
      <c r="V153" s="24" t="str">
        <f t="shared" si="45"/>
        <v>-</v>
      </c>
      <c r="W153" s="31" t="s">
        <v>31</v>
      </c>
    </row>
    <row r="154" spans="1:23" ht="94.5" x14ac:dyDescent="0.25">
      <c r="A154" s="27" t="s">
        <v>221</v>
      </c>
      <c r="B154" s="25" t="s">
        <v>283</v>
      </c>
      <c r="C154" s="27" t="s">
        <v>284</v>
      </c>
      <c r="D154" s="31">
        <v>3.7426700000000004</v>
      </c>
      <c r="E154" s="31">
        <v>0</v>
      </c>
      <c r="F154" s="31">
        <v>0</v>
      </c>
      <c r="G154" s="31">
        <v>0</v>
      </c>
      <c r="H154" s="31">
        <v>0</v>
      </c>
      <c r="I154" s="31">
        <v>0</v>
      </c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O154" s="31">
        <v>0</v>
      </c>
      <c r="P154" s="31">
        <v>0</v>
      </c>
      <c r="Q154" s="31">
        <v>0</v>
      </c>
      <c r="R154" s="31">
        <v>0</v>
      </c>
      <c r="S154" s="23">
        <f t="shared" si="42"/>
        <v>0</v>
      </c>
      <c r="T154" s="24" t="str">
        <f t="shared" si="43"/>
        <v>-</v>
      </c>
      <c r="U154" s="23">
        <f t="shared" si="44"/>
        <v>0</v>
      </c>
      <c r="V154" s="24" t="str">
        <f t="shared" si="45"/>
        <v>-</v>
      </c>
      <c r="W154" s="31" t="s">
        <v>31</v>
      </c>
    </row>
    <row r="155" spans="1:23" ht="110.25" x14ac:dyDescent="0.25">
      <c r="A155" s="27" t="s">
        <v>221</v>
      </c>
      <c r="B155" s="25" t="s">
        <v>285</v>
      </c>
      <c r="C155" s="27" t="s">
        <v>286</v>
      </c>
      <c r="D155" s="31">
        <v>4.4186600000000009</v>
      </c>
      <c r="E155" s="31">
        <v>0</v>
      </c>
      <c r="F155" s="31">
        <v>0</v>
      </c>
      <c r="G155" s="31">
        <v>0</v>
      </c>
      <c r="H155" s="31">
        <v>0</v>
      </c>
      <c r="I155" s="31">
        <v>0</v>
      </c>
      <c r="J155" s="31">
        <v>0</v>
      </c>
      <c r="K155" s="31">
        <v>0</v>
      </c>
      <c r="L155" s="31">
        <v>0</v>
      </c>
      <c r="M155" s="31">
        <v>0</v>
      </c>
      <c r="N155" s="31">
        <v>0</v>
      </c>
      <c r="O155" s="31">
        <v>0</v>
      </c>
      <c r="P155" s="31">
        <v>0</v>
      </c>
      <c r="Q155" s="31">
        <v>0</v>
      </c>
      <c r="R155" s="31">
        <v>0</v>
      </c>
      <c r="S155" s="23">
        <f t="shared" si="42"/>
        <v>0</v>
      </c>
      <c r="T155" s="24" t="str">
        <f t="shared" si="43"/>
        <v>-</v>
      </c>
      <c r="U155" s="23">
        <f t="shared" si="44"/>
        <v>0</v>
      </c>
      <c r="V155" s="24" t="str">
        <f t="shared" si="45"/>
        <v>-</v>
      </c>
      <c r="W155" s="31" t="s">
        <v>31</v>
      </c>
    </row>
    <row r="156" spans="1:23" ht="110.25" x14ac:dyDescent="0.25">
      <c r="A156" s="27" t="s">
        <v>221</v>
      </c>
      <c r="B156" s="25" t="s">
        <v>287</v>
      </c>
      <c r="C156" s="27" t="s">
        <v>288</v>
      </c>
      <c r="D156" s="31">
        <v>2.1166700000000001</v>
      </c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31">
        <v>0</v>
      </c>
      <c r="K156" s="31">
        <v>0</v>
      </c>
      <c r="L156" s="31">
        <v>0</v>
      </c>
      <c r="M156" s="31">
        <v>0</v>
      </c>
      <c r="N156" s="31">
        <v>0</v>
      </c>
      <c r="O156" s="31">
        <v>0</v>
      </c>
      <c r="P156" s="31">
        <v>0</v>
      </c>
      <c r="Q156" s="31">
        <v>0</v>
      </c>
      <c r="R156" s="31">
        <v>0</v>
      </c>
      <c r="S156" s="23">
        <f t="shared" si="42"/>
        <v>0</v>
      </c>
      <c r="T156" s="24" t="str">
        <f t="shared" si="43"/>
        <v>-</v>
      </c>
      <c r="U156" s="23">
        <f t="shared" si="44"/>
        <v>0</v>
      </c>
      <c r="V156" s="24" t="str">
        <f t="shared" si="45"/>
        <v>-</v>
      </c>
      <c r="W156" s="31" t="s">
        <v>31</v>
      </c>
    </row>
    <row r="157" spans="1:23" ht="110.25" x14ac:dyDescent="0.25">
      <c r="A157" s="27" t="s">
        <v>221</v>
      </c>
      <c r="B157" s="25" t="s">
        <v>289</v>
      </c>
      <c r="C157" s="27" t="s">
        <v>290</v>
      </c>
      <c r="D157" s="31">
        <v>1.5147999999999997</v>
      </c>
      <c r="E157" s="31">
        <v>0</v>
      </c>
      <c r="F157" s="31">
        <v>0</v>
      </c>
      <c r="G157" s="31">
        <v>0</v>
      </c>
      <c r="H157" s="31">
        <v>0</v>
      </c>
      <c r="I157" s="31">
        <v>0</v>
      </c>
      <c r="J157" s="31">
        <v>0</v>
      </c>
      <c r="K157" s="31">
        <v>0</v>
      </c>
      <c r="L157" s="31">
        <v>0</v>
      </c>
      <c r="M157" s="31">
        <v>0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23">
        <f t="shared" si="42"/>
        <v>0</v>
      </c>
      <c r="T157" s="24" t="str">
        <f t="shared" si="43"/>
        <v>-</v>
      </c>
      <c r="U157" s="23">
        <f t="shared" si="44"/>
        <v>0</v>
      </c>
      <c r="V157" s="24" t="str">
        <f t="shared" si="45"/>
        <v>-</v>
      </c>
      <c r="W157" s="31" t="s">
        <v>31</v>
      </c>
    </row>
    <row r="158" spans="1:23" ht="110.25" x14ac:dyDescent="0.25">
      <c r="A158" s="27" t="s">
        <v>221</v>
      </c>
      <c r="B158" s="25" t="s">
        <v>291</v>
      </c>
      <c r="C158" s="27" t="s">
        <v>292</v>
      </c>
      <c r="D158" s="31">
        <v>1.2588699999999999</v>
      </c>
      <c r="E158" s="31">
        <v>0</v>
      </c>
      <c r="F158" s="31">
        <v>0</v>
      </c>
      <c r="G158" s="31">
        <v>0</v>
      </c>
      <c r="H158" s="31">
        <v>0</v>
      </c>
      <c r="I158" s="31">
        <v>0</v>
      </c>
      <c r="J158" s="31">
        <v>0</v>
      </c>
      <c r="K158" s="31">
        <v>0</v>
      </c>
      <c r="L158" s="31">
        <v>0</v>
      </c>
      <c r="M158" s="31">
        <v>0</v>
      </c>
      <c r="N158" s="31">
        <v>0</v>
      </c>
      <c r="O158" s="31">
        <v>0</v>
      </c>
      <c r="P158" s="31">
        <v>0</v>
      </c>
      <c r="Q158" s="31">
        <v>0</v>
      </c>
      <c r="R158" s="31">
        <v>0</v>
      </c>
      <c r="S158" s="23">
        <f t="shared" si="42"/>
        <v>0</v>
      </c>
      <c r="T158" s="24" t="str">
        <f t="shared" si="43"/>
        <v>-</v>
      </c>
      <c r="U158" s="23">
        <f t="shared" si="44"/>
        <v>0</v>
      </c>
      <c r="V158" s="24" t="str">
        <f t="shared" si="45"/>
        <v>-</v>
      </c>
      <c r="W158" s="31" t="s">
        <v>31</v>
      </c>
    </row>
    <row r="159" spans="1:23" ht="110.25" x14ac:dyDescent="0.25">
      <c r="A159" s="27" t="s">
        <v>221</v>
      </c>
      <c r="B159" s="25" t="s">
        <v>293</v>
      </c>
      <c r="C159" s="27" t="s">
        <v>294</v>
      </c>
      <c r="D159" s="31">
        <v>1.01962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31">
        <v>0</v>
      </c>
      <c r="K159" s="31">
        <v>0</v>
      </c>
      <c r="L159" s="31">
        <v>0</v>
      </c>
      <c r="M159" s="31">
        <v>0</v>
      </c>
      <c r="N159" s="31">
        <v>0</v>
      </c>
      <c r="O159" s="31">
        <v>0</v>
      </c>
      <c r="P159" s="31">
        <v>0</v>
      </c>
      <c r="Q159" s="31">
        <v>0</v>
      </c>
      <c r="R159" s="31">
        <v>0</v>
      </c>
      <c r="S159" s="23">
        <f t="shared" si="42"/>
        <v>0</v>
      </c>
      <c r="T159" s="24" t="str">
        <f t="shared" si="43"/>
        <v>-</v>
      </c>
      <c r="U159" s="23">
        <f t="shared" si="44"/>
        <v>0</v>
      </c>
      <c r="V159" s="24" t="str">
        <f t="shared" si="45"/>
        <v>-</v>
      </c>
      <c r="W159" s="31" t="s">
        <v>31</v>
      </c>
    </row>
    <row r="160" spans="1:23" ht="110.25" x14ac:dyDescent="0.25">
      <c r="A160" s="27" t="s">
        <v>221</v>
      </c>
      <c r="B160" s="25" t="s">
        <v>295</v>
      </c>
      <c r="C160" s="27" t="s">
        <v>296</v>
      </c>
      <c r="D160" s="31">
        <v>9.5969699999999989</v>
      </c>
      <c r="E160" s="31">
        <v>0</v>
      </c>
      <c r="F160" s="31">
        <v>0</v>
      </c>
      <c r="G160" s="31">
        <v>0</v>
      </c>
      <c r="H160" s="31">
        <v>0</v>
      </c>
      <c r="I160" s="31">
        <v>0</v>
      </c>
      <c r="J160" s="31">
        <v>0</v>
      </c>
      <c r="K160" s="31">
        <v>0</v>
      </c>
      <c r="L160" s="31">
        <v>0</v>
      </c>
      <c r="M160" s="31">
        <v>0</v>
      </c>
      <c r="N160" s="31">
        <v>0</v>
      </c>
      <c r="O160" s="31">
        <v>0</v>
      </c>
      <c r="P160" s="31">
        <v>0</v>
      </c>
      <c r="Q160" s="31">
        <v>0</v>
      </c>
      <c r="R160" s="31">
        <v>0</v>
      </c>
      <c r="S160" s="23">
        <f t="shared" si="42"/>
        <v>0</v>
      </c>
      <c r="T160" s="24" t="str">
        <f t="shared" si="43"/>
        <v>-</v>
      </c>
      <c r="U160" s="23">
        <f t="shared" si="44"/>
        <v>0</v>
      </c>
      <c r="V160" s="24" t="str">
        <f t="shared" si="45"/>
        <v>-</v>
      </c>
      <c r="W160" s="31" t="s">
        <v>31</v>
      </c>
    </row>
    <row r="161" spans="1:23" ht="126" x14ac:dyDescent="0.25">
      <c r="A161" s="27" t="s">
        <v>221</v>
      </c>
      <c r="B161" s="25" t="s">
        <v>297</v>
      </c>
      <c r="C161" s="27" t="s">
        <v>298</v>
      </c>
      <c r="D161" s="31">
        <v>12.991670000000001</v>
      </c>
      <c r="E161" s="31">
        <v>0</v>
      </c>
      <c r="F161" s="31">
        <v>0</v>
      </c>
      <c r="G161" s="31">
        <v>0</v>
      </c>
      <c r="H161" s="31">
        <v>0</v>
      </c>
      <c r="I161" s="31">
        <v>0</v>
      </c>
      <c r="J161" s="31">
        <v>0</v>
      </c>
      <c r="K161" s="31">
        <v>0</v>
      </c>
      <c r="L161" s="31">
        <v>0</v>
      </c>
      <c r="M161" s="31">
        <v>0</v>
      </c>
      <c r="N161" s="31">
        <v>0</v>
      </c>
      <c r="O161" s="31">
        <v>0</v>
      </c>
      <c r="P161" s="31">
        <v>0</v>
      </c>
      <c r="Q161" s="31">
        <v>0</v>
      </c>
      <c r="R161" s="31">
        <v>0</v>
      </c>
      <c r="S161" s="23">
        <f t="shared" si="42"/>
        <v>0</v>
      </c>
      <c r="T161" s="24" t="str">
        <f t="shared" si="43"/>
        <v>-</v>
      </c>
      <c r="U161" s="23">
        <f t="shared" si="44"/>
        <v>0</v>
      </c>
      <c r="V161" s="24" t="str">
        <f t="shared" si="45"/>
        <v>-</v>
      </c>
      <c r="W161" s="31" t="s">
        <v>31</v>
      </c>
    </row>
    <row r="162" spans="1:23" ht="126" x14ac:dyDescent="0.25">
      <c r="A162" s="27" t="s">
        <v>221</v>
      </c>
      <c r="B162" s="25" t="s">
        <v>299</v>
      </c>
      <c r="C162" s="27" t="s">
        <v>300</v>
      </c>
      <c r="D162" s="31">
        <v>7.8166700000000002</v>
      </c>
      <c r="E162" s="31">
        <v>0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1">
        <v>0</v>
      </c>
      <c r="M162" s="31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23">
        <f t="shared" si="42"/>
        <v>0</v>
      </c>
      <c r="T162" s="24" t="str">
        <f t="shared" si="43"/>
        <v>-</v>
      </c>
      <c r="U162" s="23">
        <f t="shared" si="44"/>
        <v>0</v>
      </c>
      <c r="V162" s="24" t="str">
        <f t="shared" si="45"/>
        <v>-</v>
      </c>
      <c r="W162" s="31" t="s">
        <v>31</v>
      </c>
    </row>
    <row r="163" spans="1:23" ht="110.25" x14ac:dyDescent="0.25">
      <c r="A163" s="27" t="s">
        <v>221</v>
      </c>
      <c r="B163" s="25" t="s">
        <v>301</v>
      </c>
      <c r="C163" s="27" t="s">
        <v>302</v>
      </c>
      <c r="D163" s="31">
        <v>5.8083299999999989</v>
      </c>
      <c r="E163" s="31">
        <v>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1">
        <v>0</v>
      </c>
      <c r="M163" s="31">
        <v>0</v>
      </c>
      <c r="N163" s="31">
        <v>0</v>
      </c>
      <c r="O163" s="31">
        <v>0</v>
      </c>
      <c r="P163" s="31">
        <v>0</v>
      </c>
      <c r="Q163" s="31">
        <v>0</v>
      </c>
      <c r="R163" s="31">
        <v>0</v>
      </c>
      <c r="S163" s="23">
        <f t="shared" si="42"/>
        <v>0</v>
      </c>
      <c r="T163" s="24" t="str">
        <f t="shared" si="43"/>
        <v>-</v>
      </c>
      <c r="U163" s="23">
        <f t="shared" si="44"/>
        <v>0</v>
      </c>
      <c r="V163" s="24" t="str">
        <f t="shared" si="45"/>
        <v>-</v>
      </c>
      <c r="W163" s="31" t="s">
        <v>31</v>
      </c>
    </row>
    <row r="164" spans="1:23" ht="110.25" x14ac:dyDescent="0.25">
      <c r="A164" s="27" t="s">
        <v>221</v>
      </c>
      <c r="B164" s="25" t="s">
        <v>303</v>
      </c>
      <c r="C164" s="27" t="s">
        <v>304</v>
      </c>
      <c r="D164" s="31">
        <v>10.25</v>
      </c>
      <c r="E164" s="31">
        <v>0</v>
      </c>
      <c r="F164" s="31">
        <v>0</v>
      </c>
      <c r="G164" s="31">
        <v>0</v>
      </c>
      <c r="H164" s="31">
        <v>0</v>
      </c>
      <c r="I164" s="31">
        <v>0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O164" s="31">
        <v>0</v>
      </c>
      <c r="P164" s="31">
        <v>0</v>
      </c>
      <c r="Q164" s="31">
        <v>0</v>
      </c>
      <c r="R164" s="31">
        <v>0</v>
      </c>
      <c r="S164" s="23">
        <f t="shared" si="42"/>
        <v>0</v>
      </c>
      <c r="T164" s="24" t="str">
        <f t="shared" si="43"/>
        <v>-</v>
      </c>
      <c r="U164" s="23">
        <f t="shared" si="44"/>
        <v>0</v>
      </c>
      <c r="V164" s="24" t="str">
        <f t="shared" si="45"/>
        <v>-</v>
      </c>
      <c r="W164" s="31" t="s">
        <v>31</v>
      </c>
    </row>
    <row r="165" spans="1:23" ht="126" x14ac:dyDescent="0.25">
      <c r="A165" s="27" t="s">
        <v>221</v>
      </c>
      <c r="B165" s="25" t="s">
        <v>305</v>
      </c>
      <c r="C165" s="27" t="s">
        <v>306</v>
      </c>
      <c r="D165" s="31">
        <v>11.399999999999999</v>
      </c>
      <c r="E165" s="31">
        <v>0</v>
      </c>
      <c r="F165" s="31">
        <v>0</v>
      </c>
      <c r="G165" s="31">
        <v>0</v>
      </c>
      <c r="H165" s="31">
        <v>0</v>
      </c>
      <c r="I165" s="31">
        <v>0</v>
      </c>
      <c r="J165" s="31">
        <v>0</v>
      </c>
      <c r="K165" s="31">
        <v>0</v>
      </c>
      <c r="L165" s="31">
        <v>0</v>
      </c>
      <c r="M165" s="31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23">
        <f t="shared" si="42"/>
        <v>0</v>
      </c>
      <c r="T165" s="24" t="str">
        <f t="shared" si="43"/>
        <v>-</v>
      </c>
      <c r="U165" s="23">
        <f t="shared" si="44"/>
        <v>0</v>
      </c>
      <c r="V165" s="24" t="str">
        <f t="shared" si="45"/>
        <v>-</v>
      </c>
      <c r="W165" s="31" t="s">
        <v>31</v>
      </c>
    </row>
    <row r="166" spans="1:23" ht="110.25" x14ac:dyDescent="0.25">
      <c r="A166" s="27" t="s">
        <v>221</v>
      </c>
      <c r="B166" s="25" t="s">
        <v>307</v>
      </c>
      <c r="C166" s="27" t="s">
        <v>308</v>
      </c>
      <c r="D166" s="31">
        <v>7.4583300000000001</v>
      </c>
      <c r="E166" s="31">
        <v>0</v>
      </c>
      <c r="F166" s="31">
        <v>0</v>
      </c>
      <c r="G166" s="31">
        <v>0</v>
      </c>
      <c r="H166" s="31">
        <v>0</v>
      </c>
      <c r="I166" s="31">
        <v>0</v>
      </c>
      <c r="J166" s="31">
        <v>0</v>
      </c>
      <c r="K166" s="31">
        <v>0</v>
      </c>
      <c r="L166" s="31">
        <v>0</v>
      </c>
      <c r="M166" s="31">
        <v>0</v>
      </c>
      <c r="N166" s="31">
        <v>0</v>
      </c>
      <c r="O166" s="31">
        <v>0</v>
      </c>
      <c r="P166" s="31">
        <v>0</v>
      </c>
      <c r="Q166" s="31">
        <v>0</v>
      </c>
      <c r="R166" s="31">
        <v>0</v>
      </c>
      <c r="S166" s="23">
        <f t="shared" si="42"/>
        <v>0</v>
      </c>
      <c r="T166" s="24" t="str">
        <f t="shared" si="43"/>
        <v>-</v>
      </c>
      <c r="U166" s="23">
        <f t="shared" si="44"/>
        <v>0</v>
      </c>
      <c r="V166" s="24" t="str">
        <f t="shared" si="45"/>
        <v>-</v>
      </c>
      <c r="W166" s="31" t="s">
        <v>31</v>
      </c>
    </row>
    <row r="167" spans="1:23" ht="110.25" x14ac:dyDescent="0.25">
      <c r="A167" s="27" t="s">
        <v>221</v>
      </c>
      <c r="B167" s="25" t="s">
        <v>309</v>
      </c>
      <c r="C167" s="27" t="s">
        <v>310</v>
      </c>
      <c r="D167" s="31">
        <v>7.5583299999999998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31">
        <v>0</v>
      </c>
      <c r="K167" s="31">
        <v>0</v>
      </c>
      <c r="L167" s="31">
        <v>0</v>
      </c>
      <c r="M167" s="31">
        <v>0</v>
      </c>
      <c r="N167" s="31">
        <v>0</v>
      </c>
      <c r="O167" s="31">
        <v>0</v>
      </c>
      <c r="P167" s="31">
        <v>0</v>
      </c>
      <c r="Q167" s="31">
        <v>0</v>
      </c>
      <c r="R167" s="31">
        <v>0</v>
      </c>
      <c r="S167" s="23">
        <f t="shared" si="42"/>
        <v>0</v>
      </c>
      <c r="T167" s="24" t="str">
        <f t="shared" si="43"/>
        <v>-</v>
      </c>
      <c r="U167" s="23">
        <f t="shared" si="44"/>
        <v>0</v>
      </c>
      <c r="V167" s="24" t="str">
        <f t="shared" si="45"/>
        <v>-</v>
      </c>
      <c r="W167" s="31" t="s">
        <v>31</v>
      </c>
    </row>
    <row r="168" spans="1:23" ht="110.25" x14ac:dyDescent="0.25">
      <c r="A168" s="27" t="s">
        <v>221</v>
      </c>
      <c r="B168" s="25" t="s">
        <v>311</v>
      </c>
      <c r="C168" s="27" t="s">
        <v>312</v>
      </c>
      <c r="D168" s="31">
        <v>6.7249999999999996</v>
      </c>
      <c r="E168" s="31">
        <v>0</v>
      </c>
      <c r="F168" s="31">
        <v>0</v>
      </c>
      <c r="G168" s="31">
        <v>0</v>
      </c>
      <c r="H168" s="31">
        <v>0</v>
      </c>
      <c r="I168" s="31">
        <v>0</v>
      </c>
      <c r="J168" s="31">
        <v>0</v>
      </c>
      <c r="K168" s="31">
        <v>0</v>
      </c>
      <c r="L168" s="31">
        <v>0</v>
      </c>
      <c r="M168" s="31">
        <v>0</v>
      </c>
      <c r="N168" s="31">
        <v>0</v>
      </c>
      <c r="O168" s="31">
        <v>0</v>
      </c>
      <c r="P168" s="31">
        <v>0</v>
      </c>
      <c r="Q168" s="31">
        <v>0</v>
      </c>
      <c r="R168" s="31">
        <v>0</v>
      </c>
      <c r="S168" s="23">
        <f t="shared" si="42"/>
        <v>0</v>
      </c>
      <c r="T168" s="24" t="str">
        <f t="shared" si="43"/>
        <v>-</v>
      </c>
      <c r="U168" s="23">
        <f t="shared" si="44"/>
        <v>0</v>
      </c>
      <c r="V168" s="24" t="str">
        <f t="shared" si="45"/>
        <v>-</v>
      </c>
      <c r="W168" s="31" t="s">
        <v>31</v>
      </c>
    </row>
    <row r="169" spans="1:23" ht="126" x14ac:dyDescent="0.25">
      <c r="A169" s="27" t="s">
        <v>221</v>
      </c>
      <c r="B169" s="25" t="s">
        <v>313</v>
      </c>
      <c r="C169" s="27" t="s">
        <v>314</v>
      </c>
      <c r="D169" s="31">
        <v>5.80314</v>
      </c>
      <c r="E169" s="31">
        <v>0</v>
      </c>
      <c r="F169" s="31">
        <v>0</v>
      </c>
      <c r="G169" s="31">
        <v>0</v>
      </c>
      <c r="H169" s="31">
        <v>0</v>
      </c>
      <c r="I169" s="31">
        <v>0</v>
      </c>
      <c r="J169" s="31">
        <v>0</v>
      </c>
      <c r="K169" s="31">
        <v>0</v>
      </c>
      <c r="L169" s="31">
        <v>0</v>
      </c>
      <c r="M169" s="31">
        <v>0</v>
      </c>
      <c r="N169" s="31">
        <v>0</v>
      </c>
      <c r="O169" s="31">
        <v>0</v>
      </c>
      <c r="P169" s="31">
        <v>0</v>
      </c>
      <c r="Q169" s="31">
        <v>0</v>
      </c>
      <c r="R169" s="31">
        <v>0</v>
      </c>
      <c r="S169" s="23">
        <f t="shared" si="42"/>
        <v>0</v>
      </c>
      <c r="T169" s="24" t="str">
        <f t="shared" si="43"/>
        <v>-</v>
      </c>
      <c r="U169" s="23">
        <f t="shared" si="44"/>
        <v>0</v>
      </c>
      <c r="V169" s="24" t="str">
        <f t="shared" si="45"/>
        <v>-</v>
      </c>
      <c r="W169" s="31" t="s">
        <v>31</v>
      </c>
    </row>
    <row r="170" spans="1:23" ht="110.25" x14ac:dyDescent="0.25">
      <c r="A170" s="27" t="s">
        <v>221</v>
      </c>
      <c r="B170" s="25" t="s">
        <v>315</v>
      </c>
      <c r="C170" s="27" t="s">
        <v>316</v>
      </c>
      <c r="D170" s="31">
        <v>11.54167</v>
      </c>
      <c r="E170" s="31">
        <v>0</v>
      </c>
      <c r="F170" s="31">
        <v>0</v>
      </c>
      <c r="G170" s="31">
        <v>0</v>
      </c>
      <c r="H170" s="31">
        <v>0</v>
      </c>
      <c r="I170" s="31">
        <v>0</v>
      </c>
      <c r="J170" s="31">
        <v>0</v>
      </c>
      <c r="K170" s="31">
        <v>0</v>
      </c>
      <c r="L170" s="31">
        <v>0</v>
      </c>
      <c r="M170" s="31">
        <v>0</v>
      </c>
      <c r="N170" s="31">
        <v>0</v>
      </c>
      <c r="O170" s="31">
        <v>0</v>
      </c>
      <c r="P170" s="31">
        <v>0</v>
      </c>
      <c r="Q170" s="31">
        <v>0</v>
      </c>
      <c r="R170" s="31">
        <v>0</v>
      </c>
      <c r="S170" s="23">
        <f t="shared" si="42"/>
        <v>0</v>
      </c>
      <c r="T170" s="24" t="str">
        <f t="shared" si="43"/>
        <v>-</v>
      </c>
      <c r="U170" s="23">
        <f t="shared" si="44"/>
        <v>0</v>
      </c>
      <c r="V170" s="24" t="str">
        <f t="shared" si="45"/>
        <v>-</v>
      </c>
      <c r="W170" s="31" t="s">
        <v>31</v>
      </c>
    </row>
    <row r="171" spans="1:23" ht="110.25" x14ac:dyDescent="0.25">
      <c r="A171" s="27" t="s">
        <v>221</v>
      </c>
      <c r="B171" s="25" t="s">
        <v>317</v>
      </c>
      <c r="C171" s="27" t="s">
        <v>318</v>
      </c>
      <c r="D171" s="31">
        <v>4.3710000000000004</v>
      </c>
      <c r="E171" s="31">
        <v>0</v>
      </c>
      <c r="F171" s="31">
        <v>0</v>
      </c>
      <c r="G171" s="31">
        <v>0</v>
      </c>
      <c r="H171" s="31">
        <v>0</v>
      </c>
      <c r="I171" s="31">
        <v>0</v>
      </c>
      <c r="J171" s="31">
        <v>0</v>
      </c>
      <c r="K171" s="31">
        <v>0</v>
      </c>
      <c r="L171" s="31">
        <v>0</v>
      </c>
      <c r="M171" s="31">
        <v>0</v>
      </c>
      <c r="N171" s="31">
        <v>0</v>
      </c>
      <c r="O171" s="31">
        <v>0</v>
      </c>
      <c r="P171" s="31">
        <v>0</v>
      </c>
      <c r="Q171" s="31">
        <v>0</v>
      </c>
      <c r="R171" s="31">
        <v>0</v>
      </c>
      <c r="S171" s="23">
        <f t="shared" si="42"/>
        <v>0</v>
      </c>
      <c r="T171" s="24" t="str">
        <f t="shared" si="43"/>
        <v>-</v>
      </c>
      <c r="U171" s="23">
        <f t="shared" si="44"/>
        <v>0</v>
      </c>
      <c r="V171" s="24" t="str">
        <f t="shared" si="45"/>
        <v>-</v>
      </c>
      <c r="W171" s="31" t="s">
        <v>31</v>
      </c>
    </row>
    <row r="172" spans="1:23" ht="110.25" x14ac:dyDescent="0.25">
      <c r="A172" s="27" t="s">
        <v>221</v>
      </c>
      <c r="B172" s="25" t="s">
        <v>319</v>
      </c>
      <c r="C172" s="27" t="s">
        <v>320</v>
      </c>
      <c r="D172" s="31">
        <v>2.4166699999999999</v>
      </c>
      <c r="E172" s="31">
        <v>0</v>
      </c>
      <c r="F172" s="31">
        <v>0</v>
      </c>
      <c r="G172" s="31">
        <v>0</v>
      </c>
      <c r="H172" s="31">
        <v>0</v>
      </c>
      <c r="I172" s="31">
        <v>0</v>
      </c>
      <c r="J172" s="31">
        <v>0</v>
      </c>
      <c r="K172" s="31">
        <v>0</v>
      </c>
      <c r="L172" s="31">
        <v>0</v>
      </c>
      <c r="M172" s="31">
        <v>0</v>
      </c>
      <c r="N172" s="31">
        <v>0</v>
      </c>
      <c r="O172" s="31">
        <v>0</v>
      </c>
      <c r="P172" s="31">
        <v>0</v>
      </c>
      <c r="Q172" s="31">
        <v>0</v>
      </c>
      <c r="R172" s="31">
        <v>0</v>
      </c>
      <c r="S172" s="23">
        <f t="shared" si="42"/>
        <v>0</v>
      </c>
      <c r="T172" s="24" t="str">
        <f t="shared" si="43"/>
        <v>-</v>
      </c>
      <c r="U172" s="23">
        <f t="shared" si="44"/>
        <v>0</v>
      </c>
      <c r="V172" s="24" t="str">
        <f t="shared" si="45"/>
        <v>-</v>
      </c>
      <c r="W172" s="31" t="s">
        <v>31</v>
      </c>
    </row>
    <row r="173" spans="1:23" ht="110.25" x14ac:dyDescent="0.25">
      <c r="A173" s="27" t="s">
        <v>221</v>
      </c>
      <c r="B173" s="25" t="s">
        <v>321</v>
      </c>
      <c r="C173" s="27" t="s">
        <v>322</v>
      </c>
      <c r="D173" s="31">
        <v>12.224639999999999</v>
      </c>
      <c r="E173" s="31">
        <v>0</v>
      </c>
      <c r="F173" s="31">
        <v>0</v>
      </c>
      <c r="G173" s="31">
        <v>0</v>
      </c>
      <c r="H173" s="31">
        <v>0</v>
      </c>
      <c r="I173" s="31">
        <v>0</v>
      </c>
      <c r="J173" s="31">
        <v>0</v>
      </c>
      <c r="K173" s="31">
        <v>0</v>
      </c>
      <c r="L173" s="31">
        <v>0</v>
      </c>
      <c r="M173" s="31">
        <v>0</v>
      </c>
      <c r="N173" s="31">
        <v>0</v>
      </c>
      <c r="O173" s="31">
        <v>0</v>
      </c>
      <c r="P173" s="31">
        <v>0</v>
      </c>
      <c r="Q173" s="31">
        <v>0</v>
      </c>
      <c r="R173" s="31">
        <v>0</v>
      </c>
      <c r="S173" s="23">
        <f t="shared" si="42"/>
        <v>0</v>
      </c>
      <c r="T173" s="24" t="str">
        <f t="shared" si="43"/>
        <v>-</v>
      </c>
      <c r="U173" s="23">
        <f t="shared" si="44"/>
        <v>0</v>
      </c>
      <c r="V173" s="24" t="str">
        <f t="shared" si="45"/>
        <v>-</v>
      </c>
      <c r="W173" s="31" t="s">
        <v>31</v>
      </c>
    </row>
    <row r="174" spans="1:23" ht="126" x14ac:dyDescent="0.25">
      <c r="A174" s="27" t="s">
        <v>221</v>
      </c>
      <c r="B174" s="25" t="s">
        <v>323</v>
      </c>
      <c r="C174" s="27" t="s">
        <v>324</v>
      </c>
      <c r="D174" s="31">
        <v>4.2045900000000005</v>
      </c>
      <c r="E174" s="31">
        <v>0</v>
      </c>
      <c r="F174" s="31">
        <v>0</v>
      </c>
      <c r="G174" s="31">
        <v>0</v>
      </c>
      <c r="H174" s="31">
        <v>0</v>
      </c>
      <c r="I174" s="31">
        <v>0</v>
      </c>
      <c r="J174" s="31">
        <v>0</v>
      </c>
      <c r="K174" s="31">
        <v>0</v>
      </c>
      <c r="L174" s="31">
        <v>0</v>
      </c>
      <c r="M174" s="31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</v>
      </c>
      <c r="S174" s="23">
        <f t="shared" si="42"/>
        <v>0</v>
      </c>
      <c r="T174" s="24" t="str">
        <f t="shared" si="43"/>
        <v>-</v>
      </c>
      <c r="U174" s="23">
        <f t="shared" si="44"/>
        <v>0</v>
      </c>
      <c r="V174" s="24" t="str">
        <f t="shared" si="45"/>
        <v>-</v>
      </c>
      <c r="W174" s="31" t="s">
        <v>31</v>
      </c>
    </row>
    <row r="175" spans="1:23" ht="141.75" x14ac:dyDescent="0.25">
      <c r="A175" s="27" t="s">
        <v>221</v>
      </c>
      <c r="B175" s="25" t="s">
        <v>325</v>
      </c>
      <c r="C175" s="27" t="s">
        <v>326</v>
      </c>
      <c r="D175" s="31">
        <v>6.0493600000000001</v>
      </c>
      <c r="E175" s="31">
        <v>0</v>
      </c>
      <c r="F175" s="31">
        <v>0</v>
      </c>
      <c r="G175" s="31">
        <v>0</v>
      </c>
      <c r="H175" s="31">
        <v>0</v>
      </c>
      <c r="I175" s="31">
        <v>0</v>
      </c>
      <c r="J175" s="31">
        <v>0</v>
      </c>
      <c r="K175" s="31">
        <v>0</v>
      </c>
      <c r="L175" s="31">
        <v>0</v>
      </c>
      <c r="M175" s="31">
        <v>0</v>
      </c>
      <c r="N175" s="31">
        <v>0</v>
      </c>
      <c r="O175" s="31">
        <v>0</v>
      </c>
      <c r="P175" s="31">
        <v>0</v>
      </c>
      <c r="Q175" s="31">
        <v>0</v>
      </c>
      <c r="R175" s="31">
        <v>0</v>
      </c>
      <c r="S175" s="23">
        <f t="shared" si="42"/>
        <v>0</v>
      </c>
      <c r="T175" s="24" t="str">
        <f t="shared" si="43"/>
        <v>-</v>
      </c>
      <c r="U175" s="23">
        <f t="shared" si="44"/>
        <v>0</v>
      </c>
      <c r="V175" s="24" t="str">
        <f t="shared" si="45"/>
        <v>-</v>
      </c>
      <c r="W175" s="31" t="s">
        <v>31</v>
      </c>
    </row>
    <row r="176" spans="1:23" ht="110.25" x14ac:dyDescent="0.25">
      <c r="A176" s="27" t="s">
        <v>221</v>
      </c>
      <c r="B176" s="25" t="s">
        <v>327</v>
      </c>
      <c r="C176" s="27" t="s">
        <v>328</v>
      </c>
      <c r="D176" s="31">
        <v>3.4199299999999999</v>
      </c>
      <c r="E176" s="31">
        <v>0</v>
      </c>
      <c r="F176" s="31">
        <v>0</v>
      </c>
      <c r="G176" s="31">
        <v>0</v>
      </c>
      <c r="H176" s="31">
        <v>0</v>
      </c>
      <c r="I176" s="31">
        <v>0</v>
      </c>
      <c r="J176" s="31">
        <v>0</v>
      </c>
      <c r="K176" s="31">
        <v>0</v>
      </c>
      <c r="L176" s="31">
        <v>0</v>
      </c>
      <c r="M176" s="31">
        <v>0</v>
      </c>
      <c r="N176" s="31">
        <v>0</v>
      </c>
      <c r="O176" s="31">
        <v>0</v>
      </c>
      <c r="P176" s="31">
        <v>0</v>
      </c>
      <c r="Q176" s="31">
        <v>0</v>
      </c>
      <c r="R176" s="31">
        <v>0</v>
      </c>
      <c r="S176" s="23">
        <f t="shared" si="42"/>
        <v>0</v>
      </c>
      <c r="T176" s="24" t="str">
        <f t="shared" si="43"/>
        <v>-</v>
      </c>
      <c r="U176" s="23">
        <f t="shared" si="44"/>
        <v>0</v>
      </c>
      <c r="V176" s="24" t="str">
        <f t="shared" si="45"/>
        <v>-</v>
      </c>
      <c r="W176" s="31" t="s">
        <v>31</v>
      </c>
    </row>
    <row r="177" spans="1:23" ht="126" x14ac:dyDescent="0.25">
      <c r="A177" s="27" t="s">
        <v>221</v>
      </c>
      <c r="B177" s="25" t="s">
        <v>329</v>
      </c>
      <c r="C177" s="27" t="s">
        <v>330</v>
      </c>
      <c r="D177" s="31">
        <v>1.4857100000000001</v>
      </c>
      <c r="E177" s="31">
        <v>0</v>
      </c>
      <c r="F177" s="31">
        <v>0</v>
      </c>
      <c r="G177" s="31">
        <v>0</v>
      </c>
      <c r="H177" s="31">
        <v>0</v>
      </c>
      <c r="I177" s="31">
        <v>0</v>
      </c>
      <c r="J177" s="31">
        <v>0</v>
      </c>
      <c r="K177" s="31">
        <v>0</v>
      </c>
      <c r="L177" s="31">
        <v>0</v>
      </c>
      <c r="M177" s="31">
        <v>0</v>
      </c>
      <c r="N177" s="31">
        <v>0</v>
      </c>
      <c r="O177" s="31">
        <v>0</v>
      </c>
      <c r="P177" s="31">
        <v>0</v>
      </c>
      <c r="Q177" s="31">
        <v>0</v>
      </c>
      <c r="R177" s="31">
        <v>0</v>
      </c>
      <c r="S177" s="23">
        <f t="shared" si="42"/>
        <v>0</v>
      </c>
      <c r="T177" s="24" t="str">
        <f t="shared" si="43"/>
        <v>-</v>
      </c>
      <c r="U177" s="23">
        <f t="shared" si="44"/>
        <v>0</v>
      </c>
      <c r="V177" s="24" t="str">
        <f t="shared" si="45"/>
        <v>-</v>
      </c>
      <c r="W177" s="31" t="s">
        <v>31</v>
      </c>
    </row>
    <row r="178" spans="1:23" ht="110.25" x14ac:dyDescent="0.25">
      <c r="A178" s="27" t="s">
        <v>221</v>
      </c>
      <c r="B178" s="25" t="s">
        <v>331</v>
      </c>
      <c r="C178" s="27" t="s">
        <v>332</v>
      </c>
      <c r="D178" s="31">
        <v>3.1564299999999994</v>
      </c>
      <c r="E178" s="31">
        <v>0</v>
      </c>
      <c r="F178" s="31">
        <v>0</v>
      </c>
      <c r="G178" s="31">
        <v>0</v>
      </c>
      <c r="H178" s="31">
        <v>0</v>
      </c>
      <c r="I178" s="31">
        <v>0</v>
      </c>
      <c r="J178" s="31">
        <v>0</v>
      </c>
      <c r="K178" s="31">
        <v>0</v>
      </c>
      <c r="L178" s="31">
        <v>0</v>
      </c>
      <c r="M178" s="31">
        <v>0</v>
      </c>
      <c r="N178" s="31">
        <v>0</v>
      </c>
      <c r="O178" s="31">
        <v>0</v>
      </c>
      <c r="P178" s="31">
        <v>0</v>
      </c>
      <c r="Q178" s="31">
        <v>0</v>
      </c>
      <c r="R178" s="31">
        <v>0</v>
      </c>
      <c r="S178" s="23">
        <f t="shared" si="42"/>
        <v>0</v>
      </c>
      <c r="T178" s="24" t="str">
        <f t="shared" si="43"/>
        <v>-</v>
      </c>
      <c r="U178" s="23">
        <f t="shared" si="44"/>
        <v>0</v>
      </c>
      <c r="V178" s="24" t="str">
        <f t="shared" si="45"/>
        <v>-</v>
      </c>
      <c r="W178" s="31" t="s">
        <v>31</v>
      </c>
    </row>
    <row r="179" spans="1:23" ht="126" x14ac:dyDescent="0.25">
      <c r="A179" s="27" t="s">
        <v>221</v>
      </c>
      <c r="B179" s="25" t="s">
        <v>333</v>
      </c>
      <c r="C179" s="27" t="s">
        <v>334</v>
      </c>
      <c r="D179" s="31">
        <v>1.0848499999999999</v>
      </c>
      <c r="E179" s="31">
        <v>0</v>
      </c>
      <c r="F179" s="31">
        <v>0</v>
      </c>
      <c r="G179" s="31">
        <v>0</v>
      </c>
      <c r="H179" s="31">
        <v>0</v>
      </c>
      <c r="I179" s="31">
        <v>0</v>
      </c>
      <c r="J179" s="31">
        <v>0</v>
      </c>
      <c r="K179" s="31">
        <v>0</v>
      </c>
      <c r="L179" s="31">
        <v>0</v>
      </c>
      <c r="M179" s="31">
        <v>0</v>
      </c>
      <c r="N179" s="31">
        <v>0</v>
      </c>
      <c r="O179" s="31">
        <v>0</v>
      </c>
      <c r="P179" s="31">
        <v>0</v>
      </c>
      <c r="Q179" s="31">
        <v>0</v>
      </c>
      <c r="R179" s="31">
        <v>0</v>
      </c>
      <c r="S179" s="23">
        <f t="shared" si="42"/>
        <v>0</v>
      </c>
      <c r="T179" s="24" t="str">
        <f t="shared" si="43"/>
        <v>-</v>
      </c>
      <c r="U179" s="23">
        <f t="shared" si="44"/>
        <v>0</v>
      </c>
      <c r="V179" s="24" t="str">
        <f t="shared" si="45"/>
        <v>-</v>
      </c>
      <c r="W179" s="31" t="s">
        <v>31</v>
      </c>
    </row>
    <row r="180" spans="1:23" ht="126" x14ac:dyDescent="0.25">
      <c r="A180" s="27" t="s">
        <v>221</v>
      </c>
      <c r="B180" s="25" t="s">
        <v>335</v>
      </c>
      <c r="C180" s="27" t="s">
        <v>336</v>
      </c>
      <c r="D180" s="31">
        <v>3.0119800000000003</v>
      </c>
      <c r="E180" s="31">
        <v>0</v>
      </c>
      <c r="F180" s="31">
        <v>0</v>
      </c>
      <c r="G180" s="31">
        <v>0</v>
      </c>
      <c r="H180" s="31">
        <v>0</v>
      </c>
      <c r="I180" s="31">
        <v>0</v>
      </c>
      <c r="J180" s="31">
        <v>0</v>
      </c>
      <c r="K180" s="31">
        <v>0</v>
      </c>
      <c r="L180" s="31">
        <v>0</v>
      </c>
      <c r="M180" s="31">
        <v>0</v>
      </c>
      <c r="N180" s="31">
        <v>0</v>
      </c>
      <c r="O180" s="31">
        <v>0</v>
      </c>
      <c r="P180" s="31">
        <v>0</v>
      </c>
      <c r="Q180" s="31">
        <v>0</v>
      </c>
      <c r="R180" s="31">
        <v>0</v>
      </c>
      <c r="S180" s="23">
        <f t="shared" si="42"/>
        <v>0</v>
      </c>
      <c r="T180" s="24" t="str">
        <f t="shared" si="43"/>
        <v>-</v>
      </c>
      <c r="U180" s="23">
        <f t="shared" si="44"/>
        <v>0</v>
      </c>
      <c r="V180" s="24" t="str">
        <f t="shared" si="45"/>
        <v>-</v>
      </c>
      <c r="W180" s="31" t="s">
        <v>31</v>
      </c>
    </row>
    <row r="181" spans="1:23" ht="110.25" x14ac:dyDescent="0.25">
      <c r="A181" s="27" t="s">
        <v>221</v>
      </c>
      <c r="B181" s="25" t="s">
        <v>337</v>
      </c>
      <c r="C181" s="27" t="s">
        <v>338</v>
      </c>
      <c r="D181" s="31">
        <v>2.90896</v>
      </c>
      <c r="E181" s="31">
        <v>0</v>
      </c>
      <c r="F181" s="31">
        <v>0</v>
      </c>
      <c r="G181" s="31">
        <v>0</v>
      </c>
      <c r="H181" s="31">
        <v>0</v>
      </c>
      <c r="I181" s="31">
        <v>0</v>
      </c>
      <c r="J181" s="31">
        <v>0</v>
      </c>
      <c r="K181" s="31">
        <v>0</v>
      </c>
      <c r="L181" s="31">
        <v>0</v>
      </c>
      <c r="M181" s="31">
        <v>0</v>
      </c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23">
        <f t="shared" si="42"/>
        <v>0</v>
      </c>
      <c r="T181" s="24" t="str">
        <f t="shared" si="43"/>
        <v>-</v>
      </c>
      <c r="U181" s="23">
        <f t="shared" si="44"/>
        <v>0</v>
      </c>
      <c r="V181" s="24" t="str">
        <f t="shared" si="45"/>
        <v>-</v>
      </c>
      <c r="W181" s="31" t="s">
        <v>31</v>
      </c>
    </row>
    <row r="182" spans="1:23" ht="126" x14ac:dyDescent="0.25">
      <c r="A182" s="27" t="s">
        <v>221</v>
      </c>
      <c r="B182" s="25" t="s">
        <v>339</v>
      </c>
      <c r="C182" s="27" t="s">
        <v>340</v>
      </c>
      <c r="D182" s="31">
        <v>3.28037</v>
      </c>
      <c r="E182" s="31">
        <v>0</v>
      </c>
      <c r="F182" s="31">
        <v>0</v>
      </c>
      <c r="G182" s="31">
        <v>0</v>
      </c>
      <c r="H182" s="31">
        <v>0</v>
      </c>
      <c r="I182" s="31">
        <v>0</v>
      </c>
      <c r="J182" s="31">
        <v>0</v>
      </c>
      <c r="K182" s="31">
        <v>0</v>
      </c>
      <c r="L182" s="31">
        <v>0</v>
      </c>
      <c r="M182" s="31">
        <v>0</v>
      </c>
      <c r="N182" s="31">
        <v>0</v>
      </c>
      <c r="O182" s="31">
        <v>0</v>
      </c>
      <c r="P182" s="31">
        <v>0</v>
      </c>
      <c r="Q182" s="31">
        <v>0</v>
      </c>
      <c r="R182" s="31">
        <v>0</v>
      </c>
      <c r="S182" s="23">
        <f t="shared" si="42"/>
        <v>0</v>
      </c>
      <c r="T182" s="24" t="str">
        <f t="shared" si="43"/>
        <v>-</v>
      </c>
      <c r="U182" s="23">
        <f t="shared" si="44"/>
        <v>0</v>
      </c>
      <c r="V182" s="24" t="str">
        <f t="shared" si="45"/>
        <v>-</v>
      </c>
      <c r="W182" s="31" t="s">
        <v>31</v>
      </c>
    </row>
    <row r="183" spans="1:23" ht="110.25" x14ac:dyDescent="0.25">
      <c r="A183" s="27" t="s">
        <v>221</v>
      </c>
      <c r="B183" s="25" t="s">
        <v>341</v>
      </c>
      <c r="C183" s="27" t="s">
        <v>342</v>
      </c>
      <c r="D183" s="31">
        <v>3.6899199999999999</v>
      </c>
      <c r="E183" s="31">
        <v>0</v>
      </c>
      <c r="F183" s="31">
        <v>0</v>
      </c>
      <c r="G183" s="31">
        <v>0</v>
      </c>
      <c r="H183" s="31">
        <v>0</v>
      </c>
      <c r="I183" s="31">
        <v>0</v>
      </c>
      <c r="J183" s="31">
        <v>0</v>
      </c>
      <c r="K183" s="31">
        <v>0</v>
      </c>
      <c r="L183" s="31">
        <v>0</v>
      </c>
      <c r="M183" s="31">
        <v>0</v>
      </c>
      <c r="N183" s="31">
        <v>0</v>
      </c>
      <c r="O183" s="31">
        <v>0</v>
      </c>
      <c r="P183" s="31">
        <v>0</v>
      </c>
      <c r="Q183" s="31">
        <v>0</v>
      </c>
      <c r="R183" s="31">
        <v>0</v>
      </c>
      <c r="S183" s="23">
        <f t="shared" si="42"/>
        <v>0</v>
      </c>
      <c r="T183" s="24" t="str">
        <f t="shared" si="43"/>
        <v>-</v>
      </c>
      <c r="U183" s="23">
        <f t="shared" si="44"/>
        <v>0</v>
      </c>
      <c r="V183" s="24" t="str">
        <f t="shared" si="45"/>
        <v>-</v>
      </c>
      <c r="W183" s="31" t="s">
        <v>31</v>
      </c>
    </row>
    <row r="184" spans="1:23" ht="110.25" x14ac:dyDescent="0.25">
      <c r="A184" s="27" t="s">
        <v>221</v>
      </c>
      <c r="B184" s="25" t="s">
        <v>343</v>
      </c>
      <c r="C184" s="27" t="s">
        <v>344</v>
      </c>
      <c r="D184" s="31">
        <v>14.73405</v>
      </c>
      <c r="E184" s="31">
        <v>0</v>
      </c>
      <c r="F184" s="31">
        <v>0</v>
      </c>
      <c r="G184" s="31">
        <v>0</v>
      </c>
      <c r="H184" s="31">
        <v>0</v>
      </c>
      <c r="I184" s="31">
        <v>0</v>
      </c>
      <c r="J184" s="31">
        <v>0</v>
      </c>
      <c r="K184" s="31">
        <v>0</v>
      </c>
      <c r="L184" s="31">
        <v>0</v>
      </c>
      <c r="M184" s="31">
        <v>0</v>
      </c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23">
        <f t="shared" si="42"/>
        <v>0</v>
      </c>
      <c r="T184" s="24" t="str">
        <f t="shared" si="43"/>
        <v>-</v>
      </c>
      <c r="U184" s="23">
        <f t="shared" si="44"/>
        <v>0</v>
      </c>
      <c r="V184" s="24" t="str">
        <f t="shared" si="45"/>
        <v>-</v>
      </c>
      <c r="W184" s="31" t="s">
        <v>31</v>
      </c>
    </row>
    <row r="185" spans="1:23" ht="110.25" x14ac:dyDescent="0.25">
      <c r="A185" s="27" t="s">
        <v>221</v>
      </c>
      <c r="B185" s="25" t="s">
        <v>345</v>
      </c>
      <c r="C185" s="27" t="s">
        <v>346</v>
      </c>
      <c r="D185" s="31">
        <v>8.0749999999999993</v>
      </c>
      <c r="E185" s="31">
        <v>0</v>
      </c>
      <c r="F185" s="31">
        <v>0</v>
      </c>
      <c r="G185" s="31">
        <v>0</v>
      </c>
      <c r="H185" s="31">
        <v>0</v>
      </c>
      <c r="I185" s="31">
        <v>0</v>
      </c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23">
        <f t="shared" si="42"/>
        <v>0</v>
      </c>
      <c r="T185" s="24" t="str">
        <f t="shared" si="43"/>
        <v>-</v>
      </c>
      <c r="U185" s="23">
        <f t="shared" si="44"/>
        <v>0</v>
      </c>
      <c r="V185" s="24" t="str">
        <f t="shared" si="45"/>
        <v>-</v>
      </c>
      <c r="W185" s="31" t="s">
        <v>31</v>
      </c>
    </row>
    <row r="186" spans="1:23" ht="110.25" x14ac:dyDescent="0.25">
      <c r="A186" s="27" t="s">
        <v>221</v>
      </c>
      <c r="B186" s="25" t="s">
        <v>347</v>
      </c>
      <c r="C186" s="27" t="s">
        <v>348</v>
      </c>
      <c r="D186" s="31">
        <v>7.8497299999999992</v>
      </c>
      <c r="E186" s="31">
        <v>0</v>
      </c>
      <c r="F186" s="31">
        <v>0</v>
      </c>
      <c r="G186" s="31">
        <v>0</v>
      </c>
      <c r="H186" s="31">
        <v>0</v>
      </c>
      <c r="I186" s="31">
        <v>0</v>
      </c>
      <c r="J186" s="31">
        <v>0</v>
      </c>
      <c r="K186" s="31">
        <v>0</v>
      </c>
      <c r="L186" s="31">
        <v>0</v>
      </c>
      <c r="M186" s="31">
        <v>0</v>
      </c>
      <c r="N186" s="31">
        <v>0</v>
      </c>
      <c r="O186" s="31">
        <v>0</v>
      </c>
      <c r="P186" s="31">
        <v>0</v>
      </c>
      <c r="Q186" s="31">
        <v>0</v>
      </c>
      <c r="R186" s="31">
        <v>0</v>
      </c>
      <c r="S186" s="23">
        <f t="shared" si="42"/>
        <v>0</v>
      </c>
      <c r="T186" s="24" t="str">
        <f t="shared" si="43"/>
        <v>-</v>
      </c>
      <c r="U186" s="23">
        <f t="shared" si="44"/>
        <v>0</v>
      </c>
      <c r="V186" s="24" t="str">
        <f t="shared" si="45"/>
        <v>-</v>
      </c>
      <c r="W186" s="31" t="s">
        <v>31</v>
      </c>
    </row>
    <row r="187" spans="1:23" ht="126" x14ac:dyDescent="0.25">
      <c r="A187" s="27" t="s">
        <v>221</v>
      </c>
      <c r="B187" s="25" t="s">
        <v>349</v>
      </c>
      <c r="C187" s="27" t="s">
        <v>350</v>
      </c>
      <c r="D187" s="31">
        <v>14.508330000000001</v>
      </c>
      <c r="E187" s="31">
        <v>0</v>
      </c>
      <c r="F187" s="31">
        <v>0</v>
      </c>
      <c r="G187" s="31">
        <v>0</v>
      </c>
      <c r="H187" s="31">
        <v>0</v>
      </c>
      <c r="I187" s="31">
        <v>0</v>
      </c>
      <c r="J187" s="31">
        <v>0</v>
      </c>
      <c r="K187" s="31">
        <v>0</v>
      </c>
      <c r="L187" s="31">
        <v>0</v>
      </c>
      <c r="M187" s="31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23">
        <f t="shared" si="42"/>
        <v>0</v>
      </c>
      <c r="T187" s="24" t="str">
        <f t="shared" si="43"/>
        <v>-</v>
      </c>
      <c r="U187" s="23">
        <f t="shared" si="44"/>
        <v>0</v>
      </c>
      <c r="V187" s="24" t="str">
        <f t="shared" si="45"/>
        <v>-</v>
      </c>
      <c r="W187" s="31" t="s">
        <v>31</v>
      </c>
    </row>
    <row r="188" spans="1:23" ht="110.25" x14ac:dyDescent="0.25">
      <c r="A188" s="27" t="s">
        <v>221</v>
      </c>
      <c r="B188" s="25" t="s">
        <v>351</v>
      </c>
      <c r="C188" s="27" t="s">
        <v>352</v>
      </c>
      <c r="D188" s="31">
        <v>776.53381000000002</v>
      </c>
      <c r="E188" s="31">
        <v>0</v>
      </c>
      <c r="F188" s="31">
        <v>0</v>
      </c>
      <c r="G188" s="31">
        <v>0</v>
      </c>
      <c r="H188" s="31">
        <v>0</v>
      </c>
      <c r="I188" s="31">
        <v>0</v>
      </c>
      <c r="J188" s="31">
        <v>0</v>
      </c>
      <c r="K188" s="31">
        <v>0</v>
      </c>
      <c r="L188" s="31">
        <v>0</v>
      </c>
      <c r="M188" s="31">
        <v>0</v>
      </c>
      <c r="N188" s="31">
        <v>0</v>
      </c>
      <c r="O188" s="31">
        <v>0</v>
      </c>
      <c r="P188" s="31">
        <v>0</v>
      </c>
      <c r="Q188" s="31">
        <v>0</v>
      </c>
      <c r="R188" s="31">
        <v>0</v>
      </c>
      <c r="S188" s="23">
        <f t="shared" si="42"/>
        <v>0</v>
      </c>
      <c r="T188" s="24" t="str">
        <f t="shared" si="43"/>
        <v>-</v>
      </c>
      <c r="U188" s="23">
        <f t="shared" si="44"/>
        <v>0</v>
      </c>
      <c r="V188" s="24" t="str">
        <f t="shared" si="45"/>
        <v>-</v>
      </c>
      <c r="W188" s="31" t="s">
        <v>31</v>
      </c>
    </row>
    <row r="189" spans="1:23" ht="78.75" x14ac:dyDescent="0.25">
      <c r="A189" s="27" t="s">
        <v>221</v>
      </c>
      <c r="B189" s="25" t="s">
        <v>353</v>
      </c>
      <c r="C189" s="27" t="s">
        <v>354</v>
      </c>
      <c r="D189" s="31">
        <v>4.1244033333333334</v>
      </c>
      <c r="E189" s="31">
        <v>0</v>
      </c>
      <c r="F189" s="31">
        <v>0</v>
      </c>
      <c r="G189" s="31">
        <v>0</v>
      </c>
      <c r="H189" s="31">
        <v>0</v>
      </c>
      <c r="I189" s="31">
        <v>0</v>
      </c>
      <c r="J189" s="31">
        <v>0</v>
      </c>
      <c r="K189" s="31">
        <v>0</v>
      </c>
      <c r="L189" s="31">
        <v>0</v>
      </c>
      <c r="M189" s="31">
        <v>0</v>
      </c>
      <c r="N189" s="31">
        <v>0</v>
      </c>
      <c r="O189" s="31">
        <v>0</v>
      </c>
      <c r="P189" s="31">
        <v>0</v>
      </c>
      <c r="Q189" s="31">
        <v>0</v>
      </c>
      <c r="R189" s="31">
        <v>0</v>
      </c>
      <c r="S189" s="23">
        <f t="shared" si="42"/>
        <v>0</v>
      </c>
      <c r="T189" s="24" t="str">
        <f t="shared" si="43"/>
        <v>-</v>
      </c>
      <c r="U189" s="23">
        <f t="shared" si="44"/>
        <v>0</v>
      </c>
      <c r="V189" s="24" t="str">
        <f t="shared" si="45"/>
        <v>-</v>
      </c>
      <c r="W189" s="31" t="s">
        <v>31</v>
      </c>
    </row>
    <row r="190" spans="1:23" ht="94.5" x14ac:dyDescent="0.25">
      <c r="A190" s="27" t="s">
        <v>221</v>
      </c>
      <c r="B190" s="25" t="s">
        <v>355</v>
      </c>
      <c r="C190" s="27" t="s">
        <v>356</v>
      </c>
      <c r="D190" s="31">
        <v>17.916666673000002</v>
      </c>
      <c r="E190" s="31">
        <v>0</v>
      </c>
      <c r="F190" s="31">
        <v>0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1">
        <v>0</v>
      </c>
      <c r="M190" s="31">
        <v>0</v>
      </c>
      <c r="N190" s="31">
        <v>0</v>
      </c>
      <c r="O190" s="31">
        <v>0</v>
      </c>
      <c r="P190" s="31">
        <v>0</v>
      </c>
      <c r="Q190" s="31">
        <v>0</v>
      </c>
      <c r="R190" s="31">
        <v>0</v>
      </c>
      <c r="S190" s="23">
        <f t="shared" si="42"/>
        <v>0</v>
      </c>
      <c r="T190" s="24" t="str">
        <f t="shared" si="43"/>
        <v>-</v>
      </c>
      <c r="U190" s="23">
        <f t="shared" si="44"/>
        <v>0</v>
      </c>
      <c r="V190" s="24" t="str">
        <f t="shared" si="45"/>
        <v>-</v>
      </c>
      <c r="W190" s="31" t="s">
        <v>31</v>
      </c>
    </row>
    <row r="191" spans="1:23" ht="110.25" x14ac:dyDescent="0.25">
      <c r="A191" s="27" t="s">
        <v>221</v>
      </c>
      <c r="B191" s="25" t="s">
        <v>357</v>
      </c>
      <c r="C191" s="27" t="s">
        <v>358</v>
      </c>
      <c r="D191" s="31">
        <v>12.75</v>
      </c>
      <c r="E191" s="31">
        <v>0</v>
      </c>
      <c r="F191" s="31">
        <v>0</v>
      </c>
      <c r="G191" s="31">
        <v>0</v>
      </c>
      <c r="H191" s="31">
        <v>0</v>
      </c>
      <c r="I191" s="31">
        <v>0</v>
      </c>
      <c r="J191" s="31">
        <v>0</v>
      </c>
      <c r="K191" s="31">
        <v>0</v>
      </c>
      <c r="L191" s="31">
        <v>0</v>
      </c>
      <c r="M191" s="31">
        <v>0</v>
      </c>
      <c r="N191" s="31">
        <v>0</v>
      </c>
      <c r="O191" s="31">
        <v>0</v>
      </c>
      <c r="P191" s="31">
        <v>0</v>
      </c>
      <c r="Q191" s="31">
        <v>0</v>
      </c>
      <c r="R191" s="31">
        <v>0</v>
      </c>
      <c r="S191" s="23">
        <f t="shared" si="42"/>
        <v>0</v>
      </c>
      <c r="T191" s="24" t="str">
        <f t="shared" si="43"/>
        <v>-</v>
      </c>
      <c r="U191" s="23">
        <f t="shared" si="44"/>
        <v>0</v>
      </c>
      <c r="V191" s="24" t="str">
        <f t="shared" si="45"/>
        <v>-</v>
      </c>
      <c r="W191" s="31" t="s">
        <v>31</v>
      </c>
    </row>
    <row r="192" spans="1:23" ht="47.25" x14ac:dyDescent="0.25">
      <c r="A192" s="27" t="s">
        <v>221</v>
      </c>
      <c r="B192" s="25" t="s">
        <v>359</v>
      </c>
      <c r="C192" s="27" t="s">
        <v>360</v>
      </c>
      <c r="D192" s="31">
        <v>31.653305</v>
      </c>
      <c r="E192" s="31">
        <v>0</v>
      </c>
      <c r="F192" s="31">
        <v>0</v>
      </c>
      <c r="G192" s="31">
        <v>0</v>
      </c>
      <c r="H192" s="31">
        <v>0</v>
      </c>
      <c r="I192" s="31">
        <v>0</v>
      </c>
      <c r="J192" s="31">
        <v>0</v>
      </c>
      <c r="K192" s="31">
        <v>0</v>
      </c>
      <c r="L192" s="31">
        <v>0</v>
      </c>
      <c r="M192" s="31">
        <v>0</v>
      </c>
      <c r="N192" s="31">
        <v>0</v>
      </c>
      <c r="O192" s="31">
        <v>0</v>
      </c>
      <c r="P192" s="31">
        <v>0</v>
      </c>
      <c r="Q192" s="31">
        <v>0</v>
      </c>
      <c r="R192" s="31">
        <v>0</v>
      </c>
      <c r="S192" s="23">
        <f t="shared" si="42"/>
        <v>0</v>
      </c>
      <c r="T192" s="24" t="str">
        <f t="shared" si="43"/>
        <v>-</v>
      </c>
      <c r="U192" s="23">
        <f t="shared" si="44"/>
        <v>0</v>
      </c>
      <c r="V192" s="24" t="str">
        <f t="shared" si="45"/>
        <v>-</v>
      </c>
      <c r="W192" s="31" t="s">
        <v>31</v>
      </c>
    </row>
    <row r="193" spans="1:23" ht="94.5" x14ac:dyDescent="0.25">
      <c r="A193" s="27" t="s">
        <v>221</v>
      </c>
      <c r="B193" s="25" t="s">
        <v>361</v>
      </c>
      <c r="C193" s="27" t="s">
        <v>362</v>
      </c>
      <c r="D193" s="31">
        <v>19.368350880000001</v>
      </c>
      <c r="E193" s="31">
        <v>0</v>
      </c>
      <c r="F193" s="31">
        <v>0</v>
      </c>
      <c r="G193" s="31">
        <v>0</v>
      </c>
      <c r="H193" s="31">
        <v>0</v>
      </c>
      <c r="I193" s="31">
        <v>0</v>
      </c>
      <c r="J193" s="31">
        <v>0</v>
      </c>
      <c r="K193" s="31">
        <v>0</v>
      </c>
      <c r="L193" s="31">
        <v>0</v>
      </c>
      <c r="M193" s="31">
        <v>0</v>
      </c>
      <c r="N193" s="31">
        <v>0</v>
      </c>
      <c r="O193" s="31">
        <v>0</v>
      </c>
      <c r="P193" s="31">
        <v>0</v>
      </c>
      <c r="Q193" s="31">
        <v>0</v>
      </c>
      <c r="R193" s="31">
        <v>0</v>
      </c>
      <c r="S193" s="23">
        <f t="shared" si="42"/>
        <v>0</v>
      </c>
      <c r="T193" s="24" t="str">
        <f t="shared" si="43"/>
        <v>-</v>
      </c>
      <c r="U193" s="23">
        <f t="shared" si="44"/>
        <v>0</v>
      </c>
      <c r="V193" s="24" t="str">
        <f t="shared" si="45"/>
        <v>-</v>
      </c>
      <c r="W193" s="31" t="s">
        <v>31</v>
      </c>
    </row>
    <row r="194" spans="1:23" ht="141.75" x14ac:dyDescent="0.25">
      <c r="A194" s="27" t="s">
        <v>221</v>
      </c>
      <c r="B194" s="25" t="s">
        <v>363</v>
      </c>
      <c r="C194" s="27" t="s">
        <v>364</v>
      </c>
      <c r="D194" s="31">
        <v>19.841669999999997</v>
      </c>
      <c r="E194" s="31">
        <v>0</v>
      </c>
      <c r="F194" s="31">
        <v>0</v>
      </c>
      <c r="G194" s="31">
        <v>0</v>
      </c>
      <c r="H194" s="31">
        <v>0</v>
      </c>
      <c r="I194" s="31">
        <v>0</v>
      </c>
      <c r="J194" s="31">
        <v>0</v>
      </c>
      <c r="K194" s="31">
        <v>0</v>
      </c>
      <c r="L194" s="31">
        <v>0</v>
      </c>
      <c r="M194" s="31">
        <v>0</v>
      </c>
      <c r="N194" s="31">
        <v>0</v>
      </c>
      <c r="O194" s="31">
        <v>0</v>
      </c>
      <c r="P194" s="31">
        <v>0</v>
      </c>
      <c r="Q194" s="31">
        <v>0</v>
      </c>
      <c r="R194" s="31">
        <v>0</v>
      </c>
      <c r="S194" s="23">
        <f t="shared" si="42"/>
        <v>0</v>
      </c>
      <c r="T194" s="24" t="str">
        <f t="shared" si="43"/>
        <v>-</v>
      </c>
      <c r="U194" s="23">
        <f t="shared" si="44"/>
        <v>0</v>
      </c>
      <c r="V194" s="24" t="str">
        <f t="shared" si="45"/>
        <v>-</v>
      </c>
      <c r="W194" s="31" t="s">
        <v>31</v>
      </c>
    </row>
    <row r="195" spans="1:23" ht="126" x14ac:dyDescent="0.25">
      <c r="A195" s="27" t="s">
        <v>221</v>
      </c>
      <c r="B195" s="25" t="s">
        <v>365</v>
      </c>
      <c r="C195" s="27" t="s">
        <v>366</v>
      </c>
      <c r="D195" s="31" t="s">
        <v>31</v>
      </c>
      <c r="E195" s="31">
        <v>0</v>
      </c>
      <c r="F195" s="31">
        <v>0</v>
      </c>
      <c r="G195" s="31">
        <v>0</v>
      </c>
      <c r="H195" s="31">
        <v>0</v>
      </c>
      <c r="I195" s="31">
        <v>0</v>
      </c>
      <c r="J195" s="31">
        <v>0</v>
      </c>
      <c r="K195" s="31">
        <v>0</v>
      </c>
      <c r="L195" s="31">
        <v>0</v>
      </c>
      <c r="M195" s="31">
        <v>0</v>
      </c>
      <c r="N195" s="31">
        <v>0</v>
      </c>
      <c r="O195" s="31">
        <v>0</v>
      </c>
      <c r="P195" s="31">
        <v>0</v>
      </c>
      <c r="Q195" s="31">
        <v>0</v>
      </c>
      <c r="R195" s="31">
        <v>0</v>
      </c>
      <c r="S195" s="23">
        <f t="shared" si="42"/>
        <v>0</v>
      </c>
      <c r="T195" s="24" t="str">
        <f t="shared" si="43"/>
        <v>-</v>
      </c>
      <c r="U195" s="23">
        <f t="shared" si="44"/>
        <v>0</v>
      </c>
      <c r="V195" s="24" t="str">
        <f t="shared" si="45"/>
        <v>-</v>
      </c>
      <c r="W195" s="31" t="s">
        <v>31</v>
      </c>
    </row>
    <row r="196" spans="1:23" ht="31.5" x14ac:dyDescent="0.25">
      <c r="A196" s="27" t="s">
        <v>221</v>
      </c>
      <c r="B196" s="25" t="s">
        <v>367</v>
      </c>
      <c r="C196" s="27" t="s">
        <v>368</v>
      </c>
      <c r="D196" s="31" t="s">
        <v>31</v>
      </c>
      <c r="E196" s="31" t="s">
        <v>31</v>
      </c>
      <c r="F196" s="31" t="s">
        <v>31</v>
      </c>
      <c r="G196" s="31" t="s">
        <v>31</v>
      </c>
      <c r="H196" s="31" t="s">
        <v>31</v>
      </c>
      <c r="I196" s="31" t="s">
        <v>31</v>
      </c>
      <c r="J196" s="31" t="s">
        <v>31</v>
      </c>
      <c r="K196" s="31" t="s">
        <v>31</v>
      </c>
      <c r="L196" s="31">
        <v>0</v>
      </c>
      <c r="M196" s="31">
        <v>0</v>
      </c>
      <c r="N196" s="31">
        <v>0</v>
      </c>
      <c r="O196" s="31">
        <v>0</v>
      </c>
      <c r="P196" s="31">
        <v>0</v>
      </c>
      <c r="Q196" s="31">
        <v>0</v>
      </c>
      <c r="R196" s="31">
        <v>0</v>
      </c>
      <c r="S196" s="23" t="str">
        <f t="shared" si="42"/>
        <v>нд</v>
      </c>
      <c r="T196" s="24" t="str">
        <f t="shared" si="43"/>
        <v>нд</v>
      </c>
      <c r="U196" s="23" t="str">
        <f t="shared" si="44"/>
        <v>нд</v>
      </c>
      <c r="V196" s="24" t="str">
        <f t="shared" si="45"/>
        <v>нд</v>
      </c>
      <c r="W196" s="31" t="s">
        <v>31</v>
      </c>
    </row>
    <row r="197" spans="1:23" ht="31.5" x14ac:dyDescent="0.25">
      <c r="A197" s="27" t="s">
        <v>221</v>
      </c>
      <c r="B197" s="25" t="s">
        <v>369</v>
      </c>
      <c r="C197" s="27" t="s">
        <v>370</v>
      </c>
      <c r="D197" s="31" t="s">
        <v>31</v>
      </c>
      <c r="E197" s="31" t="s">
        <v>31</v>
      </c>
      <c r="F197" s="31" t="s">
        <v>31</v>
      </c>
      <c r="G197" s="31" t="s">
        <v>31</v>
      </c>
      <c r="H197" s="31" t="s">
        <v>31</v>
      </c>
      <c r="I197" s="31" t="s">
        <v>31</v>
      </c>
      <c r="J197" s="31" t="s">
        <v>31</v>
      </c>
      <c r="K197" s="31" t="s">
        <v>31</v>
      </c>
      <c r="L197" s="31">
        <v>0</v>
      </c>
      <c r="M197" s="31">
        <v>0</v>
      </c>
      <c r="N197" s="31">
        <v>0</v>
      </c>
      <c r="O197" s="31">
        <v>0</v>
      </c>
      <c r="P197" s="31">
        <v>0</v>
      </c>
      <c r="Q197" s="31">
        <v>0</v>
      </c>
      <c r="R197" s="31">
        <v>0</v>
      </c>
      <c r="S197" s="23" t="str">
        <f t="shared" si="42"/>
        <v>нд</v>
      </c>
      <c r="T197" s="24" t="str">
        <f t="shared" si="43"/>
        <v>нд</v>
      </c>
      <c r="U197" s="23" t="str">
        <f t="shared" si="44"/>
        <v>нд</v>
      </c>
      <c r="V197" s="24" t="str">
        <f t="shared" si="45"/>
        <v>нд</v>
      </c>
      <c r="W197" s="31" t="s">
        <v>31</v>
      </c>
    </row>
    <row r="198" spans="1:23" ht="31.5" x14ac:dyDescent="0.25">
      <c r="A198" s="27" t="s">
        <v>221</v>
      </c>
      <c r="B198" s="25" t="s">
        <v>371</v>
      </c>
      <c r="C198" s="27" t="s">
        <v>372</v>
      </c>
      <c r="D198" s="31" t="s">
        <v>31</v>
      </c>
      <c r="E198" s="31" t="s">
        <v>31</v>
      </c>
      <c r="F198" s="31" t="s">
        <v>31</v>
      </c>
      <c r="G198" s="31" t="s">
        <v>31</v>
      </c>
      <c r="H198" s="31" t="s">
        <v>31</v>
      </c>
      <c r="I198" s="31" t="s">
        <v>31</v>
      </c>
      <c r="J198" s="31" t="s">
        <v>31</v>
      </c>
      <c r="K198" s="31" t="s">
        <v>31</v>
      </c>
      <c r="L198" s="31">
        <v>0</v>
      </c>
      <c r="M198" s="31">
        <v>0</v>
      </c>
      <c r="N198" s="31">
        <v>0</v>
      </c>
      <c r="O198" s="31">
        <v>0</v>
      </c>
      <c r="P198" s="31">
        <v>0</v>
      </c>
      <c r="Q198" s="31">
        <v>0</v>
      </c>
      <c r="R198" s="31">
        <v>0</v>
      </c>
      <c r="S198" s="23" t="str">
        <f t="shared" si="42"/>
        <v>нд</v>
      </c>
      <c r="T198" s="24" t="str">
        <f t="shared" si="43"/>
        <v>нд</v>
      </c>
      <c r="U198" s="23" t="str">
        <f t="shared" si="44"/>
        <v>нд</v>
      </c>
      <c r="V198" s="24" t="str">
        <f t="shared" si="45"/>
        <v>нд</v>
      </c>
      <c r="W198" s="31" t="s">
        <v>31</v>
      </c>
    </row>
    <row r="199" spans="1:23" ht="31.5" x14ac:dyDescent="0.25">
      <c r="A199" s="27" t="s">
        <v>221</v>
      </c>
      <c r="B199" s="25" t="s">
        <v>373</v>
      </c>
      <c r="C199" s="27" t="s">
        <v>374</v>
      </c>
      <c r="D199" s="31" t="s">
        <v>31</v>
      </c>
      <c r="E199" s="31" t="s">
        <v>31</v>
      </c>
      <c r="F199" s="31" t="s">
        <v>31</v>
      </c>
      <c r="G199" s="31" t="s">
        <v>31</v>
      </c>
      <c r="H199" s="31" t="s">
        <v>31</v>
      </c>
      <c r="I199" s="31" t="s">
        <v>31</v>
      </c>
      <c r="J199" s="31" t="s">
        <v>31</v>
      </c>
      <c r="K199" s="31" t="s">
        <v>31</v>
      </c>
      <c r="L199" s="31">
        <v>0</v>
      </c>
      <c r="M199" s="31">
        <v>0</v>
      </c>
      <c r="N199" s="31">
        <v>0</v>
      </c>
      <c r="O199" s="31">
        <v>0</v>
      </c>
      <c r="P199" s="31">
        <v>0</v>
      </c>
      <c r="Q199" s="31">
        <v>0</v>
      </c>
      <c r="R199" s="31">
        <v>0</v>
      </c>
      <c r="S199" s="23" t="str">
        <f t="shared" si="42"/>
        <v>нд</v>
      </c>
      <c r="T199" s="24" t="str">
        <f t="shared" si="43"/>
        <v>нд</v>
      </c>
      <c r="U199" s="23" t="str">
        <f t="shared" si="44"/>
        <v>нд</v>
      </c>
      <c r="V199" s="24" t="str">
        <f t="shared" si="45"/>
        <v>нд</v>
      </c>
      <c r="W199" s="31" t="s">
        <v>31</v>
      </c>
    </row>
    <row r="200" spans="1:23" ht="31.5" x14ac:dyDescent="0.25">
      <c r="A200" s="27" t="s">
        <v>221</v>
      </c>
      <c r="B200" s="25" t="s">
        <v>375</v>
      </c>
      <c r="C200" s="27" t="s">
        <v>376</v>
      </c>
      <c r="D200" s="31" t="s">
        <v>31</v>
      </c>
      <c r="E200" s="31" t="s">
        <v>31</v>
      </c>
      <c r="F200" s="31" t="s">
        <v>31</v>
      </c>
      <c r="G200" s="31" t="s">
        <v>31</v>
      </c>
      <c r="H200" s="31" t="s">
        <v>31</v>
      </c>
      <c r="I200" s="31" t="s">
        <v>31</v>
      </c>
      <c r="J200" s="31" t="s">
        <v>31</v>
      </c>
      <c r="K200" s="31" t="s">
        <v>31</v>
      </c>
      <c r="L200" s="31">
        <v>0</v>
      </c>
      <c r="M200" s="31">
        <v>0</v>
      </c>
      <c r="N200" s="31">
        <v>0</v>
      </c>
      <c r="O200" s="31">
        <v>0</v>
      </c>
      <c r="P200" s="31">
        <v>0</v>
      </c>
      <c r="Q200" s="31">
        <v>0</v>
      </c>
      <c r="R200" s="31">
        <v>0</v>
      </c>
      <c r="S200" s="23" t="str">
        <f t="shared" si="42"/>
        <v>нд</v>
      </c>
      <c r="T200" s="24" t="str">
        <f t="shared" si="43"/>
        <v>нд</v>
      </c>
      <c r="U200" s="23" t="str">
        <f t="shared" si="44"/>
        <v>нд</v>
      </c>
      <c r="V200" s="24" t="str">
        <f t="shared" si="45"/>
        <v>нд</v>
      </c>
      <c r="W200" s="31" t="s">
        <v>31</v>
      </c>
    </row>
    <row r="201" spans="1:23" ht="31.5" x14ac:dyDescent="0.25">
      <c r="A201" s="27" t="s">
        <v>221</v>
      </c>
      <c r="B201" s="25" t="s">
        <v>377</v>
      </c>
      <c r="C201" s="27" t="s">
        <v>378</v>
      </c>
      <c r="D201" s="31" t="s">
        <v>31</v>
      </c>
      <c r="E201" s="31" t="s">
        <v>31</v>
      </c>
      <c r="F201" s="31" t="s">
        <v>31</v>
      </c>
      <c r="G201" s="31" t="s">
        <v>31</v>
      </c>
      <c r="H201" s="31" t="s">
        <v>31</v>
      </c>
      <c r="I201" s="31" t="s">
        <v>31</v>
      </c>
      <c r="J201" s="31" t="s">
        <v>31</v>
      </c>
      <c r="K201" s="31" t="s">
        <v>31</v>
      </c>
      <c r="L201" s="31">
        <v>0</v>
      </c>
      <c r="M201" s="31">
        <v>0</v>
      </c>
      <c r="N201" s="31">
        <v>0</v>
      </c>
      <c r="O201" s="31">
        <v>0</v>
      </c>
      <c r="P201" s="31">
        <v>0</v>
      </c>
      <c r="Q201" s="31">
        <v>0</v>
      </c>
      <c r="R201" s="31">
        <v>0</v>
      </c>
      <c r="S201" s="23" t="str">
        <f t="shared" si="42"/>
        <v>нд</v>
      </c>
      <c r="T201" s="24" t="str">
        <f t="shared" si="43"/>
        <v>нд</v>
      </c>
      <c r="U201" s="23" t="str">
        <f t="shared" si="44"/>
        <v>нд</v>
      </c>
      <c r="V201" s="24" t="str">
        <f t="shared" si="45"/>
        <v>нд</v>
      </c>
      <c r="W201" s="31" t="s">
        <v>31</v>
      </c>
    </row>
    <row r="202" spans="1:23" ht="47.25" x14ac:dyDescent="0.25">
      <c r="A202" s="27" t="s">
        <v>221</v>
      </c>
      <c r="B202" s="25" t="s">
        <v>379</v>
      </c>
      <c r="C202" s="27" t="s">
        <v>380</v>
      </c>
      <c r="D202" s="31" t="s">
        <v>31</v>
      </c>
      <c r="E202" s="31" t="s">
        <v>31</v>
      </c>
      <c r="F202" s="31" t="s">
        <v>31</v>
      </c>
      <c r="G202" s="31" t="s">
        <v>31</v>
      </c>
      <c r="H202" s="31" t="s">
        <v>31</v>
      </c>
      <c r="I202" s="31" t="s">
        <v>31</v>
      </c>
      <c r="J202" s="31" t="s">
        <v>31</v>
      </c>
      <c r="K202" s="31" t="s">
        <v>31</v>
      </c>
      <c r="L202" s="31">
        <v>0</v>
      </c>
      <c r="M202" s="31">
        <v>0</v>
      </c>
      <c r="N202" s="31">
        <v>0</v>
      </c>
      <c r="O202" s="31">
        <v>0</v>
      </c>
      <c r="P202" s="31">
        <v>0</v>
      </c>
      <c r="Q202" s="31">
        <v>0</v>
      </c>
      <c r="R202" s="31">
        <v>0</v>
      </c>
      <c r="S202" s="23" t="str">
        <f t="shared" si="42"/>
        <v>нд</v>
      </c>
      <c r="T202" s="24" t="str">
        <f t="shared" si="43"/>
        <v>нд</v>
      </c>
      <c r="U202" s="23" t="str">
        <f t="shared" si="44"/>
        <v>нд</v>
      </c>
      <c r="V202" s="24" t="str">
        <f t="shared" si="45"/>
        <v>нд</v>
      </c>
      <c r="W202" s="31" t="s">
        <v>31</v>
      </c>
    </row>
    <row r="203" spans="1:23" ht="31.5" x14ac:dyDescent="0.25">
      <c r="A203" s="27" t="s">
        <v>221</v>
      </c>
      <c r="B203" s="25" t="s">
        <v>381</v>
      </c>
      <c r="C203" s="27" t="s">
        <v>382</v>
      </c>
      <c r="D203" s="31" t="s">
        <v>31</v>
      </c>
      <c r="E203" s="31" t="s">
        <v>31</v>
      </c>
      <c r="F203" s="31" t="s">
        <v>31</v>
      </c>
      <c r="G203" s="31" t="s">
        <v>31</v>
      </c>
      <c r="H203" s="31" t="s">
        <v>31</v>
      </c>
      <c r="I203" s="31" t="s">
        <v>31</v>
      </c>
      <c r="J203" s="31" t="s">
        <v>31</v>
      </c>
      <c r="K203" s="31" t="s">
        <v>31</v>
      </c>
      <c r="L203" s="31">
        <v>0</v>
      </c>
      <c r="M203" s="31">
        <v>0</v>
      </c>
      <c r="N203" s="31">
        <v>0</v>
      </c>
      <c r="O203" s="31">
        <v>0</v>
      </c>
      <c r="P203" s="31">
        <v>0</v>
      </c>
      <c r="Q203" s="31">
        <v>0</v>
      </c>
      <c r="R203" s="31">
        <v>0</v>
      </c>
      <c r="S203" s="23" t="str">
        <f t="shared" si="42"/>
        <v>нд</v>
      </c>
      <c r="T203" s="24" t="str">
        <f t="shared" si="43"/>
        <v>нд</v>
      </c>
      <c r="U203" s="23" t="str">
        <f t="shared" si="44"/>
        <v>нд</v>
      </c>
      <c r="V203" s="24" t="str">
        <f t="shared" si="45"/>
        <v>нд</v>
      </c>
      <c r="W203" s="31" t="s">
        <v>31</v>
      </c>
    </row>
    <row r="204" spans="1:23" ht="47.25" x14ac:dyDescent="0.25">
      <c r="A204" s="27" t="s">
        <v>221</v>
      </c>
      <c r="B204" s="25" t="s">
        <v>383</v>
      </c>
      <c r="C204" s="27" t="s">
        <v>384</v>
      </c>
      <c r="D204" s="31" t="s">
        <v>31</v>
      </c>
      <c r="E204" s="31" t="s">
        <v>31</v>
      </c>
      <c r="F204" s="31" t="s">
        <v>31</v>
      </c>
      <c r="G204" s="31" t="s">
        <v>31</v>
      </c>
      <c r="H204" s="31" t="s">
        <v>31</v>
      </c>
      <c r="I204" s="31" t="s">
        <v>31</v>
      </c>
      <c r="J204" s="31" t="s">
        <v>31</v>
      </c>
      <c r="K204" s="31" t="s">
        <v>31</v>
      </c>
      <c r="L204" s="31">
        <v>0</v>
      </c>
      <c r="M204" s="31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23" t="str">
        <f t="shared" si="42"/>
        <v>нд</v>
      </c>
      <c r="T204" s="24" t="str">
        <f t="shared" si="43"/>
        <v>нд</v>
      </c>
      <c r="U204" s="23" t="str">
        <f t="shared" si="44"/>
        <v>нд</v>
      </c>
      <c r="V204" s="24" t="str">
        <f t="shared" si="45"/>
        <v>нд</v>
      </c>
      <c r="W204" s="31" t="s">
        <v>31</v>
      </c>
    </row>
    <row r="205" spans="1:23" x14ac:dyDescent="0.25">
      <c r="A205" s="27" t="s">
        <v>221</v>
      </c>
      <c r="B205" s="25" t="s">
        <v>385</v>
      </c>
      <c r="C205" s="27" t="s">
        <v>386</v>
      </c>
      <c r="D205" s="31" t="s">
        <v>31</v>
      </c>
      <c r="E205" s="31" t="s">
        <v>31</v>
      </c>
      <c r="F205" s="31" t="s">
        <v>31</v>
      </c>
      <c r="G205" s="31" t="s">
        <v>31</v>
      </c>
      <c r="H205" s="31" t="s">
        <v>31</v>
      </c>
      <c r="I205" s="31" t="s">
        <v>31</v>
      </c>
      <c r="J205" s="31" t="s">
        <v>31</v>
      </c>
      <c r="K205" s="31" t="s">
        <v>31</v>
      </c>
      <c r="L205" s="31">
        <v>0</v>
      </c>
      <c r="M205" s="31">
        <v>0</v>
      </c>
      <c r="N205" s="31">
        <v>0</v>
      </c>
      <c r="O205" s="31">
        <v>0</v>
      </c>
      <c r="P205" s="31">
        <v>0</v>
      </c>
      <c r="Q205" s="31">
        <v>0</v>
      </c>
      <c r="R205" s="31">
        <v>0</v>
      </c>
      <c r="S205" s="23" t="str">
        <f t="shared" si="42"/>
        <v>нд</v>
      </c>
      <c r="T205" s="24" t="str">
        <f t="shared" si="43"/>
        <v>нд</v>
      </c>
      <c r="U205" s="23" t="str">
        <f t="shared" si="44"/>
        <v>нд</v>
      </c>
      <c r="V205" s="24" t="str">
        <f t="shared" si="45"/>
        <v>нд</v>
      </c>
      <c r="W205" s="31" t="s">
        <v>31</v>
      </c>
    </row>
    <row r="206" spans="1:23" x14ac:dyDescent="0.25">
      <c r="A206" s="27" t="s">
        <v>221</v>
      </c>
      <c r="B206" s="25" t="s">
        <v>387</v>
      </c>
      <c r="C206" s="27" t="s">
        <v>388</v>
      </c>
      <c r="D206" s="31" t="s">
        <v>31</v>
      </c>
      <c r="E206" s="31" t="s">
        <v>31</v>
      </c>
      <c r="F206" s="31" t="s">
        <v>31</v>
      </c>
      <c r="G206" s="31" t="s">
        <v>31</v>
      </c>
      <c r="H206" s="31" t="s">
        <v>31</v>
      </c>
      <c r="I206" s="31" t="s">
        <v>31</v>
      </c>
      <c r="J206" s="31" t="s">
        <v>31</v>
      </c>
      <c r="K206" s="31" t="s">
        <v>31</v>
      </c>
      <c r="L206" s="31">
        <v>0</v>
      </c>
      <c r="M206" s="31">
        <v>0</v>
      </c>
      <c r="N206" s="31">
        <v>0</v>
      </c>
      <c r="O206" s="31">
        <v>0</v>
      </c>
      <c r="P206" s="31">
        <v>0</v>
      </c>
      <c r="Q206" s="31">
        <v>0</v>
      </c>
      <c r="R206" s="31">
        <v>0</v>
      </c>
      <c r="S206" s="23" t="str">
        <f t="shared" si="42"/>
        <v>нд</v>
      </c>
      <c r="T206" s="24" t="str">
        <f t="shared" si="43"/>
        <v>нд</v>
      </c>
      <c r="U206" s="23" t="str">
        <f t="shared" si="44"/>
        <v>нд</v>
      </c>
      <c r="V206" s="24" t="str">
        <f t="shared" si="45"/>
        <v>нд</v>
      </c>
      <c r="W206" s="31" t="s">
        <v>31</v>
      </c>
    </row>
    <row r="207" spans="1:23" ht="47.25" x14ac:dyDescent="0.25">
      <c r="A207" s="27" t="s">
        <v>221</v>
      </c>
      <c r="B207" s="32" t="s">
        <v>389</v>
      </c>
      <c r="C207" s="33" t="s">
        <v>390</v>
      </c>
      <c r="D207" s="31" t="s">
        <v>31</v>
      </c>
      <c r="E207" s="31" t="s">
        <v>31</v>
      </c>
      <c r="F207" s="31" t="s">
        <v>31</v>
      </c>
      <c r="G207" s="31" t="s">
        <v>31</v>
      </c>
      <c r="H207" s="31" t="s">
        <v>31</v>
      </c>
      <c r="I207" s="31" t="s">
        <v>31</v>
      </c>
      <c r="J207" s="31" t="s">
        <v>31</v>
      </c>
      <c r="K207" s="31" t="s">
        <v>31</v>
      </c>
      <c r="L207" s="31">
        <v>0</v>
      </c>
      <c r="M207" s="31">
        <v>0</v>
      </c>
      <c r="N207" s="31">
        <v>0</v>
      </c>
      <c r="O207" s="31">
        <v>0</v>
      </c>
      <c r="P207" s="31">
        <v>0</v>
      </c>
      <c r="Q207" s="31">
        <v>0</v>
      </c>
      <c r="R207" s="31">
        <v>0</v>
      </c>
      <c r="S207" s="23" t="str">
        <f t="shared" si="42"/>
        <v>нд</v>
      </c>
      <c r="T207" s="24" t="str">
        <f t="shared" si="43"/>
        <v>нд</v>
      </c>
      <c r="U207" s="23" t="str">
        <f t="shared" si="44"/>
        <v>нд</v>
      </c>
      <c r="V207" s="24" t="str">
        <f t="shared" si="45"/>
        <v>нд</v>
      </c>
      <c r="W207" s="31" t="s">
        <v>31</v>
      </c>
    </row>
    <row r="208" spans="1:23" ht="78.75" x14ac:dyDescent="0.25">
      <c r="A208" s="27" t="s">
        <v>221</v>
      </c>
      <c r="B208" s="32" t="s">
        <v>391</v>
      </c>
      <c r="C208" s="33" t="s">
        <v>392</v>
      </c>
      <c r="D208" s="31" t="s">
        <v>31</v>
      </c>
      <c r="E208" s="31" t="s">
        <v>31</v>
      </c>
      <c r="F208" s="31" t="s">
        <v>31</v>
      </c>
      <c r="G208" s="31" t="s">
        <v>31</v>
      </c>
      <c r="H208" s="31" t="s">
        <v>31</v>
      </c>
      <c r="I208" s="31" t="s">
        <v>31</v>
      </c>
      <c r="J208" s="31" t="s">
        <v>31</v>
      </c>
      <c r="K208" s="31" t="s">
        <v>31</v>
      </c>
      <c r="L208" s="31">
        <v>0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23" t="str">
        <f t="shared" si="42"/>
        <v>нд</v>
      </c>
      <c r="T208" s="24" t="str">
        <f t="shared" si="43"/>
        <v>нд</v>
      </c>
      <c r="U208" s="23" t="str">
        <f t="shared" si="44"/>
        <v>нд</v>
      </c>
      <c r="V208" s="24" t="str">
        <f t="shared" si="45"/>
        <v>нд</v>
      </c>
      <c r="W208" s="31" t="s">
        <v>31</v>
      </c>
    </row>
    <row r="209" spans="1:23" ht="47.25" x14ac:dyDescent="0.25">
      <c r="A209" s="27" t="s">
        <v>221</v>
      </c>
      <c r="B209" s="32" t="s">
        <v>393</v>
      </c>
      <c r="C209" s="33" t="s">
        <v>394</v>
      </c>
      <c r="D209" s="31" t="s">
        <v>31</v>
      </c>
      <c r="E209" s="31" t="s">
        <v>31</v>
      </c>
      <c r="F209" s="31" t="s">
        <v>31</v>
      </c>
      <c r="G209" s="31" t="s">
        <v>31</v>
      </c>
      <c r="H209" s="31" t="s">
        <v>31</v>
      </c>
      <c r="I209" s="31" t="s">
        <v>31</v>
      </c>
      <c r="J209" s="31" t="s">
        <v>31</v>
      </c>
      <c r="K209" s="31" t="s">
        <v>31</v>
      </c>
      <c r="L209" s="31">
        <v>0</v>
      </c>
      <c r="M209" s="31">
        <v>13.85972222</v>
      </c>
      <c r="N209" s="31">
        <v>0</v>
      </c>
      <c r="O209" s="31">
        <v>0</v>
      </c>
      <c r="P209" s="31">
        <v>0</v>
      </c>
      <c r="Q209" s="31">
        <v>0</v>
      </c>
      <c r="R209" s="31">
        <v>2</v>
      </c>
      <c r="S209" s="23" t="str">
        <f t="shared" si="42"/>
        <v>нд</v>
      </c>
      <c r="T209" s="24" t="str">
        <f t="shared" si="43"/>
        <v>нд</v>
      </c>
      <c r="U209" s="23" t="str">
        <f t="shared" si="44"/>
        <v>нд</v>
      </c>
      <c r="V209" s="24" t="str">
        <f t="shared" si="45"/>
        <v>нд</v>
      </c>
      <c r="W209" s="31" t="s">
        <v>395</v>
      </c>
    </row>
    <row r="210" spans="1:23" ht="110.25" x14ac:dyDescent="0.25">
      <c r="A210" s="27" t="s">
        <v>221</v>
      </c>
      <c r="B210" s="25" t="s">
        <v>396</v>
      </c>
      <c r="C210" s="27" t="s">
        <v>397</v>
      </c>
      <c r="D210" s="31" t="s">
        <v>31</v>
      </c>
      <c r="E210" s="31" t="s">
        <v>31</v>
      </c>
      <c r="F210" s="31" t="s">
        <v>31</v>
      </c>
      <c r="G210" s="31" t="s">
        <v>31</v>
      </c>
      <c r="H210" s="31" t="s">
        <v>31</v>
      </c>
      <c r="I210" s="31" t="s">
        <v>31</v>
      </c>
      <c r="J210" s="31" t="s">
        <v>31</v>
      </c>
      <c r="K210" s="31" t="s">
        <v>31</v>
      </c>
      <c r="L210" s="31">
        <v>0</v>
      </c>
      <c r="M210" s="31">
        <v>17.966142290000001</v>
      </c>
      <c r="N210" s="31">
        <v>0</v>
      </c>
      <c r="O210" s="31">
        <v>0</v>
      </c>
      <c r="P210" s="31">
        <v>0</v>
      </c>
      <c r="Q210" s="31">
        <v>0</v>
      </c>
      <c r="R210" s="31">
        <v>86</v>
      </c>
      <c r="S210" s="23" t="str">
        <f t="shared" si="42"/>
        <v>нд</v>
      </c>
      <c r="T210" s="24" t="str">
        <f t="shared" si="43"/>
        <v>нд</v>
      </c>
      <c r="U210" s="23" t="str">
        <f t="shared" si="44"/>
        <v>нд</v>
      </c>
      <c r="V210" s="24" t="str">
        <f t="shared" si="45"/>
        <v>нд</v>
      </c>
      <c r="W210" s="31" t="s">
        <v>533</v>
      </c>
    </row>
    <row r="211" spans="1:23" ht="47.25" x14ac:dyDescent="0.25">
      <c r="A211" s="27" t="s">
        <v>398</v>
      </c>
      <c r="B211" s="25" t="s">
        <v>399</v>
      </c>
      <c r="C211" s="27" t="s">
        <v>30</v>
      </c>
      <c r="D211" s="31">
        <v>0</v>
      </c>
      <c r="E211" s="31">
        <v>0</v>
      </c>
      <c r="F211" s="31">
        <v>0</v>
      </c>
      <c r="G211" s="31">
        <v>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23">
        <f t="shared" si="42"/>
        <v>0</v>
      </c>
      <c r="T211" s="24" t="str">
        <f t="shared" si="43"/>
        <v>-</v>
      </c>
      <c r="U211" s="23">
        <f t="shared" si="44"/>
        <v>0</v>
      </c>
      <c r="V211" s="24" t="str">
        <f t="shared" si="45"/>
        <v>-</v>
      </c>
      <c r="W211" s="20" t="s">
        <v>31</v>
      </c>
    </row>
    <row r="212" spans="1:23" ht="31.5" x14ac:dyDescent="0.25">
      <c r="A212" s="27" t="s">
        <v>400</v>
      </c>
      <c r="B212" s="25" t="s">
        <v>401</v>
      </c>
      <c r="C212" s="27" t="s">
        <v>30</v>
      </c>
      <c r="D212" s="31">
        <v>0</v>
      </c>
      <c r="E212" s="31">
        <v>0</v>
      </c>
      <c r="F212" s="31">
        <v>0</v>
      </c>
      <c r="G212" s="31"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31">
        <v>0</v>
      </c>
      <c r="Q212" s="31">
        <v>0</v>
      </c>
      <c r="R212" s="31">
        <v>0</v>
      </c>
      <c r="S212" s="23">
        <f t="shared" si="42"/>
        <v>0</v>
      </c>
      <c r="T212" s="24" t="str">
        <f t="shared" si="43"/>
        <v>-</v>
      </c>
      <c r="U212" s="23">
        <f t="shared" si="44"/>
        <v>0</v>
      </c>
      <c r="V212" s="24" t="str">
        <f t="shared" si="45"/>
        <v>-</v>
      </c>
      <c r="W212" s="20" t="s">
        <v>31</v>
      </c>
    </row>
    <row r="213" spans="1:23" ht="94.5" x14ac:dyDescent="0.25">
      <c r="A213" s="27" t="s">
        <v>402</v>
      </c>
      <c r="B213" s="25" t="s">
        <v>403</v>
      </c>
      <c r="C213" s="27" t="s">
        <v>30</v>
      </c>
      <c r="D213" s="31">
        <v>0</v>
      </c>
      <c r="E213" s="31">
        <v>0</v>
      </c>
      <c r="F213" s="31">
        <v>0</v>
      </c>
      <c r="G213" s="31"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31">
        <v>0</v>
      </c>
      <c r="Q213" s="31">
        <v>0</v>
      </c>
      <c r="R213" s="31">
        <v>0</v>
      </c>
      <c r="S213" s="23">
        <f t="shared" si="42"/>
        <v>0</v>
      </c>
      <c r="T213" s="24" t="str">
        <f t="shared" ref="T213:T276" si="46">IF($E213="нд","нд",IF((E213)&gt;0,S213/(E213),"-"))</f>
        <v>-</v>
      </c>
      <c r="U213" s="23">
        <f t="shared" si="44"/>
        <v>0</v>
      </c>
      <c r="V213" s="24" t="str">
        <f t="shared" ref="V213:V276" si="47">IF($F213="нд","нд",IF((F213)&gt;0,U213/(F213),"-"))</f>
        <v>-</v>
      </c>
      <c r="W213" s="20" t="s">
        <v>31</v>
      </c>
    </row>
    <row r="214" spans="1:23" ht="31.5" x14ac:dyDescent="0.25">
      <c r="A214" s="27" t="s">
        <v>404</v>
      </c>
      <c r="B214" s="25" t="s">
        <v>117</v>
      </c>
      <c r="C214" s="27" t="s">
        <v>30</v>
      </c>
      <c r="D214" s="31">
        <v>0</v>
      </c>
      <c r="E214" s="31">
        <v>0</v>
      </c>
      <c r="F214" s="31">
        <v>0</v>
      </c>
      <c r="G214" s="31"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23">
        <f t="shared" si="42"/>
        <v>0</v>
      </c>
      <c r="T214" s="24" t="str">
        <f t="shared" si="46"/>
        <v>-</v>
      </c>
      <c r="U214" s="23">
        <f t="shared" si="44"/>
        <v>0</v>
      </c>
      <c r="V214" s="24" t="str">
        <f t="shared" si="47"/>
        <v>-</v>
      </c>
      <c r="W214" s="20" t="s">
        <v>31</v>
      </c>
    </row>
    <row r="215" spans="1:23" ht="31.5" x14ac:dyDescent="0.25">
      <c r="A215" s="27" t="s">
        <v>405</v>
      </c>
      <c r="B215" s="25" t="s">
        <v>117</v>
      </c>
      <c r="C215" s="27" t="s">
        <v>30</v>
      </c>
      <c r="D215" s="31">
        <v>0</v>
      </c>
      <c r="E215" s="31">
        <v>0</v>
      </c>
      <c r="F215" s="31">
        <v>0</v>
      </c>
      <c r="G215" s="31">
        <v>0</v>
      </c>
      <c r="H215" s="31">
        <v>0</v>
      </c>
      <c r="I215" s="31">
        <v>0</v>
      </c>
      <c r="J215" s="31">
        <v>0</v>
      </c>
      <c r="K215" s="31">
        <v>0</v>
      </c>
      <c r="L215" s="31">
        <v>0</v>
      </c>
      <c r="M215" s="31">
        <v>0</v>
      </c>
      <c r="N215" s="31">
        <v>0</v>
      </c>
      <c r="O215" s="31">
        <v>0</v>
      </c>
      <c r="P215" s="31">
        <v>0</v>
      </c>
      <c r="Q215" s="31">
        <v>0</v>
      </c>
      <c r="R215" s="31">
        <v>0</v>
      </c>
      <c r="S215" s="23">
        <f t="shared" si="42"/>
        <v>0</v>
      </c>
      <c r="T215" s="24" t="str">
        <f t="shared" si="46"/>
        <v>-</v>
      </c>
      <c r="U215" s="23">
        <f t="shared" si="44"/>
        <v>0</v>
      </c>
      <c r="V215" s="24" t="str">
        <f t="shared" si="47"/>
        <v>-</v>
      </c>
      <c r="W215" s="20" t="s">
        <v>31</v>
      </c>
    </row>
    <row r="216" spans="1:23" ht="47.25" x14ac:dyDescent="0.25">
      <c r="A216" s="27" t="s">
        <v>406</v>
      </c>
      <c r="B216" s="25" t="s">
        <v>407</v>
      </c>
      <c r="C216" s="27" t="s">
        <v>30</v>
      </c>
      <c r="D216" s="31">
        <v>0</v>
      </c>
      <c r="E216" s="31">
        <v>0</v>
      </c>
      <c r="F216" s="31">
        <v>0</v>
      </c>
      <c r="G216" s="31">
        <v>0</v>
      </c>
      <c r="H216" s="31">
        <v>0</v>
      </c>
      <c r="I216" s="31"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23">
        <f t="shared" ref="S216:S276" si="48">IF($E216="нд","нд",$L216-$E216)</f>
        <v>0</v>
      </c>
      <c r="T216" s="24" t="str">
        <f t="shared" si="46"/>
        <v>-</v>
      </c>
      <c r="U216" s="23">
        <f t="shared" ref="U216:U276" si="49">IF($F216="нд","нд",$M216-$F216)</f>
        <v>0</v>
      </c>
      <c r="V216" s="24" t="str">
        <f t="shared" si="47"/>
        <v>-</v>
      </c>
      <c r="W216" s="20" t="s">
        <v>31</v>
      </c>
    </row>
    <row r="217" spans="1:23" ht="31.5" x14ac:dyDescent="0.25">
      <c r="A217" s="27" t="s">
        <v>408</v>
      </c>
      <c r="B217" s="25" t="s">
        <v>409</v>
      </c>
      <c r="C217" s="27" t="s">
        <v>30</v>
      </c>
      <c r="D217" s="31">
        <v>0</v>
      </c>
      <c r="E217" s="31">
        <v>0</v>
      </c>
      <c r="F217" s="31">
        <v>0</v>
      </c>
      <c r="G217" s="31">
        <v>0</v>
      </c>
      <c r="H217" s="31">
        <v>0</v>
      </c>
      <c r="I217" s="31">
        <v>0</v>
      </c>
      <c r="J217" s="31">
        <v>0</v>
      </c>
      <c r="K217" s="31">
        <v>0</v>
      </c>
      <c r="L217" s="31">
        <v>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31">
        <v>0</v>
      </c>
      <c r="S217" s="23">
        <f t="shared" si="48"/>
        <v>0</v>
      </c>
      <c r="T217" s="24" t="str">
        <f t="shared" si="46"/>
        <v>-</v>
      </c>
      <c r="U217" s="23">
        <f t="shared" si="49"/>
        <v>0</v>
      </c>
      <c r="V217" s="24" t="str">
        <f t="shared" si="47"/>
        <v>-</v>
      </c>
      <c r="W217" s="20" t="s">
        <v>31</v>
      </c>
    </row>
    <row r="218" spans="1:23" ht="31.5" x14ac:dyDescent="0.25">
      <c r="A218" s="27" t="s">
        <v>410</v>
      </c>
      <c r="B218" s="25" t="s">
        <v>117</v>
      </c>
      <c r="C218" s="27" t="s">
        <v>30</v>
      </c>
      <c r="D218" s="31">
        <v>0</v>
      </c>
      <c r="E218" s="31">
        <v>0</v>
      </c>
      <c r="F218" s="31">
        <v>0</v>
      </c>
      <c r="G218" s="31">
        <v>0</v>
      </c>
      <c r="H218" s="31">
        <v>0</v>
      </c>
      <c r="I218" s="31">
        <v>0</v>
      </c>
      <c r="J218" s="31">
        <v>0</v>
      </c>
      <c r="K218" s="31">
        <v>0</v>
      </c>
      <c r="L218" s="31">
        <v>0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31">
        <v>0</v>
      </c>
      <c r="S218" s="23">
        <f t="shared" si="48"/>
        <v>0</v>
      </c>
      <c r="T218" s="24" t="str">
        <f t="shared" si="46"/>
        <v>-</v>
      </c>
      <c r="U218" s="23">
        <f t="shared" si="49"/>
        <v>0</v>
      </c>
      <c r="V218" s="24" t="str">
        <f t="shared" si="47"/>
        <v>-</v>
      </c>
      <c r="W218" s="20" t="s">
        <v>31</v>
      </c>
    </row>
    <row r="219" spans="1:23" ht="47.25" x14ac:dyDescent="0.25">
      <c r="A219" s="27" t="s">
        <v>411</v>
      </c>
      <c r="B219" s="25" t="s">
        <v>412</v>
      </c>
      <c r="C219" s="27" t="s">
        <v>30</v>
      </c>
      <c r="D219" s="31">
        <v>0</v>
      </c>
      <c r="E219" s="31">
        <v>0</v>
      </c>
      <c r="F219" s="31">
        <v>0</v>
      </c>
      <c r="G219" s="31">
        <v>0</v>
      </c>
      <c r="H219" s="31">
        <v>0</v>
      </c>
      <c r="I219" s="31">
        <v>0</v>
      </c>
      <c r="J219" s="31">
        <v>0</v>
      </c>
      <c r="K219" s="31">
        <v>0</v>
      </c>
      <c r="L219" s="31">
        <v>0</v>
      </c>
      <c r="M219" s="31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23">
        <f t="shared" si="48"/>
        <v>0</v>
      </c>
      <c r="T219" s="24" t="str">
        <f t="shared" si="46"/>
        <v>-</v>
      </c>
      <c r="U219" s="23">
        <f t="shared" si="49"/>
        <v>0</v>
      </c>
      <c r="V219" s="24" t="str">
        <f t="shared" si="47"/>
        <v>-</v>
      </c>
      <c r="W219" s="20" t="s">
        <v>31</v>
      </c>
    </row>
    <row r="220" spans="1:23" ht="78.75" x14ac:dyDescent="0.25">
      <c r="A220" s="27" t="s">
        <v>413</v>
      </c>
      <c r="B220" s="25" t="s">
        <v>414</v>
      </c>
      <c r="C220" s="27" t="s">
        <v>30</v>
      </c>
      <c r="D220" s="31">
        <v>0</v>
      </c>
      <c r="E220" s="31">
        <v>0</v>
      </c>
      <c r="F220" s="31">
        <v>0</v>
      </c>
      <c r="G220" s="31">
        <v>0</v>
      </c>
      <c r="H220" s="31">
        <v>0</v>
      </c>
      <c r="I220" s="31">
        <v>0</v>
      </c>
      <c r="J220" s="31">
        <v>0</v>
      </c>
      <c r="K220" s="31">
        <v>0</v>
      </c>
      <c r="L220" s="31">
        <v>0</v>
      </c>
      <c r="M220" s="31">
        <v>0</v>
      </c>
      <c r="N220" s="31">
        <v>0</v>
      </c>
      <c r="O220" s="31">
        <v>0</v>
      </c>
      <c r="P220" s="31">
        <v>0</v>
      </c>
      <c r="Q220" s="31">
        <v>0</v>
      </c>
      <c r="R220" s="31">
        <v>0</v>
      </c>
      <c r="S220" s="23">
        <f t="shared" si="48"/>
        <v>0</v>
      </c>
      <c r="T220" s="24" t="str">
        <f t="shared" si="46"/>
        <v>-</v>
      </c>
      <c r="U220" s="23">
        <f t="shared" si="49"/>
        <v>0</v>
      </c>
      <c r="V220" s="24" t="str">
        <f t="shared" si="47"/>
        <v>-</v>
      </c>
      <c r="W220" s="20" t="s">
        <v>31</v>
      </c>
    </row>
    <row r="221" spans="1:23" ht="78.75" x14ac:dyDescent="0.25">
      <c r="A221" s="27" t="s">
        <v>415</v>
      </c>
      <c r="B221" s="25" t="s">
        <v>416</v>
      </c>
      <c r="C221" s="27" t="s">
        <v>30</v>
      </c>
      <c r="D221" s="31">
        <v>0</v>
      </c>
      <c r="E221" s="31">
        <v>0</v>
      </c>
      <c r="F221" s="31">
        <v>0</v>
      </c>
      <c r="G221" s="31">
        <v>0</v>
      </c>
      <c r="H221" s="31">
        <v>0</v>
      </c>
      <c r="I221" s="31">
        <v>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23">
        <f t="shared" si="48"/>
        <v>0</v>
      </c>
      <c r="T221" s="24" t="str">
        <f t="shared" si="46"/>
        <v>-</v>
      </c>
      <c r="U221" s="23">
        <f t="shared" si="49"/>
        <v>0</v>
      </c>
      <c r="V221" s="24" t="str">
        <f t="shared" si="47"/>
        <v>-</v>
      </c>
      <c r="W221" s="20" t="s">
        <v>31</v>
      </c>
    </row>
    <row r="222" spans="1:23" ht="78.75" x14ac:dyDescent="0.25">
      <c r="A222" s="27" t="s">
        <v>417</v>
      </c>
      <c r="B222" s="25" t="s">
        <v>418</v>
      </c>
      <c r="C222" s="27" t="s">
        <v>30</v>
      </c>
      <c r="D222" s="31">
        <v>0</v>
      </c>
      <c r="E222" s="31">
        <v>0</v>
      </c>
      <c r="F222" s="31">
        <v>0</v>
      </c>
      <c r="G222" s="31">
        <v>0</v>
      </c>
      <c r="H222" s="31">
        <v>0</v>
      </c>
      <c r="I222" s="31"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31">
        <v>0</v>
      </c>
      <c r="P222" s="31">
        <v>0</v>
      </c>
      <c r="Q222" s="31">
        <v>0</v>
      </c>
      <c r="R222" s="31">
        <v>0</v>
      </c>
      <c r="S222" s="23">
        <f t="shared" si="48"/>
        <v>0</v>
      </c>
      <c r="T222" s="24" t="str">
        <f t="shared" si="46"/>
        <v>-</v>
      </c>
      <c r="U222" s="23">
        <f t="shared" si="49"/>
        <v>0</v>
      </c>
      <c r="V222" s="24" t="str">
        <f t="shared" si="47"/>
        <v>-</v>
      </c>
      <c r="W222" s="20" t="s">
        <v>31</v>
      </c>
    </row>
    <row r="223" spans="1:23" ht="94.5" x14ac:dyDescent="0.25">
      <c r="A223" s="27" t="s">
        <v>419</v>
      </c>
      <c r="B223" s="25" t="s">
        <v>420</v>
      </c>
      <c r="C223" s="27" t="s">
        <v>30</v>
      </c>
      <c r="D223" s="31">
        <v>0</v>
      </c>
      <c r="E223" s="31">
        <v>0</v>
      </c>
      <c r="F223" s="31">
        <v>0</v>
      </c>
      <c r="G223" s="31">
        <v>0</v>
      </c>
      <c r="H223" s="31">
        <v>0</v>
      </c>
      <c r="I223" s="31">
        <v>0</v>
      </c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23">
        <f t="shared" si="48"/>
        <v>0</v>
      </c>
      <c r="T223" s="24" t="str">
        <f t="shared" si="46"/>
        <v>-</v>
      </c>
      <c r="U223" s="23">
        <f t="shared" si="49"/>
        <v>0</v>
      </c>
      <c r="V223" s="24" t="str">
        <f t="shared" si="47"/>
        <v>-</v>
      </c>
      <c r="W223" s="20" t="s">
        <v>31</v>
      </c>
    </row>
    <row r="224" spans="1:23" ht="94.5" x14ac:dyDescent="0.25">
      <c r="A224" s="27" t="s">
        <v>421</v>
      </c>
      <c r="B224" s="25" t="s">
        <v>422</v>
      </c>
      <c r="C224" s="27" t="s">
        <v>30</v>
      </c>
      <c r="D224" s="31">
        <v>0</v>
      </c>
      <c r="E224" s="31">
        <v>0</v>
      </c>
      <c r="F224" s="31">
        <v>0</v>
      </c>
      <c r="G224" s="31">
        <v>0</v>
      </c>
      <c r="H224" s="31">
        <v>0</v>
      </c>
      <c r="I224" s="31">
        <v>0</v>
      </c>
      <c r="J224" s="31">
        <v>0</v>
      </c>
      <c r="K224" s="31">
        <v>0</v>
      </c>
      <c r="L224" s="31">
        <v>0</v>
      </c>
      <c r="M224" s="31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23">
        <f t="shared" si="48"/>
        <v>0</v>
      </c>
      <c r="T224" s="24" t="str">
        <f t="shared" si="46"/>
        <v>-</v>
      </c>
      <c r="U224" s="23">
        <f t="shared" si="49"/>
        <v>0</v>
      </c>
      <c r="V224" s="24" t="str">
        <f t="shared" si="47"/>
        <v>-</v>
      </c>
      <c r="W224" s="20" t="s">
        <v>31</v>
      </c>
    </row>
    <row r="225" spans="1:23" ht="31.5" x14ac:dyDescent="0.25">
      <c r="A225" s="27" t="s">
        <v>423</v>
      </c>
      <c r="B225" s="25" t="s">
        <v>424</v>
      </c>
      <c r="C225" s="27" t="s">
        <v>30</v>
      </c>
      <c r="D225" s="31">
        <v>0</v>
      </c>
      <c r="E225" s="31">
        <v>0</v>
      </c>
      <c r="F225" s="31">
        <v>0</v>
      </c>
      <c r="G225" s="31">
        <v>0</v>
      </c>
      <c r="H225" s="31">
        <v>0</v>
      </c>
      <c r="I225" s="31">
        <v>0</v>
      </c>
      <c r="J225" s="31">
        <v>0</v>
      </c>
      <c r="K225" s="31">
        <v>0</v>
      </c>
      <c r="L225" s="31">
        <v>0</v>
      </c>
      <c r="M225" s="31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0</v>
      </c>
      <c r="S225" s="23">
        <f t="shared" si="48"/>
        <v>0</v>
      </c>
      <c r="T225" s="24" t="str">
        <f t="shared" si="46"/>
        <v>-</v>
      </c>
      <c r="U225" s="23">
        <f t="shared" si="49"/>
        <v>0</v>
      </c>
      <c r="V225" s="24" t="str">
        <f t="shared" si="47"/>
        <v>-</v>
      </c>
      <c r="W225" s="20" t="s">
        <v>31</v>
      </c>
    </row>
    <row r="226" spans="1:23" ht="63" x14ac:dyDescent="0.25">
      <c r="A226" s="27" t="s">
        <v>425</v>
      </c>
      <c r="B226" s="25" t="s">
        <v>426</v>
      </c>
      <c r="C226" s="27" t="s">
        <v>30</v>
      </c>
      <c r="D226" s="31">
        <v>0</v>
      </c>
      <c r="E226" s="31">
        <v>0</v>
      </c>
      <c r="F226" s="31">
        <v>0</v>
      </c>
      <c r="G226" s="31">
        <v>0</v>
      </c>
      <c r="H226" s="31">
        <v>0</v>
      </c>
      <c r="I226" s="31">
        <v>0</v>
      </c>
      <c r="J226" s="31">
        <v>0</v>
      </c>
      <c r="K226" s="31">
        <v>0</v>
      </c>
      <c r="L226" s="31">
        <v>0</v>
      </c>
      <c r="M226" s="31">
        <v>0</v>
      </c>
      <c r="N226" s="31">
        <v>0</v>
      </c>
      <c r="O226" s="31">
        <v>0</v>
      </c>
      <c r="P226" s="31">
        <v>0</v>
      </c>
      <c r="Q226" s="31">
        <v>0</v>
      </c>
      <c r="R226" s="31">
        <v>0</v>
      </c>
      <c r="S226" s="23">
        <f t="shared" si="48"/>
        <v>0</v>
      </c>
      <c r="T226" s="24" t="str">
        <f t="shared" si="46"/>
        <v>-</v>
      </c>
      <c r="U226" s="23">
        <f t="shared" si="49"/>
        <v>0</v>
      </c>
      <c r="V226" s="24" t="str">
        <f t="shared" si="47"/>
        <v>-</v>
      </c>
      <c r="W226" s="20" t="s">
        <v>31</v>
      </c>
    </row>
    <row r="227" spans="1:23" ht="31.5" x14ac:dyDescent="0.25">
      <c r="A227" s="27" t="s">
        <v>427</v>
      </c>
      <c r="B227" s="25" t="s">
        <v>428</v>
      </c>
      <c r="C227" s="27" t="s">
        <v>30</v>
      </c>
      <c r="D227" s="31">
        <v>0</v>
      </c>
      <c r="E227" s="31">
        <v>0</v>
      </c>
      <c r="F227" s="31">
        <v>0</v>
      </c>
      <c r="G227" s="31">
        <v>0</v>
      </c>
      <c r="H227" s="31">
        <v>0</v>
      </c>
      <c r="I227" s="31">
        <v>0</v>
      </c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31">
        <v>0</v>
      </c>
      <c r="P227" s="31">
        <v>0</v>
      </c>
      <c r="Q227" s="31">
        <v>0</v>
      </c>
      <c r="R227" s="31">
        <v>0</v>
      </c>
      <c r="S227" s="23">
        <f t="shared" si="48"/>
        <v>0</v>
      </c>
      <c r="T227" s="24" t="str">
        <f t="shared" si="46"/>
        <v>-</v>
      </c>
      <c r="U227" s="23">
        <f t="shared" si="49"/>
        <v>0</v>
      </c>
      <c r="V227" s="24" t="str">
        <f t="shared" si="47"/>
        <v>-</v>
      </c>
      <c r="W227" s="20" t="s">
        <v>31</v>
      </c>
    </row>
    <row r="228" spans="1:23" x14ac:dyDescent="0.25">
      <c r="A228" s="27" t="s">
        <v>429</v>
      </c>
      <c r="B228" s="25" t="s">
        <v>430</v>
      </c>
      <c r="C228" s="27" t="s">
        <v>30</v>
      </c>
      <c r="D228" s="31">
        <v>0</v>
      </c>
      <c r="E228" s="31">
        <v>0</v>
      </c>
      <c r="F228" s="31">
        <v>0</v>
      </c>
      <c r="G228" s="31">
        <v>0</v>
      </c>
      <c r="H228" s="31">
        <v>0</v>
      </c>
      <c r="I228" s="31">
        <v>0</v>
      </c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1">
        <v>0</v>
      </c>
      <c r="Q228" s="31">
        <v>0</v>
      </c>
      <c r="R228" s="31">
        <v>0</v>
      </c>
      <c r="S228" s="23">
        <f t="shared" si="48"/>
        <v>0</v>
      </c>
      <c r="T228" s="24" t="str">
        <f t="shared" si="46"/>
        <v>-</v>
      </c>
      <c r="U228" s="23">
        <f t="shared" si="49"/>
        <v>0</v>
      </c>
      <c r="V228" s="24" t="str">
        <f t="shared" si="47"/>
        <v>-</v>
      </c>
      <c r="W228" s="20" t="s">
        <v>31</v>
      </c>
    </row>
    <row r="229" spans="1:23" ht="31.5" x14ac:dyDescent="0.25">
      <c r="A229" s="27" t="s">
        <v>431</v>
      </c>
      <c r="B229" s="25" t="s">
        <v>432</v>
      </c>
      <c r="C229" s="27" t="s">
        <v>30</v>
      </c>
      <c r="D229" s="31">
        <v>0</v>
      </c>
      <c r="E229" s="31">
        <v>0</v>
      </c>
      <c r="F229" s="31">
        <v>0</v>
      </c>
      <c r="G229" s="31">
        <v>0</v>
      </c>
      <c r="H229" s="31">
        <v>0</v>
      </c>
      <c r="I229" s="31">
        <v>0</v>
      </c>
      <c r="J229" s="31">
        <v>0</v>
      </c>
      <c r="K229" s="31">
        <v>0</v>
      </c>
      <c r="L229" s="31">
        <v>0</v>
      </c>
      <c r="M229" s="31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23">
        <f t="shared" si="48"/>
        <v>0</v>
      </c>
      <c r="T229" s="24" t="str">
        <f t="shared" si="46"/>
        <v>-</v>
      </c>
      <c r="U229" s="23">
        <f t="shared" si="49"/>
        <v>0</v>
      </c>
      <c r="V229" s="24" t="str">
        <f t="shared" si="47"/>
        <v>-</v>
      </c>
      <c r="W229" s="20" t="s">
        <v>31</v>
      </c>
    </row>
    <row r="230" spans="1:23" ht="31.5" x14ac:dyDescent="0.25">
      <c r="A230" s="27" t="s">
        <v>433</v>
      </c>
      <c r="B230" s="25" t="s">
        <v>172</v>
      </c>
      <c r="C230" s="27" t="s">
        <v>30</v>
      </c>
      <c r="D230" s="31">
        <v>0</v>
      </c>
      <c r="E230" s="31">
        <v>0</v>
      </c>
      <c r="F230" s="31">
        <v>0</v>
      </c>
      <c r="G230" s="31">
        <v>0</v>
      </c>
      <c r="H230" s="31">
        <v>0</v>
      </c>
      <c r="I230" s="31"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23">
        <f t="shared" si="48"/>
        <v>0</v>
      </c>
      <c r="T230" s="24" t="str">
        <f t="shared" si="46"/>
        <v>-</v>
      </c>
      <c r="U230" s="23">
        <f t="shared" si="49"/>
        <v>0</v>
      </c>
      <c r="V230" s="24" t="str">
        <f t="shared" si="47"/>
        <v>-</v>
      </c>
      <c r="W230" s="20" t="s">
        <v>31</v>
      </c>
    </row>
    <row r="231" spans="1:23" ht="31.5" x14ac:dyDescent="0.25">
      <c r="A231" s="27" t="s">
        <v>434</v>
      </c>
      <c r="B231" s="25" t="s">
        <v>435</v>
      </c>
      <c r="C231" s="27" t="s">
        <v>30</v>
      </c>
      <c r="D231" s="31">
        <v>0</v>
      </c>
      <c r="E231" s="31">
        <v>0</v>
      </c>
      <c r="F231" s="31">
        <v>0</v>
      </c>
      <c r="G231" s="31">
        <v>0</v>
      </c>
      <c r="H231" s="31">
        <v>0</v>
      </c>
      <c r="I231" s="31">
        <v>0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23">
        <f t="shared" si="48"/>
        <v>0</v>
      </c>
      <c r="T231" s="24" t="str">
        <f t="shared" si="46"/>
        <v>-</v>
      </c>
      <c r="U231" s="23">
        <f t="shared" si="49"/>
        <v>0</v>
      </c>
      <c r="V231" s="24" t="str">
        <f t="shared" si="47"/>
        <v>-</v>
      </c>
      <c r="W231" s="20" t="s">
        <v>31</v>
      </c>
    </row>
    <row r="232" spans="1:23" ht="47.25" x14ac:dyDescent="0.25">
      <c r="A232" s="27" t="s">
        <v>436</v>
      </c>
      <c r="B232" s="25" t="s">
        <v>437</v>
      </c>
      <c r="C232" s="27" t="s">
        <v>30</v>
      </c>
      <c r="D232" s="31">
        <v>0</v>
      </c>
      <c r="E232" s="31">
        <v>0</v>
      </c>
      <c r="F232" s="31">
        <v>0</v>
      </c>
      <c r="G232" s="31">
        <v>0</v>
      </c>
      <c r="H232" s="31">
        <v>0</v>
      </c>
      <c r="I232" s="31">
        <v>0</v>
      </c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23">
        <f t="shared" si="48"/>
        <v>0</v>
      </c>
      <c r="T232" s="24" t="str">
        <f t="shared" si="46"/>
        <v>-</v>
      </c>
      <c r="U232" s="23">
        <f t="shared" si="49"/>
        <v>0</v>
      </c>
      <c r="V232" s="24" t="str">
        <f t="shared" si="47"/>
        <v>-</v>
      </c>
      <c r="W232" s="20" t="s">
        <v>31</v>
      </c>
    </row>
    <row r="233" spans="1:23" ht="31.5" x14ac:dyDescent="0.25">
      <c r="A233" s="27" t="s">
        <v>438</v>
      </c>
      <c r="B233" s="25" t="s">
        <v>439</v>
      </c>
      <c r="C233" s="27" t="s">
        <v>30</v>
      </c>
      <c r="D233" s="31">
        <v>0</v>
      </c>
      <c r="E233" s="31">
        <v>0</v>
      </c>
      <c r="F233" s="31">
        <v>0</v>
      </c>
      <c r="G233" s="31">
        <v>0</v>
      </c>
      <c r="H233" s="31">
        <v>0</v>
      </c>
      <c r="I233" s="31">
        <v>0</v>
      </c>
      <c r="J233" s="31">
        <v>0</v>
      </c>
      <c r="K233" s="31">
        <v>0</v>
      </c>
      <c r="L233" s="31">
        <v>0</v>
      </c>
      <c r="M233" s="31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23">
        <f t="shared" si="48"/>
        <v>0</v>
      </c>
      <c r="T233" s="24" t="str">
        <f t="shared" si="46"/>
        <v>-</v>
      </c>
      <c r="U233" s="23">
        <f t="shared" si="49"/>
        <v>0</v>
      </c>
      <c r="V233" s="24" t="str">
        <f t="shared" si="47"/>
        <v>-</v>
      </c>
      <c r="W233" s="20" t="s">
        <v>31</v>
      </c>
    </row>
    <row r="234" spans="1:23" ht="31.5" x14ac:dyDescent="0.25">
      <c r="A234" s="27" t="s">
        <v>440</v>
      </c>
      <c r="B234" s="25" t="s">
        <v>441</v>
      </c>
      <c r="C234" s="27" t="s">
        <v>30</v>
      </c>
      <c r="D234" s="31">
        <v>0</v>
      </c>
      <c r="E234" s="31">
        <v>0</v>
      </c>
      <c r="F234" s="31">
        <v>0</v>
      </c>
      <c r="G234" s="31">
        <v>0</v>
      </c>
      <c r="H234" s="31">
        <v>0</v>
      </c>
      <c r="I234" s="31">
        <v>0</v>
      </c>
      <c r="J234" s="31">
        <v>0</v>
      </c>
      <c r="K234" s="31">
        <v>0</v>
      </c>
      <c r="L234" s="31">
        <v>0</v>
      </c>
      <c r="M234" s="31">
        <v>0</v>
      </c>
      <c r="N234" s="31">
        <v>0</v>
      </c>
      <c r="O234" s="31">
        <v>0</v>
      </c>
      <c r="P234" s="31">
        <v>0</v>
      </c>
      <c r="Q234" s="31">
        <v>0</v>
      </c>
      <c r="R234" s="31">
        <v>0</v>
      </c>
      <c r="S234" s="23">
        <f t="shared" si="48"/>
        <v>0</v>
      </c>
      <c r="T234" s="24" t="str">
        <f t="shared" si="46"/>
        <v>-</v>
      </c>
      <c r="U234" s="23">
        <f t="shared" si="49"/>
        <v>0</v>
      </c>
      <c r="V234" s="24" t="str">
        <f t="shared" si="47"/>
        <v>-</v>
      </c>
      <c r="W234" s="20" t="s">
        <v>31</v>
      </c>
    </row>
    <row r="235" spans="1:23" ht="47.25" x14ac:dyDescent="0.25">
      <c r="A235" s="27" t="s">
        <v>442</v>
      </c>
      <c r="B235" s="25" t="s">
        <v>174</v>
      </c>
      <c r="C235" s="27" t="s">
        <v>30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31">
        <v>0</v>
      </c>
      <c r="K235" s="31">
        <v>0</v>
      </c>
      <c r="L235" s="31">
        <v>0</v>
      </c>
      <c r="M235" s="31">
        <v>0</v>
      </c>
      <c r="N235" s="31">
        <v>0</v>
      </c>
      <c r="O235" s="31">
        <v>0</v>
      </c>
      <c r="P235" s="31">
        <v>0</v>
      </c>
      <c r="Q235" s="31">
        <v>0</v>
      </c>
      <c r="R235" s="31">
        <v>0</v>
      </c>
      <c r="S235" s="23">
        <f t="shared" si="48"/>
        <v>0</v>
      </c>
      <c r="T235" s="24" t="str">
        <f t="shared" si="46"/>
        <v>-</v>
      </c>
      <c r="U235" s="23">
        <f t="shared" si="49"/>
        <v>0</v>
      </c>
      <c r="V235" s="24" t="str">
        <f t="shared" si="47"/>
        <v>-</v>
      </c>
      <c r="W235" s="20" t="s">
        <v>31</v>
      </c>
    </row>
    <row r="236" spans="1:23" ht="47.25" x14ac:dyDescent="0.25">
      <c r="A236" s="27" t="s">
        <v>443</v>
      </c>
      <c r="B236" s="25" t="s">
        <v>444</v>
      </c>
      <c r="C236" s="27" t="s">
        <v>30</v>
      </c>
      <c r="D236" s="31">
        <v>0</v>
      </c>
      <c r="E236" s="31">
        <v>0</v>
      </c>
      <c r="F236" s="31">
        <v>0</v>
      </c>
      <c r="G236" s="31">
        <v>0</v>
      </c>
      <c r="H236" s="31">
        <v>0</v>
      </c>
      <c r="I236" s="31">
        <v>0</v>
      </c>
      <c r="J236" s="31">
        <v>0</v>
      </c>
      <c r="K236" s="31">
        <v>0</v>
      </c>
      <c r="L236" s="31">
        <v>0</v>
      </c>
      <c r="M236" s="31">
        <v>0</v>
      </c>
      <c r="N236" s="31">
        <v>0</v>
      </c>
      <c r="O236" s="31">
        <v>0</v>
      </c>
      <c r="P236" s="31">
        <v>0</v>
      </c>
      <c r="Q236" s="31">
        <v>0</v>
      </c>
      <c r="R236" s="31">
        <v>0</v>
      </c>
      <c r="S236" s="23">
        <f t="shared" si="48"/>
        <v>0</v>
      </c>
      <c r="T236" s="24" t="str">
        <f t="shared" si="46"/>
        <v>-</v>
      </c>
      <c r="U236" s="23">
        <f t="shared" si="49"/>
        <v>0</v>
      </c>
      <c r="V236" s="24" t="str">
        <f t="shared" si="47"/>
        <v>-</v>
      </c>
      <c r="W236" s="20" t="s">
        <v>31</v>
      </c>
    </row>
    <row r="237" spans="1:23" x14ac:dyDescent="0.25">
      <c r="A237" s="27" t="s">
        <v>445</v>
      </c>
      <c r="B237" s="25" t="s">
        <v>446</v>
      </c>
      <c r="C237" s="27" t="s">
        <v>30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31">
        <v>0</v>
      </c>
      <c r="K237" s="31">
        <v>0</v>
      </c>
      <c r="L237" s="31">
        <v>0</v>
      </c>
      <c r="M237" s="31">
        <v>0</v>
      </c>
      <c r="N237" s="31">
        <v>0</v>
      </c>
      <c r="O237" s="31">
        <v>0</v>
      </c>
      <c r="P237" s="31">
        <v>0</v>
      </c>
      <c r="Q237" s="31">
        <v>0</v>
      </c>
      <c r="R237" s="31">
        <v>0</v>
      </c>
      <c r="S237" s="23">
        <f t="shared" si="48"/>
        <v>0</v>
      </c>
      <c r="T237" s="24" t="str">
        <f t="shared" si="46"/>
        <v>-</v>
      </c>
      <c r="U237" s="23">
        <f t="shared" si="49"/>
        <v>0</v>
      </c>
      <c r="V237" s="24" t="str">
        <f t="shared" si="47"/>
        <v>-</v>
      </c>
      <c r="W237" s="20" t="s">
        <v>31</v>
      </c>
    </row>
    <row r="238" spans="1:23" ht="47.25" x14ac:dyDescent="0.25">
      <c r="A238" s="27" t="s">
        <v>447</v>
      </c>
      <c r="B238" s="25" t="s">
        <v>448</v>
      </c>
      <c r="C238" s="27" t="s">
        <v>30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  <c r="M238" s="31">
        <v>0</v>
      </c>
      <c r="N238" s="31">
        <v>0</v>
      </c>
      <c r="O238" s="31">
        <v>0</v>
      </c>
      <c r="P238" s="31">
        <v>0</v>
      </c>
      <c r="Q238" s="31">
        <v>0</v>
      </c>
      <c r="R238" s="31">
        <v>0</v>
      </c>
      <c r="S238" s="23">
        <f t="shared" si="48"/>
        <v>0</v>
      </c>
      <c r="T238" s="24" t="str">
        <f t="shared" si="46"/>
        <v>-</v>
      </c>
      <c r="U238" s="23">
        <f t="shared" si="49"/>
        <v>0</v>
      </c>
      <c r="V238" s="24" t="str">
        <f t="shared" si="47"/>
        <v>-</v>
      </c>
      <c r="W238" s="20" t="s">
        <v>31</v>
      </c>
    </row>
    <row r="239" spans="1:23" ht="47.25" x14ac:dyDescent="0.25">
      <c r="A239" s="27" t="s">
        <v>449</v>
      </c>
      <c r="B239" s="25" t="s">
        <v>450</v>
      </c>
      <c r="C239" s="27" t="s">
        <v>30</v>
      </c>
      <c r="D239" s="31">
        <v>0</v>
      </c>
      <c r="E239" s="31">
        <v>0</v>
      </c>
      <c r="F239" s="31">
        <v>0</v>
      </c>
      <c r="G239" s="31">
        <v>0</v>
      </c>
      <c r="H239" s="31">
        <v>0</v>
      </c>
      <c r="I239" s="31">
        <v>0</v>
      </c>
      <c r="J239" s="31">
        <v>0</v>
      </c>
      <c r="K239" s="31">
        <v>0</v>
      </c>
      <c r="L239" s="31">
        <v>0</v>
      </c>
      <c r="M239" s="31">
        <v>0</v>
      </c>
      <c r="N239" s="31">
        <v>0</v>
      </c>
      <c r="O239" s="31">
        <v>0</v>
      </c>
      <c r="P239" s="31">
        <v>0</v>
      </c>
      <c r="Q239" s="31">
        <v>0</v>
      </c>
      <c r="R239" s="31">
        <v>0</v>
      </c>
      <c r="S239" s="23">
        <f t="shared" si="48"/>
        <v>0</v>
      </c>
      <c r="T239" s="24" t="str">
        <f t="shared" si="46"/>
        <v>-</v>
      </c>
      <c r="U239" s="23">
        <f t="shared" si="49"/>
        <v>0</v>
      </c>
      <c r="V239" s="24" t="str">
        <f t="shared" si="47"/>
        <v>-</v>
      </c>
      <c r="W239" s="20" t="s">
        <v>31</v>
      </c>
    </row>
    <row r="240" spans="1:23" x14ac:dyDescent="0.25">
      <c r="A240" s="27" t="s">
        <v>451</v>
      </c>
      <c r="B240" s="25" t="s">
        <v>446</v>
      </c>
      <c r="C240" s="27" t="s">
        <v>30</v>
      </c>
      <c r="D240" s="31">
        <v>0</v>
      </c>
      <c r="E240" s="31">
        <v>0</v>
      </c>
      <c r="F240" s="31">
        <v>0</v>
      </c>
      <c r="G240" s="31">
        <v>0</v>
      </c>
      <c r="H240" s="31">
        <v>0</v>
      </c>
      <c r="I240" s="31">
        <v>0</v>
      </c>
      <c r="J240" s="31">
        <v>0</v>
      </c>
      <c r="K240" s="31">
        <v>0</v>
      </c>
      <c r="L240" s="31">
        <v>0</v>
      </c>
      <c r="M240" s="31">
        <v>0</v>
      </c>
      <c r="N240" s="31">
        <v>0</v>
      </c>
      <c r="O240" s="31">
        <v>0</v>
      </c>
      <c r="P240" s="31">
        <v>0</v>
      </c>
      <c r="Q240" s="31">
        <v>0</v>
      </c>
      <c r="R240" s="31">
        <v>0</v>
      </c>
      <c r="S240" s="23">
        <f t="shared" si="48"/>
        <v>0</v>
      </c>
      <c r="T240" s="24" t="str">
        <f t="shared" si="46"/>
        <v>-</v>
      </c>
      <c r="U240" s="23">
        <f t="shared" si="49"/>
        <v>0</v>
      </c>
      <c r="V240" s="24" t="str">
        <f t="shared" si="47"/>
        <v>-</v>
      </c>
      <c r="W240" s="20" t="s">
        <v>31</v>
      </c>
    </row>
    <row r="241" spans="1:23" ht="47.25" x14ac:dyDescent="0.25">
      <c r="A241" s="27" t="s">
        <v>452</v>
      </c>
      <c r="B241" s="25" t="s">
        <v>448</v>
      </c>
      <c r="C241" s="27" t="s">
        <v>30</v>
      </c>
      <c r="D241" s="31">
        <v>0</v>
      </c>
      <c r="E241" s="31">
        <v>0</v>
      </c>
      <c r="F241" s="31">
        <v>0</v>
      </c>
      <c r="G241" s="31">
        <v>0</v>
      </c>
      <c r="H241" s="31">
        <v>0</v>
      </c>
      <c r="I241" s="31">
        <v>0</v>
      </c>
      <c r="J241" s="31">
        <v>0</v>
      </c>
      <c r="K241" s="31">
        <v>0</v>
      </c>
      <c r="L241" s="31">
        <v>0</v>
      </c>
      <c r="M241" s="31">
        <v>0</v>
      </c>
      <c r="N241" s="31">
        <v>0</v>
      </c>
      <c r="O241" s="31">
        <v>0</v>
      </c>
      <c r="P241" s="31">
        <v>0</v>
      </c>
      <c r="Q241" s="31">
        <v>0</v>
      </c>
      <c r="R241" s="31">
        <v>0</v>
      </c>
      <c r="S241" s="23">
        <f t="shared" si="48"/>
        <v>0</v>
      </c>
      <c r="T241" s="24" t="str">
        <f t="shared" si="46"/>
        <v>-</v>
      </c>
      <c r="U241" s="23">
        <f t="shared" si="49"/>
        <v>0</v>
      </c>
      <c r="V241" s="24" t="str">
        <f t="shared" si="47"/>
        <v>-</v>
      </c>
      <c r="W241" s="20" t="s">
        <v>31</v>
      </c>
    </row>
    <row r="242" spans="1:23" ht="47.25" x14ac:dyDescent="0.25">
      <c r="A242" s="27" t="s">
        <v>453</v>
      </c>
      <c r="B242" s="25" t="s">
        <v>450</v>
      </c>
      <c r="C242" s="27" t="s">
        <v>30</v>
      </c>
      <c r="D242" s="31">
        <v>0</v>
      </c>
      <c r="E242" s="31">
        <v>0</v>
      </c>
      <c r="F242" s="31">
        <v>0</v>
      </c>
      <c r="G242" s="31">
        <v>0</v>
      </c>
      <c r="H242" s="31">
        <v>0</v>
      </c>
      <c r="I242" s="31">
        <v>0</v>
      </c>
      <c r="J242" s="31">
        <v>0</v>
      </c>
      <c r="K242" s="31">
        <v>0</v>
      </c>
      <c r="L242" s="31">
        <v>0</v>
      </c>
      <c r="M242" s="31">
        <v>0</v>
      </c>
      <c r="N242" s="31">
        <v>0</v>
      </c>
      <c r="O242" s="31">
        <v>0</v>
      </c>
      <c r="P242" s="31">
        <v>0</v>
      </c>
      <c r="Q242" s="31">
        <v>0</v>
      </c>
      <c r="R242" s="31">
        <v>0</v>
      </c>
      <c r="S242" s="23">
        <f t="shared" si="48"/>
        <v>0</v>
      </c>
      <c r="T242" s="24" t="str">
        <f t="shared" si="46"/>
        <v>-</v>
      </c>
      <c r="U242" s="23">
        <f t="shared" si="49"/>
        <v>0</v>
      </c>
      <c r="V242" s="24" t="str">
        <f t="shared" si="47"/>
        <v>-</v>
      </c>
      <c r="W242" s="20" t="s">
        <v>31</v>
      </c>
    </row>
    <row r="243" spans="1:23" x14ac:dyDescent="0.25">
      <c r="A243" s="27" t="s">
        <v>454</v>
      </c>
      <c r="B243" s="25" t="s">
        <v>455</v>
      </c>
      <c r="C243" s="27" t="s">
        <v>30</v>
      </c>
      <c r="D243" s="31">
        <v>0</v>
      </c>
      <c r="E243" s="31">
        <v>0</v>
      </c>
      <c r="F243" s="31">
        <v>0</v>
      </c>
      <c r="G243" s="31">
        <v>0</v>
      </c>
      <c r="H243" s="31">
        <v>0</v>
      </c>
      <c r="I243" s="31">
        <v>0</v>
      </c>
      <c r="J243" s="31">
        <v>0</v>
      </c>
      <c r="K243" s="31">
        <v>0</v>
      </c>
      <c r="L243" s="31">
        <v>0</v>
      </c>
      <c r="M243" s="31">
        <v>0</v>
      </c>
      <c r="N243" s="31">
        <v>0</v>
      </c>
      <c r="O243" s="31">
        <v>0</v>
      </c>
      <c r="P243" s="31">
        <v>0</v>
      </c>
      <c r="Q243" s="31">
        <v>0</v>
      </c>
      <c r="R243" s="31">
        <v>0</v>
      </c>
      <c r="S243" s="23">
        <f t="shared" si="48"/>
        <v>0</v>
      </c>
      <c r="T243" s="24" t="str">
        <f t="shared" si="46"/>
        <v>-</v>
      </c>
      <c r="U243" s="23">
        <f t="shared" si="49"/>
        <v>0</v>
      </c>
      <c r="V243" s="24" t="str">
        <f t="shared" si="47"/>
        <v>-</v>
      </c>
      <c r="W243" s="20" t="s">
        <v>31</v>
      </c>
    </row>
    <row r="244" spans="1:23" ht="47.25" x14ac:dyDescent="0.25">
      <c r="A244" s="27" t="s">
        <v>456</v>
      </c>
      <c r="B244" s="25" t="s">
        <v>457</v>
      </c>
      <c r="C244" s="27" t="s">
        <v>30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31">
        <v>0</v>
      </c>
      <c r="K244" s="31">
        <v>0</v>
      </c>
      <c r="L244" s="31">
        <v>0</v>
      </c>
      <c r="M244" s="31">
        <v>0</v>
      </c>
      <c r="N244" s="31">
        <v>0</v>
      </c>
      <c r="O244" s="31">
        <v>0</v>
      </c>
      <c r="P244" s="31">
        <v>0</v>
      </c>
      <c r="Q244" s="31">
        <v>0</v>
      </c>
      <c r="R244" s="31">
        <v>0</v>
      </c>
      <c r="S244" s="23">
        <f t="shared" si="48"/>
        <v>0</v>
      </c>
      <c r="T244" s="24" t="str">
        <f t="shared" si="46"/>
        <v>-</v>
      </c>
      <c r="U244" s="23">
        <f t="shared" si="49"/>
        <v>0</v>
      </c>
      <c r="V244" s="24" t="str">
        <f t="shared" si="47"/>
        <v>-</v>
      </c>
      <c r="W244" s="20" t="s">
        <v>31</v>
      </c>
    </row>
    <row r="245" spans="1:23" ht="31.5" x14ac:dyDescent="0.25">
      <c r="A245" s="27" t="s">
        <v>458</v>
      </c>
      <c r="B245" s="25" t="s">
        <v>459</v>
      </c>
      <c r="C245" s="27" t="s">
        <v>30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31">
        <v>0</v>
      </c>
      <c r="K245" s="31">
        <v>0</v>
      </c>
      <c r="L245" s="31">
        <v>0</v>
      </c>
      <c r="M245" s="31">
        <v>0</v>
      </c>
      <c r="N245" s="31">
        <v>0</v>
      </c>
      <c r="O245" s="31">
        <v>0</v>
      </c>
      <c r="P245" s="31">
        <v>0</v>
      </c>
      <c r="Q245" s="31">
        <v>0</v>
      </c>
      <c r="R245" s="31">
        <v>0</v>
      </c>
      <c r="S245" s="23">
        <f t="shared" si="48"/>
        <v>0</v>
      </c>
      <c r="T245" s="24" t="str">
        <f t="shared" si="46"/>
        <v>-</v>
      </c>
      <c r="U245" s="23">
        <f t="shared" si="49"/>
        <v>0</v>
      </c>
      <c r="V245" s="24" t="str">
        <f t="shared" si="47"/>
        <v>-</v>
      </c>
      <c r="W245" s="20" t="s">
        <v>31</v>
      </c>
    </row>
    <row r="246" spans="1:23" ht="31.5" x14ac:dyDescent="0.25">
      <c r="A246" s="27" t="s">
        <v>460</v>
      </c>
      <c r="B246" s="25" t="s">
        <v>461</v>
      </c>
      <c r="C246" s="27" t="s">
        <v>30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31">
        <v>0</v>
      </c>
      <c r="K246" s="31">
        <v>0</v>
      </c>
      <c r="L246" s="31">
        <v>0</v>
      </c>
      <c r="M246" s="31">
        <v>0</v>
      </c>
      <c r="N246" s="31">
        <v>0</v>
      </c>
      <c r="O246" s="31">
        <v>0</v>
      </c>
      <c r="P246" s="31">
        <v>0</v>
      </c>
      <c r="Q246" s="31">
        <v>0</v>
      </c>
      <c r="R246" s="31">
        <v>0</v>
      </c>
      <c r="S246" s="23">
        <f t="shared" si="48"/>
        <v>0</v>
      </c>
      <c r="T246" s="24" t="str">
        <f t="shared" si="46"/>
        <v>-</v>
      </c>
      <c r="U246" s="23">
        <f t="shared" si="49"/>
        <v>0</v>
      </c>
      <c r="V246" s="24" t="str">
        <f t="shared" si="47"/>
        <v>-</v>
      </c>
      <c r="W246" s="20" t="s">
        <v>31</v>
      </c>
    </row>
    <row r="247" spans="1:23" ht="31.5" x14ac:dyDescent="0.25">
      <c r="A247" s="27" t="s">
        <v>462</v>
      </c>
      <c r="B247" s="25" t="s">
        <v>463</v>
      </c>
      <c r="C247" s="27" t="s">
        <v>30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31">
        <v>0</v>
      </c>
      <c r="K247" s="31">
        <v>0</v>
      </c>
      <c r="L247" s="31">
        <v>0</v>
      </c>
      <c r="M247" s="31">
        <v>0</v>
      </c>
      <c r="N247" s="31">
        <v>0</v>
      </c>
      <c r="O247" s="31">
        <v>0</v>
      </c>
      <c r="P247" s="31">
        <v>0</v>
      </c>
      <c r="Q247" s="31">
        <v>0</v>
      </c>
      <c r="R247" s="31">
        <v>0</v>
      </c>
      <c r="S247" s="23">
        <f t="shared" si="48"/>
        <v>0</v>
      </c>
      <c r="T247" s="24" t="str">
        <f t="shared" si="46"/>
        <v>-</v>
      </c>
      <c r="U247" s="23">
        <f t="shared" si="49"/>
        <v>0</v>
      </c>
      <c r="V247" s="24" t="str">
        <f t="shared" si="47"/>
        <v>-</v>
      </c>
      <c r="W247" s="20" t="s">
        <v>31</v>
      </c>
    </row>
    <row r="248" spans="1:23" ht="47.25" x14ac:dyDescent="0.25">
      <c r="A248" s="27" t="s">
        <v>464</v>
      </c>
      <c r="B248" s="25" t="s">
        <v>220</v>
      </c>
      <c r="C248" s="27" t="s">
        <v>30</v>
      </c>
      <c r="D248" s="31">
        <v>0</v>
      </c>
      <c r="E248" s="31">
        <v>0</v>
      </c>
      <c r="F248" s="31">
        <v>0</v>
      </c>
      <c r="G248" s="31">
        <v>0</v>
      </c>
      <c r="H248" s="31">
        <v>0</v>
      </c>
      <c r="I248" s="31">
        <v>0</v>
      </c>
      <c r="J248" s="31">
        <v>0</v>
      </c>
      <c r="K248" s="31">
        <v>0</v>
      </c>
      <c r="L248" s="31">
        <v>0</v>
      </c>
      <c r="M248" s="31">
        <v>0</v>
      </c>
      <c r="N248" s="31">
        <v>0</v>
      </c>
      <c r="O248" s="31">
        <v>0</v>
      </c>
      <c r="P248" s="31">
        <v>0</v>
      </c>
      <c r="Q248" s="31">
        <v>0</v>
      </c>
      <c r="R248" s="31">
        <v>0</v>
      </c>
      <c r="S248" s="23">
        <f t="shared" si="48"/>
        <v>0</v>
      </c>
      <c r="T248" s="24" t="str">
        <f t="shared" si="46"/>
        <v>-</v>
      </c>
      <c r="U248" s="23">
        <f t="shared" si="49"/>
        <v>0</v>
      </c>
      <c r="V248" s="24" t="str">
        <f t="shared" si="47"/>
        <v>-</v>
      </c>
      <c r="W248" s="20" t="s">
        <v>31</v>
      </c>
    </row>
    <row r="249" spans="1:23" ht="31.5" x14ac:dyDescent="0.25">
      <c r="A249" s="27" t="s">
        <v>465</v>
      </c>
      <c r="B249" s="25" t="s">
        <v>466</v>
      </c>
      <c r="C249" s="27" t="s">
        <v>30</v>
      </c>
      <c r="D249" s="31">
        <v>0</v>
      </c>
      <c r="E249" s="31">
        <v>0</v>
      </c>
      <c r="F249" s="31">
        <v>0</v>
      </c>
      <c r="G249" s="31">
        <v>0</v>
      </c>
      <c r="H249" s="31">
        <v>0</v>
      </c>
      <c r="I249" s="31">
        <v>0</v>
      </c>
      <c r="J249" s="31">
        <v>0</v>
      </c>
      <c r="K249" s="31">
        <v>0</v>
      </c>
      <c r="L249" s="31">
        <v>0</v>
      </c>
      <c r="M249" s="31">
        <v>0</v>
      </c>
      <c r="N249" s="31">
        <v>0</v>
      </c>
      <c r="O249" s="31">
        <v>0</v>
      </c>
      <c r="P249" s="31">
        <v>0</v>
      </c>
      <c r="Q249" s="31">
        <v>0</v>
      </c>
      <c r="R249" s="31">
        <v>0</v>
      </c>
      <c r="S249" s="23">
        <f t="shared" si="48"/>
        <v>0</v>
      </c>
      <c r="T249" s="24" t="str">
        <f t="shared" si="46"/>
        <v>-</v>
      </c>
      <c r="U249" s="23">
        <f t="shared" si="49"/>
        <v>0</v>
      </c>
      <c r="V249" s="24" t="str">
        <f t="shared" si="47"/>
        <v>-</v>
      </c>
      <c r="W249" s="20" t="s">
        <v>31</v>
      </c>
    </row>
    <row r="250" spans="1:23" ht="63" x14ac:dyDescent="0.25">
      <c r="A250" s="27" t="s">
        <v>467</v>
      </c>
      <c r="B250" s="25" t="s">
        <v>468</v>
      </c>
      <c r="C250" s="27" t="s">
        <v>30</v>
      </c>
      <c r="D250" s="28">
        <f>D251+D257+D264+D271+D272</f>
        <v>251.73672375233721</v>
      </c>
      <c r="E250" s="28">
        <f t="shared" ref="E250:R250" si="50">E251+E257+E264+E271+E272</f>
        <v>0</v>
      </c>
      <c r="F250" s="28">
        <f t="shared" si="50"/>
        <v>45.90633506845537</v>
      </c>
      <c r="G250" s="28">
        <f t="shared" si="50"/>
        <v>0</v>
      </c>
      <c r="H250" s="28">
        <f t="shared" si="50"/>
        <v>0</v>
      </c>
      <c r="I250" s="28">
        <f t="shared" si="50"/>
        <v>0</v>
      </c>
      <c r="J250" s="28">
        <f t="shared" si="50"/>
        <v>0</v>
      </c>
      <c r="K250" s="28">
        <f t="shared" si="50"/>
        <v>2396</v>
      </c>
      <c r="L250" s="28">
        <f t="shared" si="50"/>
        <v>0</v>
      </c>
      <c r="M250" s="28">
        <f t="shared" si="50"/>
        <v>0</v>
      </c>
      <c r="N250" s="28">
        <f t="shared" si="50"/>
        <v>0</v>
      </c>
      <c r="O250" s="28">
        <f t="shared" si="50"/>
        <v>0</v>
      </c>
      <c r="P250" s="28">
        <f t="shared" si="50"/>
        <v>0</v>
      </c>
      <c r="Q250" s="28">
        <f t="shared" si="50"/>
        <v>0</v>
      </c>
      <c r="R250" s="28">
        <f t="shared" si="50"/>
        <v>0</v>
      </c>
      <c r="S250" s="23">
        <f t="shared" si="48"/>
        <v>0</v>
      </c>
      <c r="T250" s="24" t="str">
        <f t="shared" si="46"/>
        <v>-</v>
      </c>
      <c r="U250" s="23">
        <f t="shared" si="49"/>
        <v>-45.90633506845537</v>
      </c>
      <c r="V250" s="24">
        <f t="shared" si="47"/>
        <v>-1</v>
      </c>
      <c r="W250" s="20" t="s">
        <v>31</v>
      </c>
    </row>
    <row r="251" spans="1:23" x14ac:dyDescent="0.25">
      <c r="A251" s="27" t="s">
        <v>469</v>
      </c>
      <c r="B251" s="25" t="s">
        <v>470</v>
      </c>
      <c r="C251" s="27" t="s">
        <v>30</v>
      </c>
      <c r="D251" s="28">
        <v>0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0</v>
      </c>
      <c r="P251" s="28">
        <v>0</v>
      </c>
      <c r="Q251" s="28">
        <v>0</v>
      </c>
      <c r="R251" s="28">
        <v>0</v>
      </c>
      <c r="S251" s="23">
        <f t="shared" si="48"/>
        <v>0</v>
      </c>
      <c r="T251" s="24" t="str">
        <f t="shared" si="46"/>
        <v>-</v>
      </c>
      <c r="U251" s="23">
        <f t="shared" si="49"/>
        <v>0</v>
      </c>
      <c r="V251" s="24" t="str">
        <f t="shared" si="47"/>
        <v>-</v>
      </c>
      <c r="W251" s="20" t="s">
        <v>31</v>
      </c>
    </row>
    <row r="252" spans="1:23" ht="31.5" x14ac:dyDescent="0.25">
      <c r="A252" s="27" t="s">
        <v>471</v>
      </c>
      <c r="B252" s="25" t="s">
        <v>472</v>
      </c>
      <c r="C252" s="27" t="s">
        <v>30</v>
      </c>
      <c r="D252" s="28">
        <v>0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  <c r="O252" s="28">
        <v>0</v>
      </c>
      <c r="P252" s="28">
        <v>0</v>
      </c>
      <c r="Q252" s="28">
        <v>0</v>
      </c>
      <c r="R252" s="28">
        <v>0</v>
      </c>
      <c r="S252" s="23">
        <f t="shared" si="48"/>
        <v>0</v>
      </c>
      <c r="T252" s="24" t="str">
        <f t="shared" si="46"/>
        <v>-</v>
      </c>
      <c r="U252" s="23">
        <f t="shared" si="49"/>
        <v>0</v>
      </c>
      <c r="V252" s="24" t="str">
        <f t="shared" si="47"/>
        <v>-</v>
      </c>
      <c r="W252" s="20" t="s">
        <v>31</v>
      </c>
    </row>
    <row r="253" spans="1:23" ht="47.25" x14ac:dyDescent="0.25">
      <c r="A253" s="27" t="s">
        <v>473</v>
      </c>
      <c r="B253" s="25" t="s">
        <v>474</v>
      </c>
      <c r="C253" s="27" t="s">
        <v>30</v>
      </c>
      <c r="D253" s="28">
        <v>0</v>
      </c>
      <c r="E253" s="28">
        <v>0</v>
      </c>
      <c r="F253" s="28">
        <v>0</v>
      </c>
      <c r="G253" s="28">
        <v>0</v>
      </c>
      <c r="H253" s="28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  <c r="O253" s="28">
        <v>0</v>
      </c>
      <c r="P253" s="28">
        <v>0</v>
      </c>
      <c r="Q253" s="28">
        <v>0</v>
      </c>
      <c r="R253" s="28">
        <v>0</v>
      </c>
      <c r="S253" s="23">
        <f t="shared" si="48"/>
        <v>0</v>
      </c>
      <c r="T253" s="24" t="str">
        <f t="shared" si="46"/>
        <v>-</v>
      </c>
      <c r="U253" s="23">
        <f t="shared" si="49"/>
        <v>0</v>
      </c>
      <c r="V253" s="24" t="str">
        <f t="shared" si="47"/>
        <v>-</v>
      </c>
      <c r="W253" s="20" t="s">
        <v>31</v>
      </c>
    </row>
    <row r="254" spans="1:23" ht="31.5" x14ac:dyDescent="0.25">
      <c r="A254" s="27" t="s">
        <v>475</v>
      </c>
      <c r="B254" s="25" t="s">
        <v>172</v>
      </c>
      <c r="C254" s="27" t="s">
        <v>30</v>
      </c>
      <c r="D254" s="28">
        <v>0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v>0</v>
      </c>
      <c r="P254" s="28">
        <v>0</v>
      </c>
      <c r="Q254" s="28">
        <v>0</v>
      </c>
      <c r="R254" s="28">
        <v>0</v>
      </c>
      <c r="S254" s="23">
        <f t="shared" si="48"/>
        <v>0</v>
      </c>
      <c r="T254" s="24" t="str">
        <f t="shared" si="46"/>
        <v>-</v>
      </c>
      <c r="U254" s="23">
        <f t="shared" si="49"/>
        <v>0</v>
      </c>
      <c r="V254" s="24" t="str">
        <f t="shared" si="47"/>
        <v>-</v>
      </c>
      <c r="W254" s="20" t="s">
        <v>31</v>
      </c>
    </row>
    <row r="255" spans="1:23" ht="47.25" x14ac:dyDescent="0.25">
      <c r="A255" s="27" t="s">
        <v>476</v>
      </c>
      <c r="B255" s="25" t="s">
        <v>477</v>
      </c>
      <c r="C255" s="27" t="s">
        <v>30</v>
      </c>
      <c r="D255" s="28">
        <v>0</v>
      </c>
      <c r="E255" s="28">
        <v>0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>
        <v>0</v>
      </c>
      <c r="L255" s="28">
        <v>0</v>
      </c>
      <c r="M255" s="28">
        <v>0</v>
      </c>
      <c r="N255" s="28">
        <v>0</v>
      </c>
      <c r="O255" s="28">
        <v>0</v>
      </c>
      <c r="P255" s="28">
        <v>0</v>
      </c>
      <c r="Q255" s="28">
        <v>0</v>
      </c>
      <c r="R255" s="28">
        <v>0</v>
      </c>
      <c r="S255" s="23">
        <f t="shared" si="48"/>
        <v>0</v>
      </c>
      <c r="T255" s="24" t="str">
        <f t="shared" si="46"/>
        <v>-</v>
      </c>
      <c r="U255" s="23">
        <f t="shared" si="49"/>
        <v>0</v>
      </c>
      <c r="V255" s="24" t="str">
        <f t="shared" si="47"/>
        <v>-</v>
      </c>
      <c r="W255" s="20" t="s">
        <v>31</v>
      </c>
    </row>
    <row r="256" spans="1:23" ht="31.5" x14ac:dyDescent="0.25">
      <c r="A256" s="27" t="s">
        <v>478</v>
      </c>
      <c r="B256" s="25" t="s">
        <v>479</v>
      </c>
      <c r="C256" s="27" t="s">
        <v>30</v>
      </c>
      <c r="D256" s="28">
        <v>0</v>
      </c>
      <c r="E256" s="28">
        <v>0</v>
      </c>
      <c r="F256" s="28">
        <v>0</v>
      </c>
      <c r="G256" s="28">
        <v>0</v>
      </c>
      <c r="H256" s="28">
        <v>0</v>
      </c>
      <c r="I256" s="28">
        <v>0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  <c r="O256" s="28">
        <v>0</v>
      </c>
      <c r="P256" s="28">
        <v>0</v>
      </c>
      <c r="Q256" s="28">
        <v>0</v>
      </c>
      <c r="R256" s="28">
        <v>0</v>
      </c>
      <c r="S256" s="23">
        <f t="shared" si="48"/>
        <v>0</v>
      </c>
      <c r="T256" s="24" t="str">
        <f t="shared" si="46"/>
        <v>-</v>
      </c>
      <c r="U256" s="23">
        <f t="shared" si="49"/>
        <v>0</v>
      </c>
      <c r="V256" s="24" t="str">
        <f t="shared" si="47"/>
        <v>-</v>
      </c>
      <c r="W256" s="20" t="s">
        <v>31</v>
      </c>
    </row>
    <row r="257" spans="1:23" ht="31.5" x14ac:dyDescent="0.25">
      <c r="A257" s="27" t="s">
        <v>480</v>
      </c>
      <c r="B257" s="25" t="s">
        <v>481</v>
      </c>
      <c r="C257" s="27" t="s">
        <v>30</v>
      </c>
      <c r="D257" s="28">
        <v>0</v>
      </c>
      <c r="E257" s="28">
        <v>0</v>
      </c>
      <c r="F257" s="28">
        <v>0</v>
      </c>
      <c r="G257" s="28">
        <v>0</v>
      </c>
      <c r="H257" s="28">
        <v>0</v>
      </c>
      <c r="I257" s="28">
        <v>0</v>
      </c>
      <c r="J257" s="28">
        <v>0</v>
      </c>
      <c r="K257" s="28">
        <v>0</v>
      </c>
      <c r="L257" s="28">
        <v>0</v>
      </c>
      <c r="M257" s="28">
        <v>0</v>
      </c>
      <c r="N257" s="28">
        <v>0</v>
      </c>
      <c r="O257" s="28">
        <v>0</v>
      </c>
      <c r="P257" s="28">
        <v>0</v>
      </c>
      <c r="Q257" s="28">
        <v>0</v>
      </c>
      <c r="R257" s="28">
        <v>0</v>
      </c>
      <c r="S257" s="23">
        <f t="shared" si="48"/>
        <v>0</v>
      </c>
      <c r="T257" s="24" t="str">
        <f t="shared" si="46"/>
        <v>-</v>
      </c>
      <c r="U257" s="23">
        <f t="shared" si="49"/>
        <v>0</v>
      </c>
      <c r="V257" s="24" t="str">
        <f t="shared" si="47"/>
        <v>-</v>
      </c>
      <c r="W257" s="20" t="s">
        <v>31</v>
      </c>
    </row>
    <row r="258" spans="1:23" ht="31.5" x14ac:dyDescent="0.25">
      <c r="A258" s="27" t="s">
        <v>482</v>
      </c>
      <c r="B258" s="25" t="s">
        <v>483</v>
      </c>
      <c r="C258" s="27" t="s">
        <v>30</v>
      </c>
      <c r="D258" s="28">
        <v>0</v>
      </c>
      <c r="E258" s="28">
        <v>0</v>
      </c>
      <c r="F258" s="28">
        <v>0</v>
      </c>
      <c r="G258" s="28">
        <v>0</v>
      </c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  <c r="O258" s="28">
        <v>0</v>
      </c>
      <c r="P258" s="28">
        <v>0</v>
      </c>
      <c r="Q258" s="28">
        <v>0</v>
      </c>
      <c r="R258" s="28">
        <v>0</v>
      </c>
      <c r="S258" s="23">
        <f t="shared" si="48"/>
        <v>0</v>
      </c>
      <c r="T258" s="24" t="str">
        <f t="shared" si="46"/>
        <v>-</v>
      </c>
      <c r="U258" s="23">
        <f t="shared" si="49"/>
        <v>0</v>
      </c>
      <c r="V258" s="24" t="str">
        <f t="shared" si="47"/>
        <v>-</v>
      </c>
      <c r="W258" s="20" t="s">
        <v>31</v>
      </c>
    </row>
    <row r="259" spans="1:23" ht="63" x14ac:dyDescent="0.25">
      <c r="A259" s="27" t="s">
        <v>484</v>
      </c>
      <c r="B259" s="25" t="s">
        <v>485</v>
      </c>
      <c r="C259" s="27" t="s">
        <v>30</v>
      </c>
      <c r="D259" s="28">
        <v>0</v>
      </c>
      <c r="E259" s="28">
        <v>0</v>
      </c>
      <c r="F259" s="28">
        <v>0</v>
      </c>
      <c r="G259" s="28">
        <v>0</v>
      </c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0</v>
      </c>
      <c r="N259" s="28">
        <v>0</v>
      </c>
      <c r="O259" s="28">
        <v>0</v>
      </c>
      <c r="P259" s="28">
        <v>0</v>
      </c>
      <c r="Q259" s="28">
        <v>0</v>
      </c>
      <c r="R259" s="28">
        <v>0</v>
      </c>
      <c r="S259" s="23">
        <f t="shared" si="48"/>
        <v>0</v>
      </c>
      <c r="T259" s="24" t="str">
        <f t="shared" si="46"/>
        <v>-</v>
      </c>
      <c r="U259" s="23">
        <f t="shared" si="49"/>
        <v>0</v>
      </c>
      <c r="V259" s="24" t="str">
        <f t="shared" si="47"/>
        <v>-</v>
      </c>
      <c r="W259" s="20" t="s">
        <v>31</v>
      </c>
    </row>
    <row r="260" spans="1:23" ht="47.25" x14ac:dyDescent="0.25">
      <c r="A260" s="27" t="s">
        <v>486</v>
      </c>
      <c r="B260" s="25" t="s">
        <v>174</v>
      </c>
      <c r="C260" s="27" t="s">
        <v>30</v>
      </c>
      <c r="D260" s="28">
        <v>0</v>
      </c>
      <c r="E260" s="28">
        <v>0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  <c r="O260" s="28">
        <v>0</v>
      </c>
      <c r="P260" s="28">
        <v>0</v>
      </c>
      <c r="Q260" s="28">
        <v>0</v>
      </c>
      <c r="R260" s="28">
        <v>0</v>
      </c>
      <c r="S260" s="23">
        <f t="shared" si="48"/>
        <v>0</v>
      </c>
      <c r="T260" s="24" t="str">
        <f t="shared" si="46"/>
        <v>-</v>
      </c>
      <c r="U260" s="23">
        <f t="shared" si="49"/>
        <v>0</v>
      </c>
      <c r="V260" s="24" t="str">
        <f t="shared" si="47"/>
        <v>-</v>
      </c>
      <c r="W260" s="20" t="s">
        <v>31</v>
      </c>
    </row>
    <row r="261" spans="1:23" ht="47.25" x14ac:dyDescent="0.25">
      <c r="A261" s="27" t="s">
        <v>487</v>
      </c>
      <c r="B261" s="25" t="s">
        <v>488</v>
      </c>
      <c r="C261" s="27" t="s">
        <v>30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v>0</v>
      </c>
      <c r="P261" s="28">
        <v>0</v>
      </c>
      <c r="Q261" s="28">
        <v>0</v>
      </c>
      <c r="R261" s="28">
        <v>0</v>
      </c>
      <c r="S261" s="23">
        <f t="shared" si="48"/>
        <v>0</v>
      </c>
      <c r="T261" s="24" t="str">
        <f t="shared" si="46"/>
        <v>-</v>
      </c>
      <c r="U261" s="23">
        <f t="shared" si="49"/>
        <v>0</v>
      </c>
      <c r="V261" s="24" t="str">
        <f t="shared" si="47"/>
        <v>-</v>
      </c>
      <c r="W261" s="20" t="s">
        <v>31</v>
      </c>
    </row>
    <row r="262" spans="1:23" ht="47.25" x14ac:dyDescent="0.25">
      <c r="A262" s="27" t="s">
        <v>489</v>
      </c>
      <c r="B262" s="25" t="s">
        <v>490</v>
      </c>
      <c r="C262" s="27" t="s">
        <v>30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  <c r="Q262" s="28">
        <v>0</v>
      </c>
      <c r="R262" s="28">
        <v>0</v>
      </c>
      <c r="S262" s="23">
        <f t="shared" si="48"/>
        <v>0</v>
      </c>
      <c r="T262" s="24" t="str">
        <f t="shared" si="46"/>
        <v>-</v>
      </c>
      <c r="U262" s="23">
        <f t="shared" si="49"/>
        <v>0</v>
      </c>
      <c r="V262" s="24" t="str">
        <f t="shared" si="47"/>
        <v>-</v>
      </c>
      <c r="W262" s="20" t="s">
        <v>31</v>
      </c>
    </row>
    <row r="263" spans="1:23" ht="31.5" x14ac:dyDescent="0.25">
      <c r="A263" s="27" t="s">
        <v>491</v>
      </c>
      <c r="B263" s="25" t="s">
        <v>492</v>
      </c>
      <c r="C263" s="27" t="s">
        <v>30</v>
      </c>
      <c r="D263" s="28">
        <v>0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  <c r="Q263" s="28">
        <v>0</v>
      </c>
      <c r="R263" s="28">
        <v>0</v>
      </c>
      <c r="S263" s="23">
        <f t="shared" si="48"/>
        <v>0</v>
      </c>
      <c r="T263" s="24" t="str">
        <f t="shared" si="46"/>
        <v>-</v>
      </c>
      <c r="U263" s="23">
        <f t="shared" si="49"/>
        <v>0</v>
      </c>
      <c r="V263" s="24" t="str">
        <f t="shared" si="47"/>
        <v>-</v>
      </c>
      <c r="W263" s="20" t="s">
        <v>31</v>
      </c>
    </row>
    <row r="264" spans="1:23" ht="31.5" x14ac:dyDescent="0.25">
      <c r="A264" s="27" t="s">
        <v>493</v>
      </c>
      <c r="B264" s="25" t="s">
        <v>494</v>
      </c>
      <c r="C264" s="27" t="s">
        <v>30</v>
      </c>
      <c r="D264" s="28">
        <v>0</v>
      </c>
      <c r="E264" s="28">
        <v>0</v>
      </c>
      <c r="F264" s="28">
        <v>0</v>
      </c>
      <c r="G264" s="28">
        <v>0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v>0</v>
      </c>
      <c r="P264" s="28">
        <v>0</v>
      </c>
      <c r="Q264" s="28">
        <v>0</v>
      </c>
      <c r="R264" s="28">
        <v>0</v>
      </c>
      <c r="S264" s="23">
        <f t="shared" si="48"/>
        <v>0</v>
      </c>
      <c r="T264" s="24" t="str">
        <f t="shared" si="46"/>
        <v>-</v>
      </c>
      <c r="U264" s="23">
        <f t="shared" si="49"/>
        <v>0</v>
      </c>
      <c r="V264" s="24" t="str">
        <f t="shared" si="47"/>
        <v>-</v>
      </c>
      <c r="W264" s="20" t="s">
        <v>31</v>
      </c>
    </row>
    <row r="265" spans="1:23" ht="31.5" x14ac:dyDescent="0.25">
      <c r="A265" s="27" t="s">
        <v>495</v>
      </c>
      <c r="B265" s="25" t="s">
        <v>496</v>
      </c>
      <c r="C265" s="27" t="s">
        <v>30</v>
      </c>
      <c r="D265" s="28">
        <v>0</v>
      </c>
      <c r="E265" s="28">
        <v>0</v>
      </c>
      <c r="F265" s="28">
        <v>0</v>
      </c>
      <c r="G265" s="28">
        <v>0</v>
      </c>
      <c r="H265" s="28">
        <v>0</v>
      </c>
      <c r="I265" s="28">
        <v>0</v>
      </c>
      <c r="J265" s="28">
        <v>0</v>
      </c>
      <c r="K265" s="28">
        <v>0</v>
      </c>
      <c r="L265" s="28">
        <v>0</v>
      </c>
      <c r="M265" s="28">
        <v>0</v>
      </c>
      <c r="N265" s="28">
        <v>0</v>
      </c>
      <c r="O265" s="28">
        <v>0</v>
      </c>
      <c r="P265" s="28">
        <v>0</v>
      </c>
      <c r="Q265" s="28">
        <v>0</v>
      </c>
      <c r="R265" s="28">
        <v>0</v>
      </c>
      <c r="S265" s="23">
        <f t="shared" si="48"/>
        <v>0</v>
      </c>
      <c r="T265" s="24" t="str">
        <f t="shared" si="46"/>
        <v>-</v>
      </c>
      <c r="U265" s="23">
        <f t="shared" si="49"/>
        <v>0</v>
      </c>
      <c r="V265" s="24" t="str">
        <f t="shared" si="47"/>
        <v>-</v>
      </c>
      <c r="W265" s="20" t="s">
        <v>31</v>
      </c>
    </row>
    <row r="266" spans="1:23" ht="47.25" x14ac:dyDescent="0.25">
      <c r="A266" s="27" t="s">
        <v>497</v>
      </c>
      <c r="B266" s="25" t="s">
        <v>498</v>
      </c>
      <c r="C266" s="27" t="s">
        <v>30</v>
      </c>
      <c r="D266" s="28">
        <v>0</v>
      </c>
      <c r="E266" s="28">
        <v>0</v>
      </c>
      <c r="F266" s="28">
        <v>0</v>
      </c>
      <c r="G266" s="28">
        <v>0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  <c r="Q266" s="28">
        <v>0</v>
      </c>
      <c r="R266" s="28">
        <v>0</v>
      </c>
      <c r="S266" s="23">
        <f t="shared" si="48"/>
        <v>0</v>
      </c>
      <c r="T266" s="24" t="str">
        <f t="shared" si="46"/>
        <v>-</v>
      </c>
      <c r="U266" s="23">
        <f t="shared" si="49"/>
        <v>0</v>
      </c>
      <c r="V266" s="24" t="str">
        <f t="shared" si="47"/>
        <v>-</v>
      </c>
      <c r="W266" s="20" t="s">
        <v>31</v>
      </c>
    </row>
    <row r="267" spans="1:23" ht="31.5" x14ac:dyDescent="0.25">
      <c r="A267" s="27" t="s">
        <v>499</v>
      </c>
      <c r="B267" s="25" t="s">
        <v>500</v>
      </c>
      <c r="C267" s="27" t="s">
        <v>30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v>0</v>
      </c>
      <c r="P267" s="28">
        <v>0</v>
      </c>
      <c r="Q267" s="28">
        <v>0</v>
      </c>
      <c r="R267" s="28">
        <v>0</v>
      </c>
      <c r="S267" s="23">
        <f t="shared" si="48"/>
        <v>0</v>
      </c>
      <c r="T267" s="24" t="str">
        <f t="shared" si="46"/>
        <v>-</v>
      </c>
      <c r="U267" s="23">
        <f t="shared" si="49"/>
        <v>0</v>
      </c>
      <c r="V267" s="24" t="str">
        <f t="shared" si="47"/>
        <v>-</v>
      </c>
      <c r="W267" s="20" t="s">
        <v>31</v>
      </c>
    </row>
    <row r="268" spans="1:23" ht="31.5" x14ac:dyDescent="0.25">
      <c r="A268" s="27" t="s">
        <v>501</v>
      </c>
      <c r="B268" s="25" t="s">
        <v>502</v>
      </c>
      <c r="C268" s="27" t="s">
        <v>30</v>
      </c>
      <c r="D268" s="28">
        <v>0</v>
      </c>
      <c r="E268" s="28">
        <v>0</v>
      </c>
      <c r="F268" s="28">
        <v>0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v>0</v>
      </c>
      <c r="P268" s="28">
        <v>0</v>
      </c>
      <c r="Q268" s="28">
        <v>0</v>
      </c>
      <c r="R268" s="28">
        <v>0</v>
      </c>
      <c r="S268" s="23">
        <f t="shared" si="48"/>
        <v>0</v>
      </c>
      <c r="T268" s="24" t="str">
        <f t="shared" si="46"/>
        <v>-</v>
      </c>
      <c r="U268" s="23">
        <f t="shared" si="49"/>
        <v>0</v>
      </c>
      <c r="V268" s="24" t="str">
        <f t="shared" si="47"/>
        <v>-</v>
      </c>
      <c r="W268" s="20" t="s">
        <v>31</v>
      </c>
    </row>
    <row r="269" spans="1:23" ht="47.25" x14ac:dyDescent="0.25">
      <c r="A269" s="27" t="s">
        <v>503</v>
      </c>
      <c r="B269" s="25" t="s">
        <v>504</v>
      </c>
      <c r="C269" s="27" t="s">
        <v>30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  <c r="O269" s="28">
        <v>0</v>
      </c>
      <c r="P269" s="28">
        <v>0</v>
      </c>
      <c r="Q269" s="28">
        <v>0</v>
      </c>
      <c r="R269" s="28">
        <v>0</v>
      </c>
      <c r="S269" s="23">
        <f t="shared" si="48"/>
        <v>0</v>
      </c>
      <c r="T269" s="24" t="str">
        <f t="shared" si="46"/>
        <v>-</v>
      </c>
      <c r="U269" s="23">
        <f t="shared" si="49"/>
        <v>0</v>
      </c>
      <c r="V269" s="24" t="str">
        <f t="shared" si="47"/>
        <v>-</v>
      </c>
      <c r="W269" s="20" t="s">
        <v>31</v>
      </c>
    </row>
    <row r="270" spans="1:23" ht="31.5" x14ac:dyDescent="0.25">
      <c r="A270" s="27" t="s">
        <v>505</v>
      </c>
      <c r="B270" s="25" t="s">
        <v>506</v>
      </c>
      <c r="C270" s="27" t="s">
        <v>30</v>
      </c>
      <c r="D270" s="28">
        <v>0</v>
      </c>
      <c r="E270" s="28">
        <v>0</v>
      </c>
      <c r="F270" s="28">
        <v>0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0</v>
      </c>
      <c r="P270" s="28">
        <v>0</v>
      </c>
      <c r="Q270" s="28">
        <v>0</v>
      </c>
      <c r="R270" s="28">
        <v>0</v>
      </c>
      <c r="S270" s="23">
        <f t="shared" si="48"/>
        <v>0</v>
      </c>
      <c r="T270" s="24" t="str">
        <f t="shared" si="46"/>
        <v>-</v>
      </c>
      <c r="U270" s="23">
        <f t="shared" si="49"/>
        <v>0</v>
      </c>
      <c r="V270" s="24" t="str">
        <f t="shared" si="47"/>
        <v>-</v>
      </c>
      <c r="W270" s="20" t="s">
        <v>31</v>
      </c>
    </row>
    <row r="271" spans="1:23" ht="47.25" x14ac:dyDescent="0.25">
      <c r="A271" s="27" t="s">
        <v>507</v>
      </c>
      <c r="B271" s="25" t="s">
        <v>220</v>
      </c>
      <c r="C271" s="27" t="s">
        <v>30</v>
      </c>
      <c r="D271" s="28">
        <v>0</v>
      </c>
      <c r="E271" s="28">
        <v>0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v>0</v>
      </c>
      <c r="P271" s="28">
        <v>0</v>
      </c>
      <c r="Q271" s="28">
        <v>0</v>
      </c>
      <c r="R271" s="28">
        <v>0</v>
      </c>
      <c r="S271" s="23">
        <f t="shared" si="48"/>
        <v>0</v>
      </c>
      <c r="T271" s="24" t="str">
        <f t="shared" si="46"/>
        <v>-</v>
      </c>
      <c r="U271" s="23">
        <f t="shared" si="49"/>
        <v>0</v>
      </c>
      <c r="V271" s="24" t="str">
        <f t="shared" si="47"/>
        <v>-</v>
      </c>
      <c r="W271" s="20" t="s">
        <v>31</v>
      </c>
    </row>
    <row r="272" spans="1:23" ht="31.5" x14ac:dyDescent="0.25">
      <c r="A272" s="27" t="s">
        <v>508</v>
      </c>
      <c r="B272" s="25" t="s">
        <v>222</v>
      </c>
      <c r="C272" s="27" t="s">
        <v>30</v>
      </c>
      <c r="D272" s="28">
        <f t="shared" ref="D272:R272" si="51">SUM(D273:D275)</f>
        <v>251.73672375233721</v>
      </c>
      <c r="E272" s="28">
        <f t="shared" si="51"/>
        <v>0</v>
      </c>
      <c r="F272" s="28">
        <f t="shared" si="51"/>
        <v>45.90633506845537</v>
      </c>
      <c r="G272" s="28">
        <f t="shared" si="51"/>
        <v>0</v>
      </c>
      <c r="H272" s="28">
        <f t="shared" si="51"/>
        <v>0</v>
      </c>
      <c r="I272" s="28">
        <f t="shared" si="51"/>
        <v>0</v>
      </c>
      <c r="J272" s="28">
        <f t="shared" si="51"/>
        <v>0</v>
      </c>
      <c r="K272" s="28">
        <f t="shared" si="51"/>
        <v>2396</v>
      </c>
      <c r="L272" s="28">
        <f t="shared" si="51"/>
        <v>0</v>
      </c>
      <c r="M272" s="28">
        <f t="shared" si="51"/>
        <v>0</v>
      </c>
      <c r="N272" s="28">
        <f t="shared" si="51"/>
        <v>0</v>
      </c>
      <c r="O272" s="28">
        <f t="shared" si="51"/>
        <v>0</v>
      </c>
      <c r="P272" s="28">
        <f t="shared" si="51"/>
        <v>0</v>
      </c>
      <c r="Q272" s="28">
        <f t="shared" si="51"/>
        <v>0</v>
      </c>
      <c r="R272" s="28">
        <f t="shared" si="51"/>
        <v>0</v>
      </c>
      <c r="S272" s="23">
        <f t="shared" si="48"/>
        <v>0</v>
      </c>
      <c r="T272" s="24" t="str">
        <f t="shared" si="46"/>
        <v>-</v>
      </c>
      <c r="U272" s="23">
        <f t="shared" si="49"/>
        <v>-45.90633506845537</v>
      </c>
      <c r="V272" s="24">
        <f t="shared" si="47"/>
        <v>-1</v>
      </c>
      <c r="W272" s="20" t="s">
        <v>31</v>
      </c>
    </row>
    <row r="273" spans="1:23" ht="110.25" x14ac:dyDescent="0.25">
      <c r="A273" s="27" t="s">
        <v>508</v>
      </c>
      <c r="B273" s="25" t="s">
        <v>509</v>
      </c>
      <c r="C273" s="27" t="s">
        <v>510</v>
      </c>
      <c r="D273" s="31">
        <v>219.39790409964507</v>
      </c>
      <c r="E273" s="31">
        <v>0</v>
      </c>
      <c r="F273" s="31">
        <v>42.289173393624559</v>
      </c>
      <c r="G273" s="31">
        <v>0</v>
      </c>
      <c r="H273" s="31">
        <v>0</v>
      </c>
      <c r="I273" s="31">
        <v>0</v>
      </c>
      <c r="J273" s="31">
        <v>0</v>
      </c>
      <c r="K273" s="31">
        <v>2328</v>
      </c>
      <c r="L273" s="31">
        <v>0</v>
      </c>
      <c r="M273" s="31">
        <v>0</v>
      </c>
      <c r="N273" s="31">
        <v>0</v>
      </c>
      <c r="O273" s="31">
        <v>0</v>
      </c>
      <c r="P273" s="31">
        <v>0</v>
      </c>
      <c r="Q273" s="31">
        <v>0</v>
      </c>
      <c r="R273" s="31">
        <v>0</v>
      </c>
      <c r="S273" s="23">
        <f t="shared" si="48"/>
        <v>0</v>
      </c>
      <c r="T273" s="24" t="str">
        <f t="shared" si="46"/>
        <v>-</v>
      </c>
      <c r="U273" s="23">
        <f t="shared" si="49"/>
        <v>-42.289173393624559</v>
      </c>
      <c r="V273" s="24">
        <f t="shared" si="47"/>
        <v>-1</v>
      </c>
      <c r="W273" s="31" t="s">
        <v>534</v>
      </c>
    </row>
    <row r="274" spans="1:23" ht="94.5" x14ac:dyDescent="0.25">
      <c r="A274" s="27" t="s">
        <v>508</v>
      </c>
      <c r="B274" s="25" t="s">
        <v>511</v>
      </c>
      <c r="C274" s="27" t="s">
        <v>512</v>
      </c>
      <c r="D274" s="31">
        <v>11.572452240416901</v>
      </c>
      <c r="E274" s="31">
        <v>0</v>
      </c>
      <c r="F274" s="31">
        <v>0.86312625753453953</v>
      </c>
      <c r="G274" s="31">
        <v>0</v>
      </c>
      <c r="H274" s="31">
        <v>0</v>
      </c>
      <c r="I274" s="31">
        <v>0</v>
      </c>
      <c r="J274" s="31">
        <v>0</v>
      </c>
      <c r="K274" s="31">
        <v>46</v>
      </c>
      <c r="L274" s="31">
        <v>0</v>
      </c>
      <c r="M274" s="31">
        <v>0</v>
      </c>
      <c r="N274" s="31">
        <v>0</v>
      </c>
      <c r="O274" s="31">
        <v>0</v>
      </c>
      <c r="P274" s="31">
        <v>0</v>
      </c>
      <c r="Q274" s="31">
        <v>0</v>
      </c>
      <c r="R274" s="31">
        <v>0</v>
      </c>
      <c r="S274" s="23">
        <f t="shared" si="48"/>
        <v>0</v>
      </c>
      <c r="T274" s="24" t="str">
        <f t="shared" si="46"/>
        <v>-</v>
      </c>
      <c r="U274" s="23">
        <f t="shared" si="49"/>
        <v>-0.86312625753453953</v>
      </c>
      <c r="V274" s="24">
        <f t="shared" si="47"/>
        <v>-1</v>
      </c>
      <c r="W274" s="31" t="s">
        <v>534</v>
      </c>
    </row>
    <row r="275" spans="1:23" ht="94.5" x14ac:dyDescent="0.25">
      <c r="A275" s="27" t="s">
        <v>508</v>
      </c>
      <c r="B275" s="25" t="s">
        <v>513</v>
      </c>
      <c r="C275" s="27" t="s">
        <v>514</v>
      </c>
      <c r="D275" s="31">
        <v>20.766367412275237</v>
      </c>
      <c r="E275" s="31">
        <v>0</v>
      </c>
      <c r="F275" s="31">
        <v>2.7540354172962718</v>
      </c>
      <c r="G275" s="31">
        <v>0</v>
      </c>
      <c r="H275" s="31">
        <v>0</v>
      </c>
      <c r="I275" s="31">
        <v>0</v>
      </c>
      <c r="J275" s="31">
        <v>0</v>
      </c>
      <c r="K275" s="31">
        <v>22</v>
      </c>
      <c r="L275" s="31">
        <v>0</v>
      </c>
      <c r="M275" s="31">
        <v>0</v>
      </c>
      <c r="N275" s="31">
        <v>0</v>
      </c>
      <c r="O275" s="31">
        <v>0</v>
      </c>
      <c r="P275" s="31">
        <v>0</v>
      </c>
      <c r="Q275" s="31">
        <v>0</v>
      </c>
      <c r="R275" s="31">
        <v>0</v>
      </c>
      <c r="S275" s="23">
        <f t="shared" si="48"/>
        <v>0</v>
      </c>
      <c r="T275" s="24" t="str">
        <f t="shared" si="46"/>
        <v>-</v>
      </c>
      <c r="U275" s="23">
        <f t="shared" si="49"/>
        <v>-2.7540354172962718</v>
      </c>
      <c r="V275" s="24">
        <f t="shared" si="47"/>
        <v>-1</v>
      </c>
      <c r="W275" s="31" t="s">
        <v>534</v>
      </c>
    </row>
    <row r="276" spans="1:23" ht="31.5" x14ac:dyDescent="0.25">
      <c r="A276" s="27" t="s">
        <v>515</v>
      </c>
      <c r="B276" s="25" t="s">
        <v>516</v>
      </c>
      <c r="C276" s="27" t="s">
        <v>30</v>
      </c>
      <c r="D276" s="31">
        <v>0</v>
      </c>
      <c r="E276" s="31">
        <v>0</v>
      </c>
      <c r="F276" s="31">
        <v>0</v>
      </c>
      <c r="G276" s="31">
        <v>0</v>
      </c>
      <c r="H276" s="31">
        <v>0</v>
      </c>
      <c r="I276" s="31">
        <v>0</v>
      </c>
      <c r="J276" s="31">
        <v>0</v>
      </c>
      <c r="K276" s="31">
        <v>0</v>
      </c>
      <c r="L276" s="31">
        <v>0</v>
      </c>
      <c r="M276" s="31">
        <v>0</v>
      </c>
      <c r="N276" s="31">
        <v>0</v>
      </c>
      <c r="O276" s="31">
        <v>0</v>
      </c>
      <c r="P276" s="31">
        <v>0</v>
      </c>
      <c r="Q276" s="31">
        <v>0</v>
      </c>
      <c r="R276" s="31">
        <v>0</v>
      </c>
      <c r="S276" s="23">
        <f t="shared" si="48"/>
        <v>0</v>
      </c>
      <c r="T276" s="24" t="str">
        <f t="shared" si="46"/>
        <v>-</v>
      </c>
      <c r="U276" s="23">
        <f t="shared" si="49"/>
        <v>0</v>
      </c>
      <c r="V276" s="24" t="str">
        <f t="shared" si="47"/>
        <v>-</v>
      </c>
      <c r="W276" s="20" t="s">
        <v>31</v>
      </c>
    </row>
    <row r="278" spans="1:23" x14ac:dyDescent="0.25">
      <c r="A278" s="1" t="s">
        <v>517</v>
      </c>
    </row>
    <row r="279" spans="1:23" x14ac:dyDescent="0.25">
      <c r="B279" s="1" t="s">
        <v>518</v>
      </c>
    </row>
    <row r="280" spans="1:23" x14ac:dyDescent="0.25">
      <c r="A280" s="1">
        <v>1</v>
      </c>
      <c r="B280" s="1" t="s">
        <v>519</v>
      </c>
    </row>
    <row r="281" spans="1:23" x14ac:dyDescent="0.25">
      <c r="A281" s="1">
        <v>2</v>
      </c>
      <c r="B281" s="1" t="s">
        <v>520</v>
      </c>
    </row>
    <row r="282" spans="1:23" x14ac:dyDescent="0.25">
      <c r="A282" s="1" t="s">
        <v>521</v>
      </c>
    </row>
  </sheetData>
  <mergeCells count="20">
    <mergeCell ref="A12:W12"/>
    <mergeCell ref="A4:W4"/>
    <mergeCell ref="A5:W5"/>
    <mergeCell ref="A7:W7"/>
    <mergeCell ref="A8:W8"/>
    <mergeCell ref="A10:W10"/>
    <mergeCell ref="F18:K18"/>
    <mergeCell ref="M18:R18"/>
    <mergeCell ref="S18:T18"/>
    <mergeCell ref="U18:V18"/>
    <mergeCell ref="A13:W13"/>
    <mergeCell ref="A15:A19"/>
    <mergeCell ref="B15:B19"/>
    <mergeCell ref="C15:C19"/>
    <mergeCell ref="D15:D19"/>
    <mergeCell ref="E15:R15"/>
    <mergeCell ref="S15:V17"/>
    <mergeCell ref="W15:W19"/>
    <mergeCell ref="E16:K17"/>
    <mergeCell ref="L16:R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colBreaks count="1" manualBreakCount="1">
    <brk id="11" max="2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2023-03-28T10:58:35Z</dcterms:created>
  <dcterms:modified xsi:type="dcterms:W3CDTF">2023-03-28T13:51:10Z</dcterms:modified>
</cp:coreProperties>
</file>