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1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'1Ф'!$A$24:$AC$284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'1Ф'!$A$47:$AB$284</definedName>
    <definedName name="Z_03EB9DF4_AC98_4BC6_9F99_BC4E566A59EB_.wvu.FilterData" localSheetId="0" hidden="1">'1Ф'!$A$47:$AB$284</definedName>
    <definedName name="Z_072137E3_9A31_40C6_B2F8_9E0682CF001C_.wvu.FilterData" localSheetId="0" hidden="1">'1Ф'!$A$47:$AB$284</definedName>
    <definedName name="Z_087625E1_6442_4CFE_9ADB_7A5E7D20F421_.wvu.FilterData" localSheetId="0" hidden="1">'1Ф'!$A$19:$AB$294</definedName>
    <definedName name="Z_099F8D69_7585_4416_A0D9_3B92F624255C_.wvu.FilterData" localSheetId="0" hidden="1">'1Ф'!$A$47:$AB$284</definedName>
    <definedName name="Z_1D4769C9_22D3_41D7_BB10_557E5B558A42_.wvu.FilterData" localSheetId="0" hidden="1">'1Ф'!$A$47:$AB$290</definedName>
    <definedName name="Z_2411F0DF_B06E_4B96_B6E2_07231CDB021F_.wvu.FilterData" localSheetId="0" hidden="1">'1Ф'!$A$24:$AC$126</definedName>
    <definedName name="Z_26DAEAC3_92A5_4121_942A_41E1C66C8C7F_.wvu.FilterData" localSheetId="0" hidden="1">'1Ф'!$A$47:$AB$290</definedName>
    <definedName name="Z_28DD50A5_FF68_433B_8BB2_B3B3CEA0C4F3_.wvu.FilterData" localSheetId="0" hidden="1">'1Ф'!$A$47:$AB$290</definedName>
    <definedName name="Z_2AD7D8A5_D91B_4BFF_A9D2_3942C99EEDAD_.wvu.FilterData" localSheetId="0" hidden="1">'1Ф'!$A$47:$AB$290</definedName>
    <definedName name="Z_2B705702_B67B_491C_8E54_4D0D6F3E9453_.wvu.FilterData" localSheetId="0" hidden="1">'1Ф'!$A$47:$AB$288</definedName>
    <definedName name="Z_2B944529_4431_4AE3_A585_21D645644E2B_.wvu.FilterData" localSheetId="0" hidden="1">'1Ф'!$A$24:$AC$284</definedName>
    <definedName name="Z_2B944529_4431_4AE3_A585_21D645644E2B_.wvu.PrintArea" localSheetId="0" hidden="1">'1Ф'!$A$1:$AB$290</definedName>
    <definedName name="Z_2B944529_4431_4AE3_A585_21D645644E2B_.wvu.PrintTitles" localSheetId="0" hidden="1">'1Ф'!$A:$B,'1Ф'!$19:$23</definedName>
    <definedName name="Z_2BF31BFA_465C_4F9A_9D42_0A095C5E416C_.wvu.FilterData" localSheetId="0" hidden="1">'1Ф'!$A$47:$AB$284</definedName>
    <definedName name="Z_2D0AFCAA_9364_47AA_B985_49881280DD67_.wvu.FilterData" localSheetId="0" hidden="1">'1Ф'!$A$47:$AB$290</definedName>
    <definedName name="Z_2DB1AFA1_9EED_47A4_81DD_AA83ACAA5BC0_.wvu.FilterData" localSheetId="0" hidden="1">'1Ф'!$A$24:$AC$126</definedName>
    <definedName name="Z_2DB1AFA1_9EED_47A4_81DD_AA83ACAA5BC0_.wvu.PrintArea" localSheetId="0" hidden="1">'1Ф'!$A$1:$AB$290</definedName>
    <definedName name="Z_2DB1AFA1_9EED_47A4_81DD_AA83ACAA5BC0_.wvu.PrintTitles" localSheetId="0" hidden="1">'1Ф'!$A:$B,'1Ф'!$19:$23</definedName>
    <definedName name="Z_35E5254D_33D2_4F9E_A1A3_D8A4A840691E_.wvu.FilterData" localSheetId="0" hidden="1">'1Ф'!$A$47:$AB$288</definedName>
    <definedName name="Z_37FDCE4A_6CA4_4AB4_B747_B6F8179F01AF_.wvu.FilterData" localSheetId="0" hidden="1">'1Ф'!$A$47:$AB$290</definedName>
    <definedName name="Z_3DA5BA36_6938_471F_B773_58C819FFA9C8_.wvu.FilterData" localSheetId="0" hidden="1">'1Ф'!$A$47:$AB$284</definedName>
    <definedName name="Z_40AF2882_EE60_4760_BBBA_B54B2DAF72F9_.wvu.FilterData" localSheetId="0" hidden="1">'1Ф'!$A$47:$AB$288</definedName>
    <definedName name="Z_41B76FCA_8ADA_4407_878E_56A7264D83C4_.wvu.FilterData" localSheetId="0" hidden="1">'1Ф'!$A$47:$AB$290</definedName>
    <definedName name="Z_41C0B97A_7C2A_448D_8128_336FADFB8128_.wvu.FilterData" localSheetId="0" hidden="1">'1Ф'!$A$47:$AB$290</definedName>
    <definedName name="Z_434B79F9_CE67_44DF_BBA0_0AA985688936_.wvu.FilterData" localSheetId="0" hidden="1">'1Ф'!$A$24:$AC$284</definedName>
    <definedName name="Z_434B79F9_CE67_44DF_BBA0_0AA985688936_.wvu.PrintArea" localSheetId="0" hidden="1">'1Ф'!$A$1:$AB$290</definedName>
    <definedName name="Z_434B79F9_CE67_44DF_BBA0_0AA985688936_.wvu.PrintTitles" localSheetId="0" hidden="1">'1Ф'!$A:$B,'1Ф'!$19:$23</definedName>
    <definedName name="Z_456B260A_4433_4764_B08B_5A07673D1E6C_.wvu.FilterData" localSheetId="0" hidden="1">'1Ф'!$A$47:$AB$284</definedName>
    <definedName name="Z_48A60FB0_9A73_41A3_99DB_17520660C91A_.wvu.FilterData" localSheetId="0" hidden="1">'1Ф'!$A$24:$AC$284</definedName>
    <definedName name="Z_48A60FB0_9A73_41A3_99DB_17520660C91A_.wvu.PrintArea" localSheetId="0" hidden="1">'1Ф'!$A$1:$AB$290</definedName>
    <definedName name="Z_48A60FB0_9A73_41A3_99DB_17520660C91A_.wvu.PrintTitles" localSheetId="0" hidden="1">'1Ф'!$A:$B,'1Ф'!$19:$23</definedName>
    <definedName name="Z_4B55D313_9919_45E0_885D_E27F9BA79174_.wvu.FilterData" localSheetId="0" hidden="1">'1Ф'!$A$47:$AB$290</definedName>
    <definedName name="Z_55AAC02E_354B_458A_B57A_9A758D9C24F6_.wvu.FilterData" localSheetId="0" hidden="1">'1Ф'!$A$47:$AB$284</definedName>
    <definedName name="Z_5939E2BE_D513_447E_886D_794B8773EF22_.wvu.FilterData" localSheetId="0" hidden="1">'1Ф'!$A$47:$AB$284</definedName>
    <definedName name="Z_5B2849A4_10D6_4C56_82E3_213F2F39DEE0_.wvu.FilterData" localSheetId="0" hidden="1">'1Ф'!$A$47:$AB$290</definedName>
    <definedName name="Z_5D48D966_D569_49BE_B8D5_CFFF304C931B_.wvu.FilterData" localSheetId="0" hidden="1">'1Ф'!$A$47:$AB$290</definedName>
    <definedName name="Z_5D68B30A_F5AE_47A2_98B4_A896BFA1BCD4_.wvu.FilterData" localSheetId="0" hidden="1">'1Ф'!$A$47:$AB$290</definedName>
    <definedName name="Z_5EADC1CF_ED63_4C90_B528_B134FE0A2319_.wvu.FilterData" localSheetId="0" hidden="1">'1Ф'!$A$47:$AB$290</definedName>
    <definedName name="Z_5F2A370E_836A_4992_942B_22CE95057883_.wvu.FilterData" localSheetId="0" hidden="1">'1Ф'!$A$47:$AB$284</definedName>
    <definedName name="Z_5F39CD15_C553_4CF0_940C_0295EF87970E_.wvu.FilterData" localSheetId="0" hidden="1">'1Ф'!$A$47:$AB$290</definedName>
    <definedName name="Z_638697C3_FF78_4B65_B9E8_EA2C7C52D3B4_.wvu.FilterData" localSheetId="0" hidden="1">'1Ф'!$A$24:$AC$284</definedName>
    <definedName name="Z_638697C3_FF78_4B65_B9E8_EA2C7C52D3B4_.wvu.PrintArea" localSheetId="0" hidden="1">'1Ф'!$A$1:$AB$290</definedName>
    <definedName name="Z_638697C3_FF78_4B65_B9E8_EA2C7C52D3B4_.wvu.PrintTitles" localSheetId="0" hidden="1">'1Ф'!$A:$B,'1Ф'!$19:$23</definedName>
    <definedName name="Z_64B0B66B_451D_42B4_98F5_90F4F6D43185_.wvu.FilterData" localSheetId="0" hidden="1">'1Ф'!$A$47:$AB$290</definedName>
    <definedName name="Z_68608AB4_99AC_4E4C_A27D_0DD29BE6EC94_.wvu.FilterData" localSheetId="0" hidden="1">'1Ф'!$A$47:$AB$290</definedName>
    <definedName name="Z_68608AB4_99AC_4E4C_A27D_0DD29BE6EC94_.wvu.PrintArea" localSheetId="0" hidden="1">'1Ф'!$A$1:$AB$290</definedName>
    <definedName name="Z_68608AB4_99AC_4E4C_A27D_0DD29BE6EC94_.wvu.PrintTitles" localSheetId="0" hidden="1">'1Ф'!$A:$B,'1Ф'!$19:$23</definedName>
    <definedName name="Z_702FE522_82F0_49A6_943F_84353B6A3E15_.wvu.FilterData" localSheetId="0" hidden="1">'1Ф'!$A$47:$AB$284</definedName>
    <definedName name="Z_74CE0FEA_305F_4C35_BF60_A17DA60785C5_.wvu.FilterData" localSheetId="0" hidden="1">'1Ф'!$A$47:$AB$290</definedName>
    <definedName name="Z_74CE0FEA_305F_4C35_BF60_A17DA60785C5_.wvu.PrintArea" localSheetId="0" hidden="1">'1Ф'!$A$1:$AB$290</definedName>
    <definedName name="Z_74CE0FEA_305F_4C35_BF60_A17DA60785C5_.wvu.PrintTitles" localSheetId="0" hidden="1">'1Ф'!$A:$B,'1Ф'!$19:$23</definedName>
    <definedName name="Z_7A5C0ADA_811C_434A_9B3E_CBAB5F597987_.wvu.FilterData" localSheetId="0" hidden="1">'1Ф'!$A$19:$AB$294</definedName>
    <definedName name="Z_7A600714_71D6_47BA_A813_775E7C7D2FBC_.wvu.FilterData" localSheetId="0" hidden="1">'1Ф'!$A$47:$AB$284</definedName>
    <definedName name="Z_7AF98FE0_D761_4DCC_843E_01D5FF3D89E1_.wvu.FilterData" localSheetId="0" hidden="1">'1Ф'!$A$47:$AB$284</definedName>
    <definedName name="Z_7DEB5728_2FB9_407E_AD51_935C096482A6_.wvu.FilterData" localSheetId="0" hidden="1">'1Ф'!$A$24:$AC$126</definedName>
    <definedName name="Z_7DEB5728_2FB9_407E_AD51_935C096482A6_.wvu.PrintArea" localSheetId="0" hidden="1">'1Ф'!$A$1:$AB$290</definedName>
    <definedName name="Z_7DEB5728_2FB9_407E_AD51_935C096482A6_.wvu.PrintTitles" localSheetId="0" hidden="1">'1Ф'!$A:$B,'1Ф'!$19:$23</definedName>
    <definedName name="Z_7E305599_5569_4C72_8EEF_755C87DD4A78_.wvu.FilterData" localSheetId="0" hidden="1">'1Ф'!$A$47:$AB$290</definedName>
    <definedName name="Z_802102DC_FBE0_4A84_A4E5_B623C4572B73_.wvu.FilterData" localSheetId="0" hidden="1">'1Ф'!$A$24:$AC$284</definedName>
    <definedName name="Z_802102DC_FBE0_4A84_A4E5_B623C4572B73_.wvu.PrintArea" localSheetId="0" hidden="1">'1Ф'!$A$1:$AB$290</definedName>
    <definedName name="Z_802102DC_FBE0_4A84_A4E5_B623C4572B73_.wvu.PrintTitles" localSheetId="0" hidden="1">'1Ф'!$A:$B,'1Ф'!$19:$23</definedName>
    <definedName name="Z_8057ED42_2C94_46D3_B926_5EFD6F7A79E4_.wvu.FilterData" localSheetId="0" hidden="1">'1Ф'!$A$47:$AB$295</definedName>
    <definedName name="Z_82FE6FC8_CA67_4A4B_AF05_E7C978721CCD_.wvu.FilterData" localSheetId="0" hidden="1">'1Ф'!$A$47:$AB$284</definedName>
    <definedName name="Z_83892220_42BE_4E65_B5DD_7312A39A3DC0_.wvu.FilterData" localSheetId="0" hidden="1">'1Ф'!$A$47:$AB$290</definedName>
    <definedName name="Z_84321A1D_5D30_4E68_AC39_2B3966EB8B19_.wvu.FilterData" localSheetId="0" hidden="1">'1Ф'!$A$47:$AB$290</definedName>
    <definedName name="Z_8562E1EA_A7A6_4ECB_965F_7FEF3C69B7FB_.wvu.FilterData" localSheetId="0" hidden="1">'1Ф'!$A$47:$AB$290</definedName>
    <definedName name="Z_8609CDA3_AB64_4E40_9F81_97675513AB4D_.wvu.FilterData" localSheetId="0" hidden="1">'1Ф'!$A$47:$AB$290</definedName>
    <definedName name="Z_86ABB103_B007_4CE7_BE9F_F4EED57FA42A_.wvu.FilterData" localSheetId="0" hidden="1">'1Ф'!$A$24:$AC$284</definedName>
    <definedName name="Z_86ABB103_B007_4CE7_BE9F_F4EED57FA42A_.wvu.PrintArea" localSheetId="0" hidden="1">'1Ф'!$A$1:$AB$290</definedName>
    <definedName name="Z_86ABB103_B007_4CE7_BE9F_F4EED57FA42A_.wvu.PrintTitles" localSheetId="0" hidden="1">'1Ф'!$A:$B,'1Ф'!$19:$23</definedName>
    <definedName name="Z_880704C7_F409_41C4_8E00_6A41EAC6D809_.wvu.FilterData" localSheetId="0" hidden="1">'1Ф'!$A$47:$AB$284</definedName>
    <definedName name="Z_887CD72D_476D_4F24_A01E_D0BC250F50FB_.wvu.FilterData" localSheetId="0" hidden="1">'1Ф'!$A$24:$AC$284</definedName>
    <definedName name="Z_8C96D9DD_5E01_4B30_95B0_086CFC2C6C55_.wvu.FilterData" localSheetId="0" hidden="1">'1Ф'!$A$47:$AB$290</definedName>
    <definedName name="Z_8CF66D4F_C382_40A9_9E2A_969FC78174FB_.wvu.FilterData" localSheetId="0" hidden="1">'1Ф'!$A$47:$AB$290</definedName>
    <definedName name="Z_8F1D26EC_2A17_448C_B03E_3E3FACB015C6_.wvu.FilterData" localSheetId="0" hidden="1">'1Ф'!$A$24:$AC$126</definedName>
    <definedName name="Z_8F1D26EC_2A17_448C_B03E_3E3FACB015C6_.wvu.PrintArea" localSheetId="0" hidden="1">'1Ф'!$A$1:$AB$290</definedName>
    <definedName name="Z_8F1D26EC_2A17_448C_B03E_3E3FACB015C6_.wvu.PrintTitles" localSheetId="0" hidden="1">'1Ф'!$A:$B,'1Ф'!$19:$23</definedName>
    <definedName name="Z_8F60B858_F6CB_493A_8F80_44A2D25571BD_.wvu.FilterData" localSheetId="0" hidden="1">'1Ф'!$A$19:$AB$294</definedName>
    <definedName name="Z_90F446D3_8F17_4085_80BE_278C9FB5921D_.wvu.FilterData" localSheetId="0" hidden="1">'1Ф'!$A$47:$AB$290</definedName>
    <definedName name="Z_91515713_F106_4382_8189_86D702C61567_.wvu.Cols" localSheetId="0" hidden="1">'1Ф'!#REF!</definedName>
    <definedName name="Z_91515713_F106_4382_8189_86D702C61567_.wvu.FilterData" localSheetId="0" hidden="1">'1Ф'!$A$47:$AB$290</definedName>
    <definedName name="Z_91515713_F106_4382_8189_86D702C61567_.wvu.PrintArea" localSheetId="0" hidden="1">'1Ф'!$A$1:$AB$47</definedName>
    <definedName name="Z_91515713_F106_4382_8189_86D702C61567_.wvu.PrintTitles" localSheetId="0" hidden="1">'1Ф'!$19:$23</definedName>
    <definedName name="Z_9196E627_69A3_4CCA_B921_EB1B8553BF72_.wvu.FilterData" localSheetId="0" hidden="1">'1Ф'!$A$47:$AB$288</definedName>
    <definedName name="Z_91B3C248_D769_4FF3_ADD2_66FB1E146DB1_.wvu.FilterData" localSheetId="0" hidden="1">'1Ф'!$A$47:$AB$290</definedName>
    <definedName name="Z_91C6F324_F361_4A8F_B9C3_6FF2051955FB_.wvu.FilterData" localSheetId="0" hidden="1">'1Ф'!$A$47:$AB$290</definedName>
    <definedName name="Z_92A9B708_7856_444B_B4D2_F25F43E6C0C3_.wvu.FilterData" localSheetId="0" hidden="1">'1Ф'!$A$47:$AB$284</definedName>
    <definedName name="Z_96D66BBF_87D4_466D_B500_423361C5C709_.wvu.FilterData" localSheetId="0" hidden="1">'1Ф'!$A$47:$AB$284</definedName>
    <definedName name="Z_97A96CCC_FE99_437D_B8D6_12A96FD7E5E0_.wvu.FilterData" localSheetId="0" hidden="1">'1Ф'!$A$24:$AC$284</definedName>
    <definedName name="Z_992A4BBD_9184_4F17_9E7C_14886515C900_.wvu.FilterData" localSheetId="0" hidden="1">'1Ф'!$A$47:$AB$290</definedName>
    <definedName name="Z_9EB4C06B_C4E3_4FC8_B82B_63B953E6624A_.wvu.FilterData" localSheetId="0" hidden="1">'1Ф'!$A$47:$AB$284</definedName>
    <definedName name="Z_9F5406DC_89AB_4D73_8A15_7589A4B6E17E_.wvu.FilterData" localSheetId="0" hidden="1">'1Ф'!$A$47:$AB$290</definedName>
    <definedName name="Z_A132F0A7_D9B6_4BF3_83AB_B244BEA6BB51_.wvu.FilterData" localSheetId="0" hidden="1">'1Ф'!$A$47:$AB$290</definedName>
    <definedName name="Z_A15C0F21_5131_41E0_AFE4_42812F6B0841_.wvu.FilterData" localSheetId="0" hidden="1">'1Ф'!$A$24:$AC$126</definedName>
    <definedName name="Z_A15C0F21_5131_41E0_AFE4_42812F6B0841_.wvu.PrintArea" localSheetId="0" hidden="1">'1Ф'!$A$1:$AB$290</definedName>
    <definedName name="Z_A15C0F21_5131_41E0_AFE4_42812F6B0841_.wvu.PrintTitles" localSheetId="0" hidden="1">'1Ф'!$A:$B,'1Ф'!$19:$23</definedName>
    <definedName name="Z_A26238BE_7791_46AE_8DC7_FDB913DC2957_.wvu.FilterData" localSheetId="0" hidden="1">'1Ф'!$A$24:$AC$126</definedName>
    <definedName name="Z_A26238BE_7791_46AE_8DC7_FDB913DC2957_.wvu.PrintArea" localSheetId="0" hidden="1">'1Ф'!$A$1:$AB$290</definedName>
    <definedName name="Z_A26238BE_7791_46AE_8DC7_FDB913DC2957_.wvu.PrintTitles" localSheetId="0" hidden="1">'1Ф'!$A:$B,'1Ф'!$19:$23</definedName>
    <definedName name="Z_A36DA4C0_9581_4E59_95FC_3E8FC0901F8C_.wvu.FilterData" localSheetId="0" hidden="1">'1Ф'!$A$47:$AB$284</definedName>
    <definedName name="Z_A6016254_B165_4134_8764_5CABD680509E_.wvu.FilterData" localSheetId="0" hidden="1">'1Ф'!$A$24:$AC$284</definedName>
    <definedName name="Z_A774B78E_3A44_4F81_9555_CC8B5259AC48_.wvu.FilterData" localSheetId="0" hidden="1">'1Ф'!#REF!</definedName>
    <definedName name="Z_A7B62BF9_ABB7_4338_A6D7_571B5A7A9746_.wvu.FilterData" localSheetId="0" hidden="1">'1Ф'!$A$47:$AB$290</definedName>
    <definedName name="Z_A9216DE1_6650_4651_9830_13DDA1C2CD91_.wvu.FilterData" localSheetId="0" hidden="1">'1Ф'!$A$47:$AB$284</definedName>
    <definedName name="Z_AB8D6E5A_B563_4E6A_A417_E8622BA78E0B_.wvu.FilterData" localSheetId="0" hidden="1">'1Ф'!$A$47:$AB$288</definedName>
    <definedName name="Z_ACAB5840_BC7D_46E7_958A_C9569DE37B26_.wvu.FilterData" localSheetId="0" hidden="1">'1Ф'!$A$47:$AB$290</definedName>
    <definedName name="Z_AFBDF438_B40A_4684_94F8_56FA1356ADC3_.wvu.FilterData" localSheetId="0" hidden="1">'1Ф'!$A$47:$AB$284</definedName>
    <definedName name="Z_B0FEE8B3_F64E_42FD_B96C_C936F387504C_.wvu.FilterData" localSheetId="0" hidden="1">'1Ф'!$A$47:$AB$290</definedName>
    <definedName name="Z_B5BE75AE_9D7A_4463_90B4_A4B1B19172CB_.wvu.FilterData" localSheetId="0" hidden="1">'1Ф'!$A$47:$AB$290</definedName>
    <definedName name="Z_B7343056_A75A_4C54_8731_E17F57DE7967_.wvu.FilterData" localSheetId="0" hidden="1">'1Ф'!$A$47:$AB$284</definedName>
    <definedName name="Z_B74C834F_88DE_4FBD_9E60_56D6F61CCB0C_.wvu.FilterData" localSheetId="0" hidden="1">'1Ф'!$A$47:$AB$290</definedName>
    <definedName name="Z_B81CE5DD_59C7_4219_9F64_9F23059D6732_.wvu.FilterData" localSheetId="0" hidden="1">'1Ф'!$A$24:$AC$284</definedName>
    <definedName name="Z_B81CE5DD_59C7_4219_9F64_9F23059D6732_.wvu.PrintArea" localSheetId="0" hidden="1">'1Ф'!$A$1:$AB$290</definedName>
    <definedName name="Z_B81CE5DD_59C7_4219_9F64_9F23059D6732_.wvu.PrintTitles" localSheetId="0" hidden="1">'1Ф'!$A:$B,'1Ф'!$19:$23</definedName>
    <definedName name="Z_B84EC98E_84AB_4AF0_98C3_5A65C514C6C5_.wvu.FilterData" localSheetId="0" hidden="1">'1Ф'!$A$47:$AB$290</definedName>
    <definedName name="Z_B8C11432_7879_4F6B_96D4_6AB50672E558_.wvu.FilterData" localSheetId="0" hidden="1">'1Ф'!$A$47:$AB$288</definedName>
    <definedName name="Z_BBF0EF1B_DBD8_4492_9CF8_F958D341F225_.wvu.FilterData" localSheetId="0" hidden="1">'1Ф'!$A$47:$AB$290</definedName>
    <definedName name="Z_BE151334_7720_47A8_B744_1F1F36FD5527_.wvu.FilterData" localSheetId="0" hidden="1">'1Ф'!$A$47:$AB$290</definedName>
    <definedName name="Z_BFFE2A37_2C1B_436E_B89F_7510F15CEFB6_.wvu.FilterData" localSheetId="0" hidden="1">'1Ф'!$A$47:$AB$284</definedName>
    <definedName name="Z_C4035866_E753_4E74_BD98_B610EDCCE194_.wvu.FilterData" localSheetId="0" hidden="1">'1Ф'!$A$24:$AC$284</definedName>
    <definedName name="Z_C4035866_E753_4E74_BD98_B610EDCCE194_.wvu.PrintArea" localSheetId="0" hidden="1">'1Ф'!$A$1:$AB$290</definedName>
    <definedName name="Z_C4035866_E753_4E74_BD98_B610EDCCE194_.wvu.PrintTitles" localSheetId="0" hidden="1">'1Ф'!$A:$B,'1Ф'!$19:$23</definedName>
    <definedName name="Z_C4127FE5_12E8_464C_B290_602AD096A853_.wvu.FilterData" localSheetId="0" hidden="1">'1Ф'!$A$47:$AB$284</definedName>
    <definedName name="Z_C5EFF124_8741_4FB2_8DFD_FFFD2E175AA6_.wvu.Cols" localSheetId="0" hidden="1">'1Ф'!#REF!</definedName>
    <definedName name="Z_C5EFF124_8741_4FB2_8DFD_FFFD2E175AA6_.wvu.FilterData" localSheetId="0" hidden="1">'1Ф'!$A$47:$AB$284</definedName>
    <definedName name="Z_C676504B_35FD_4DBE_B657_AE4202CDC300_.wvu.Cols" localSheetId="0" hidden="1">'1Ф'!#REF!</definedName>
    <definedName name="Z_C676504B_35FD_4DBE_B657_AE4202CDC300_.wvu.FilterData" localSheetId="0" hidden="1">'1Ф'!$A$47:$AB$284</definedName>
    <definedName name="Z_C676504B_35FD_4DBE_B657_AE4202CDC300_.wvu.PrintArea" localSheetId="0" hidden="1">'1Ф'!$A$1:$AB$47</definedName>
    <definedName name="Z_C676504B_35FD_4DBE_B657_AE4202CDC300_.wvu.PrintTitles" localSheetId="0" hidden="1">'1Ф'!$19:$23</definedName>
    <definedName name="Z_C68088A4_3EB4_46BC_B21F_0EB9395BC3B8_.wvu.FilterData" localSheetId="0" hidden="1">'1Ф'!$A$47:$AB$290</definedName>
    <definedName name="Z_C784D978_84A4_4849_AEF3_4B731E7B807D_.wvu.FilterData" localSheetId="0" hidden="1">'1Ф'!$A$47:$AB$290</definedName>
    <definedName name="Z_C8008826_10AC_4917_AE8D_1FAF506D7F03_.wvu.FilterData" localSheetId="0" hidden="1">'1Ф'!$A$47:$AB$290</definedName>
    <definedName name="Z_CA769590_FE17_45EE_B2BE_AFEDEEB57907_.wvu.FilterData" localSheetId="0" hidden="1">'1Ф'!$A$47:$AB$284</definedName>
    <definedName name="Z_CB37D951_96F5_4AE8_99D2_D7A8085BE3F7_.wvu.FilterData" localSheetId="0" hidden="1">'1Ф'!$A$47:$AB$290</definedName>
    <definedName name="Z_CBCE1805_078A_40E0_B01A_2A86DFDA611F_.wvu.FilterData" localSheetId="0" hidden="1">'1Ф'!$A$47:$AB$288</definedName>
    <definedName name="Z_CC123666_CB75_43B7_BE8D_6AA4F2C525E2_.wvu.FilterData" localSheetId="0" hidden="1">'1Ф'!$A$47:$AB$284</definedName>
    <definedName name="Z_CD2BBFCB_F678_40DB_8294_B16D7E70A3F2_.wvu.FilterData" localSheetId="0" hidden="1">'1Ф'!$A$47:$AB$284</definedName>
    <definedName name="Z_D2510616_5538_4496_B8B3_EFACE99A621B_.wvu.FilterData" localSheetId="0" hidden="1">'1Ф'!$A$47:$AB$290</definedName>
    <definedName name="Z_D35C68D5_4AB4_4876_B7AC_DB5808787904_.wvu.FilterData" localSheetId="0" hidden="1">'1Ф'!$A$47:$AB$290</definedName>
    <definedName name="Z_D3DBB31F_2638_4B8E_8CBC_AE53EAEE53E8_.wvu.FilterData" localSheetId="0" hidden="1">'1Ф'!$A$47:$AB$290</definedName>
    <definedName name="Z_D9B944C6_F153_4481_A7FC_38A6B3438A84_.wvu.FilterData" localSheetId="0" hidden="1">'1Ф'!$A$47:$AB$290</definedName>
    <definedName name="Z_DA122019_8AEE_403B_8CA9_CE2DE64BEB84_.wvu.FilterData" localSheetId="0" hidden="1">'1Ф'!$A$47:$AB$284</definedName>
    <definedName name="Z_DE9A4A19_2B5F_40D3_AC7B_9CBC28641CAC_.wvu.FilterData" localSheetId="0" hidden="1">'1Ф'!$A$47:$AB$290</definedName>
    <definedName name="Z_E044C467_E737_4DD1_A683_090AEE546589_.wvu.FilterData" localSheetId="0" hidden="1">'1Ф'!$A$47:$AB$290</definedName>
    <definedName name="Z_E0A1C828_9A96_441D_8BE7_6BCFC0EF9B3D_.wvu.FilterData" localSheetId="0" hidden="1">'1Ф'!$A$47:$AB$290</definedName>
    <definedName name="Z_E0F715AC_EC95_4989_9B43_95240978CE30_.wvu.FilterData" localSheetId="0" hidden="1">'1Ф'!$A$47:$AB$284</definedName>
    <definedName name="Z_E222F804_7F63_4CAB_BA7F_EB015BC276B9_.wvu.FilterData" localSheetId="0" hidden="1">'1Ф'!$A$47:$AB$295</definedName>
    <definedName name="Z_E26A94BD_FBAC_41ED_8339_7D59AFA7B3CD_.wvu.FilterData" localSheetId="0" hidden="1">'1Ф'!$A$47:$AB$284</definedName>
    <definedName name="Z_E2760D9D_711F_48FF_88BA_568697ED1953_.wvu.FilterData" localSheetId="0" hidden="1">'1Ф'!$A$47:$AB$288</definedName>
    <definedName name="Z_E35C38A5_5727_4360_B062_90A9188B0F56_.wvu.FilterData" localSheetId="0" hidden="1">'1Ф'!$A$47:$AB$290</definedName>
    <definedName name="Z_E6561C9A_632C_41BB_8A75_C9A4FA81ADE6_.wvu.FilterData" localSheetId="0" hidden="1">'1Ф'!$A$24:$AC$126</definedName>
    <definedName name="Z_E67E8D2C_C698_4923_AE59_CA6766696DF8_.wvu.FilterData" localSheetId="0" hidden="1">'1Ф'!$A$47:$AB$284</definedName>
    <definedName name="Z_E8F36E3D_6729_4114_942B_5226BE6574BA_.wvu.FilterData" localSheetId="0" hidden="1">'1Ф'!$A$47:$AB$284</definedName>
    <definedName name="Z_E9C71993_3DA8_42BC_B3BF_66DEC161149F_.wvu.FilterData" localSheetId="0" hidden="1">'1Ф'!$A$47:$AB$284</definedName>
    <definedName name="Z_EDE0ED8E_E34E_4BB0_ABEA_40847C828F8F_.wvu.FilterData" localSheetId="0" hidden="1">'1Ф'!$A$47:$AB$290</definedName>
    <definedName name="Z_F1AA8E75_AC05_4FC1_B5E1_D271B0A93A4F_.wvu.FilterData" localSheetId="0" hidden="1">'1Ф'!$A$24:$AC$284</definedName>
    <definedName name="Z_F29DD04C_48E6_48FE_90D7_16D4A05BCFB2_.wvu.FilterData" localSheetId="0" hidden="1">'1Ф'!$A$24:$AC$284</definedName>
    <definedName name="Z_F29DD04C_48E6_48FE_90D7_16D4A05BCFB2_.wvu.PrintArea" localSheetId="0" hidden="1">'1Ф'!$A$1:$AB$290</definedName>
    <definedName name="Z_F29DD04C_48E6_48FE_90D7_16D4A05BCFB2_.wvu.PrintTitles" localSheetId="0" hidden="1">'1Ф'!$A:$B,'1Ф'!$19:$23</definedName>
    <definedName name="Z_F2ABD8EA_6DB7_43F4_9C2F_C38CCCDBB3FD_.wvu.FilterData" localSheetId="0" hidden="1">'1Ф'!$A$47:$AB$290</definedName>
    <definedName name="Z_F76F23A2_F414_4A2E_84E8_865337660174_.wvu.FilterData" localSheetId="0" hidden="1">'1Ф'!$A$47:$AB$290</definedName>
    <definedName name="Z_F979D6CF_076C_43BF_8A89_212D37CD2E24_.wvu.FilterData" localSheetId="0" hidden="1">'1Ф'!$A$47:$AB$290</definedName>
    <definedName name="Z_F98F2E63_0546_4C4F_8D46_045300C4EEF7_.wvu.FilterData" localSheetId="0" hidden="1">'1Ф'!$A$47:$AB$290</definedName>
    <definedName name="Z_FB08CD6B_30AF_4D5D_BBA2_72A2A4786C23_.wvu.FilterData" localSheetId="0" hidden="1">'1Ф'!$A$47:$AB$290</definedName>
    <definedName name="Z_FF0BECDC_6018_439F_BA8A_653BFFBC84E9_.wvu.FilterData" localSheetId="0" hidden="1">'1Ф'!$A$47:$AB$284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'1Ф'!$A:$B,'1Ф'!$19:$23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'1Ф'!$A$1:$AB$290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79" i="1" l="1"/>
  <c r="Z279" i="1"/>
  <c r="X279" i="1"/>
  <c r="V279" i="1"/>
  <c r="T279" i="1"/>
  <c r="AA278" i="1"/>
  <c r="S278" i="1"/>
  <c r="W278" i="1"/>
  <c r="Y278" i="1"/>
  <c r="U278" i="1"/>
  <c r="R278" i="1"/>
  <c r="Y277" i="1"/>
  <c r="Q275" i="1"/>
  <c r="M275" i="1"/>
  <c r="M253" i="1" s="1"/>
  <c r="AA277" i="1"/>
  <c r="W277" i="1"/>
  <c r="I275" i="1"/>
  <c r="AB277" i="1"/>
  <c r="AA276" i="1"/>
  <c r="S276" i="1"/>
  <c r="U276" i="1"/>
  <c r="X275" i="1"/>
  <c r="P275" i="1"/>
  <c r="P253" i="1" s="1"/>
  <c r="N275" i="1"/>
  <c r="L275" i="1"/>
  <c r="J275" i="1"/>
  <c r="H275" i="1"/>
  <c r="F275" i="1"/>
  <c r="D275" i="1"/>
  <c r="D253" i="1" s="1"/>
  <c r="AB274" i="1"/>
  <c r="Z274" i="1"/>
  <c r="X274" i="1"/>
  <c r="V274" i="1"/>
  <c r="T274" i="1"/>
  <c r="AB273" i="1"/>
  <c r="Z273" i="1"/>
  <c r="X273" i="1"/>
  <c r="V273" i="1"/>
  <c r="T273" i="1"/>
  <c r="AB272" i="1"/>
  <c r="Z272" i="1"/>
  <c r="X272" i="1"/>
  <c r="V272" i="1"/>
  <c r="T272" i="1"/>
  <c r="AB271" i="1"/>
  <c r="Z271" i="1"/>
  <c r="X271" i="1"/>
  <c r="V271" i="1"/>
  <c r="T271" i="1"/>
  <c r="AB270" i="1"/>
  <c r="Z270" i="1"/>
  <c r="X270" i="1"/>
  <c r="V270" i="1"/>
  <c r="T270" i="1"/>
  <c r="AB269" i="1"/>
  <c r="Z269" i="1"/>
  <c r="X269" i="1"/>
  <c r="V269" i="1"/>
  <c r="T269" i="1"/>
  <c r="AB268" i="1"/>
  <c r="Z268" i="1"/>
  <c r="X268" i="1"/>
  <c r="V268" i="1"/>
  <c r="T268" i="1"/>
  <c r="AB267" i="1"/>
  <c r="Z267" i="1"/>
  <c r="X267" i="1"/>
  <c r="V267" i="1"/>
  <c r="T267" i="1"/>
  <c r="AB266" i="1"/>
  <c r="Z266" i="1"/>
  <c r="X266" i="1"/>
  <c r="V266" i="1"/>
  <c r="T266" i="1"/>
  <c r="AB265" i="1"/>
  <c r="Z265" i="1"/>
  <c r="X265" i="1"/>
  <c r="V265" i="1"/>
  <c r="T265" i="1"/>
  <c r="AB264" i="1"/>
  <c r="Z264" i="1"/>
  <c r="X264" i="1"/>
  <c r="V264" i="1"/>
  <c r="T264" i="1"/>
  <c r="AB263" i="1"/>
  <c r="Z263" i="1"/>
  <c r="X263" i="1"/>
  <c r="V263" i="1"/>
  <c r="T263" i="1"/>
  <c r="AB262" i="1"/>
  <c r="Z262" i="1"/>
  <c r="X262" i="1"/>
  <c r="V262" i="1"/>
  <c r="T262" i="1"/>
  <c r="AB261" i="1"/>
  <c r="Z261" i="1"/>
  <c r="X261" i="1"/>
  <c r="V261" i="1"/>
  <c r="T261" i="1"/>
  <c r="AB260" i="1"/>
  <c r="Z260" i="1"/>
  <c r="X260" i="1"/>
  <c r="V260" i="1"/>
  <c r="T260" i="1"/>
  <c r="AB259" i="1"/>
  <c r="Z259" i="1"/>
  <c r="X259" i="1"/>
  <c r="V259" i="1"/>
  <c r="T259" i="1"/>
  <c r="AB258" i="1"/>
  <c r="Z258" i="1"/>
  <c r="X258" i="1"/>
  <c r="V258" i="1"/>
  <c r="T258" i="1"/>
  <c r="AB257" i="1"/>
  <c r="Z257" i="1"/>
  <c r="X257" i="1"/>
  <c r="V257" i="1"/>
  <c r="T257" i="1"/>
  <c r="AB256" i="1"/>
  <c r="Z256" i="1"/>
  <c r="X256" i="1"/>
  <c r="V256" i="1"/>
  <c r="T256" i="1"/>
  <c r="AB255" i="1"/>
  <c r="Z255" i="1"/>
  <c r="X255" i="1"/>
  <c r="V255" i="1"/>
  <c r="T255" i="1"/>
  <c r="AB254" i="1"/>
  <c r="Z254" i="1"/>
  <c r="X254" i="1"/>
  <c r="V254" i="1"/>
  <c r="T254" i="1"/>
  <c r="Q253" i="1"/>
  <c r="N253" i="1"/>
  <c r="J253" i="1"/>
  <c r="I253" i="1"/>
  <c r="F253" i="1"/>
  <c r="AB252" i="1"/>
  <c r="Z252" i="1"/>
  <c r="X252" i="1"/>
  <c r="V252" i="1"/>
  <c r="T252" i="1"/>
  <c r="AB251" i="1"/>
  <c r="Z251" i="1"/>
  <c r="X251" i="1"/>
  <c r="V251" i="1"/>
  <c r="T251" i="1"/>
  <c r="AB250" i="1"/>
  <c r="Z250" i="1"/>
  <c r="X250" i="1"/>
  <c r="V250" i="1"/>
  <c r="T250" i="1"/>
  <c r="AB249" i="1"/>
  <c r="Z249" i="1"/>
  <c r="X249" i="1"/>
  <c r="V249" i="1"/>
  <c r="T249" i="1"/>
  <c r="AB248" i="1"/>
  <c r="Z248" i="1"/>
  <c r="X248" i="1"/>
  <c r="V248" i="1"/>
  <c r="T248" i="1"/>
  <c r="AB247" i="1"/>
  <c r="Z247" i="1"/>
  <c r="X247" i="1"/>
  <c r="V247" i="1"/>
  <c r="T247" i="1"/>
  <c r="AB246" i="1"/>
  <c r="Z246" i="1"/>
  <c r="X246" i="1"/>
  <c r="V246" i="1"/>
  <c r="T246" i="1"/>
  <c r="AB245" i="1"/>
  <c r="Z245" i="1"/>
  <c r="X245" i="1"/>
  <c r="V245" i="1"/>
  <c r="T245" i="1"/>
  <c r="AB244" i="1"/>
  <c r="Z244" i="1"/>
  <c r="X244" i="1"/>
  <c r="V244" i="1"/>
  <c r="T244" i="1"/>
  <c r="AB243" i="1"/>
  <c r="Z243" i="1"/>
  <c r="X243" i="1"/>
  <c r="V243" i="1"/>
  <c r="T243" i="1"/>
  <c r="AB242" i="1"/>
  <c r="Z242" i="1"/>
  <c r="X242" i="1"/>
  <c r="V242" i="1"/>
  <c r="T242" i="1"/>
  <c r="AB241" i="1"/>
  <c r="Z241" i="1"/>
  <c r="X241" i="1"/>
  <c r="V241" i="1"/>
  <c r="T241" i="1"/>
  <c r="AB240" i="1"/>
  <c r="Z240" i="1"/>
  <c r="X240" i="1"/>
  <c r="V240" i="1"/>
  <c r="T240" i="1"/>
  <c r="AB239" i="1"/>
  <c r="Z239" i="1"/>
  <c r="X239" i="1"/>
  <c r="V239" i="1"/>
  <c r="T239" i="1"/>
  <c r="AB238" i="1"/>
  <c r="Z238" i="1"/>
  <c r="X238" i="1"/>
  <c r="V238" i="1"/>
  <c r="T238" i="1"/>
  <c r="AB237" i="1"/>
  <c r="Z237" i="1"/>
  <c r="X237" i="1"/>
  <c r="V237" i="1"/>
  <c r="T237" i="1"/>
  <c r="AB236" i="1"/>
  <c r="Z236" i="1"/>
  <c r="X236" i="1"/>
  <c r="V236" i="1"/>
  <c r="T236" i="1"/>
  <c r="AB235" i="1"/>
  <c r="Z235" i="1"/>
  <c r="X235" i="1"/>
  <c r="V235" i="1"/>
  <c r="T235" i="1"/>
  <c r="AB234" i="1"/>
  <c r="Z234" i="1"/>
  <c r="X234" i="1"/>
  <c r="V234" i="1"/>
  <c r="T234" i="1"/>
  <c r="AB233" i="1"/>
  <c r="Z233" i="1"/>
  <c r="X233" i="1"/>
  <c r="V233" i="1"/>
  <c r="T233" i="1"/>
  <c r="AB232" i="1"/>
  <c r="Z232" i="1"/>
  <c r="X232" i="1"/>
  <c r="V232" i="1"/>
  <c r="T232" i="1"/>
  <c r="AB231" i="1"/>
  <c r="Z231" i="1"/>
  <c r="X231" i="1"/>
  <c r="V231" i="1"/>
  <c r="T231" i="1"/>
  <c r="AB230" i="1"/>
  <c r="Z230" i="1"/>
  <c r="X230" i="1"/>
  <c r="V230" i="1"/>
  <c r="T230" i="1"/>
  <c r="AB229" i="1"/>
  <c r="Z229" i="1"/>
  <c r="X229" i="1"/>
  <c r="V229" i="1"/>
  <c r="T229" i="1"/>
  <c r="AB228" i="1"/>
  <c r="Z228" i="1"/>
  <c r="X228" i="1"/>
  <c r="V228" i="1"/>
  <c r="T228" i="1"/>
  <c r="AB227" i="1"/>
  <c r="Z227" i="1"/>
  <c r="X227" i="1"/>
  <c r="V227" i="1"/>
  <c r="T227" i="1"/>
  <c r="AB226" i="1"/>
  <c r="Z226" i="1"/>
  <c r="X226" i="1"/>
  <c r="V226" i="1"/>
  <c r="T226" i="1"/>
  <c r="AB225" i="1"/>
  <c r="Z225" i="1"/>
  <c r="X225" i="1"/>
  <c r="V225" i="1"/>
  <c r="T225" i="1"/>
  <c r="AB224" i="1"/>
  <c r="Z224" i="1"/>
  <c r="X224" i="1"/>
  <c r="V224" i="1"/>
  <c r="T224" i="1"/>
  <c r="AB223" i="1"/>
  <c r="Z223" i="1"/>
  <c r="X223" i="1"/>
  <c r="V223" i="1"/>
  <c r="T223" i="1"/>
  <c r="AB222" i="1"/>
  <c r="Z222" i="1"/>
  <c r="X222" i="1"/>
  <c r="V222" i="1"/>
  <c r="T222" i="1"/>
  <c r="AB221" i="1"/>
  <c r="Z221" i="1"/>
  <c r="X221" i="1"/>
  <c r="V221" i="1"/>
  <c r="T221" i="1"/>
  <c r="AB220" i="1"/>
  <c r="Z220" i="1"/>
  <c r="X220" i="1"/>
  <c r="V220" i="1"/>
  <c r="T220" i="1"/>
  <c r="AB219" i="1"/>
  <c r="Z219" i="1"/>
  <c r="X219" i="1"/>
  <c r="V219" i="1"/>
  <c r="T219" i="1"/>
  <c r="AB218" i="1"/>
  <c r="Z218" i="1"/>
  <c r="X218" i="1"/>
  <c r="V218" i="1"/>
  <c r="T218" i="1"/>
  <c r="AB217" i="1"/>
  <c r="Z217" i="1"/>
  <c r="X217" i="1"/>
  <c r="V217" i="1"/>
  <c r="T217" i="1"/>
  <c r="AB216" i="1"/>
  <c r="Z216" i="1"/>
  <c r="X216" i="1"/>
  <c r="V216" i="1"/>
  <c r="T216" i="1"/>
  <c r="AB215" i="1"/>
  <c r="Z215" i="1"/>
  <c r="X215" i="1"/>
  <c r="V215" i="1"/>
  <c r="T215" i="1"/>
  <c r="AB214" i="1"/>
  <c r="Z214" i="1"/>
  <c r="X214" i="1"/>
  <c r="V214" i="1"/>
  <c r="T214" i="1"/>
  <c r="Z213" i="1"/>
  <c r="V213" i="1"/>
  <c r="R213" i="1"/>
  <c r="AA213" i="1"/>
  <c r="Y213" i="1"/>
  <c r="W213" i="1"/>
  <c r="U213" i="1"/>
  <c r="AB213" i="1"/>
  <c r="AA212" i="1"/>
  <c r="Y212" i="1"/>
  <c r="W212" i="1"/>
  <c r="U212" i="1"/>
  <c r="R212" i="1"/>
  <c r="Z211" i="1"/>
  <c r="V211" i="1"/>
  <c r="R211" i="1"/>
  <c r="AA211" i="1"/>
  <c r="Y211" i="1"/>
  <c r="W211" i="1"/>
  <c r="U211" i="1"/>
  <c r="AB211" i="1"/>
  <c r="AB210" i="1"/>
  <c r="AA210" i="1"/>
  <c r="Y210" i="1"/>
  <c r="W210" i="1"/>
  <c r="U210" i="1"/>
  <c r="R210" i="1"/>
  <c r="Z209" i="1"/>
  <c r="V209" i="1"/>
  <c r="R209" i="1"/>
  <c r="AA209" i="1"/>
  <c r="Y209" i="1"/>
  <c r="W209" i="1"/>
  <c r="U209" i="1"/>
  <c r="AB209" i="1"/>
  <c r="AB208" i="1"/>
  <c r="W208" i="1"/>
  <c r="T208" i="1"/>
  <c r="AA208" i="1"/>
  <c r="Y208" i="1"/>
  <c r="U208" i="1"/>
  <c r="R208" i="1"/>
  <c r="AA207" i="1"/>
  <c r="Z207" i="1"/>
  <c r="V207" i="1"/>
  <c r="S207" i="1"/>
  <c r="R207" i="1"/>
  <c r="Y207" i="1"/>
  <c r="W207" i="1"/>
  <c r="U207" i="1"/>
  <c r="AB207" i="1"/>
  <c r="AB206" i="1"/>
  <c r="Y206" i="1"/>
  <c r="W206" i="1"/>
  <c r="T206" i="1"/>
  <c r="AA206" i="1"/>
  <c r="U206" i="1"/>
  <c r="R206" i="1"/>
  <c r="AA205" i="1"/>
  <c r="Z205" i="1"/>
  <c r="V205" i="1"/>
  <c r="S205" i="1"/>
  <c r="R205" i="1"/>
  <c r="Y205" i="1"/>
  <c r="W205" i="1"/>
  <c r="U205" i="1"/>
  <c r="AB205" i="1"/>
  <c r="AB204" i="1"/>
  <c r="Y204" i="1"/>
  <c r="W204" i="1"/>
  <c r="T204" i="1"/>
  <c r="AA204" i="1"/>
  <c r="U204" i="1"/>
  <c r="R204" i="1"/>
  <c r="AA203" i="1"/>
  <c r="Z203" i="1"/>
  <c r="V203" i="1"/>
  <c r="S203" i="1"/>
  <c r="R203" i="1"/>
  <c r="Y203" i="1"/>
  <c r="W203" i="1"/>
  <c r="U203" i="1"/>
  <c r="AB203" i="1"/>
  <c r="AB202" i="1"/>
  <c r="Y202" i="1"/>
  <c r="W202" i="1"/>
  <c r="T202" i="1"/>
  <c r="AA202" i="1"/>
  <c r="U202" i="1"/>
  <c r="R202" i="1"/>
  <c r="AA201" i="1"/>
  <c r="Z201" i="1"/>
  <c r="V201" i="1"/>
  <c r="S201" i="1"/>
  <c r="R201" i="1"/>
  <c r="Y201" i="1"/>
  <c r="W201" i="1"/>
  <c r="U201" i="1"/>
  <c r="AB201" i="1"/>
  <c r="AB200" i="1"/>
  <c r="Y200" i="1"/>
  <c r="W200" i="1"/>
  <c r="T200" i="1"/>
  <c r="AA200" i="1"/>
  <c r="U200" i="1"/>
  <c r="R200" i="1"/>
  <c r="AA199" i="1"/>
  <c r="Z199" i="1"/>
  <c r="V199" i="1"/>
  <c r="S199" i="1"/>
  <c r="R199" i="1"/>
  <c r="Y199" i="1"/>
  <c r="W199" i="1"/>
  <c r="U199" i="1"/>
  <c r="AB199" i="1"/>
  <c r="X198" i="1"/>
  <c r="Y198" i="1"/>
  <c r="W198" i="1"/>
  <c r="AA198" i="1"/>
  <c r="U198" i="1"/>
  <c r="R198" i="1"/>
  <c r="AA197" i="1"/>
  <c r="W197" i="1"/>
  <c r="V197" i="1"/>
  <c r="S197" i="1"/>
  <c r="Y197" i="1"/>
  <c r="U197" i="1"/>
  <c r="AB197" i="1"/>
  <c r="R197" i="1"/>
  <c r="Y196" i="1"/>
  <c r="W196" i="1"/>
  <c r="AA196" i="1"/>
  <c r="U196" i="1"/>
  <c r="AA195" i="1"/>
  <c r="Z195" i="1"/>
  <c r="W195" i="1"/>
  <c r="V195" i="1"/>
  <c r="S195" i="1"/>
  <c r="R195" i="1"/>
  <c r="Y195" i="1"/>
  <c r="U195" i="1"/>
  <c r="AB195" i="1"/>
  <c r="AB194" i="1"/>
  <c r="Y194" i="1"/>
  <c r="T194" i="1"/>
  <c r="W194" i="1"/>
  <c r="U194" i="1"/>
  <c r="AA193" i="1"/>
  <c r="Z193" i="1"/>
  <c r="S193" i="1"/>
  <c r="R193" i="1"/>
  <c r="Y193" i="1"/>
  <c r="W193" i="1"/>
  <c r="V193" i="1"/>
  <c r="AB193" i="1"/>
  <c r="X192" i="1"/>
  <c r="W192" i="1"/>
  <c r="S192" i="1"/>
  <c r="AA192" i="1"/>
  <c r="AB192" i="1" s="1"/>
  <c r="Y192" i="1"/>
  <c r="U192" i="1"/>
  <c r="T192" i="1"/>
  <c r="Z191" i="1"/>
  <c r="U191" i="1"/>
  <c r="AA191" i="1"/>
  <c r="S191" i="1"/>
  <c r="Y191" i="1"/>
  <c r="W191" i="1"/>
  <c r="V191" i="1"/>
  <c r="R191" i="1"/>
  <c r="Y190" i="1"/>
  <c r="U190" i="1"/>
  <c r="AA190" i="1"/>
  <c r="R190" i="1"/>
  <c r="W190" i="1"/>
  <c r="V190" i="1"/>
  <c r="Z190" i="1"/>
  <c r="AA189" i="1"/>
  <c r="S189" i="1"/>
  <c r="W189" i="1"/>
  <c r="Y189" i="1"/>
  <c r="U189" i="1"/>
  <c r="Z189" i="1"/>
  <c r="R189" i="1"/>
  <c r="Z188" i="1"/>
  <c r="Y188" i="1"/>
  <c r="U188" i="1"/>
  <c r="R188" i="1"/>
  <c r="W188" i="1"/>
  <c r="V188" i="1"/>
  <c r="AA187" i="1"/>
  <c r="S187" i="1"/>
  <c r="W187" i="1"/>
  <c r="Y187" i="1"/>
  <c r="U187" i="1"/>
  <c r="Z187" i="1"/>
  <c r="R187" i="1"/>
  <c r="Z186" i="1"/>
  <c r="Y186" i="1"/>
  <c r="U186" i="1"/>
  <c r="R186" i="1"/>
  <c r="W186" i="1"/>
  <c r="V186" i="1"/>
  <c r="AA185" i="1"/>
  <c r="S185" i="1"/>
  <c r="W185" i="1"/>
  <c r="Y185" i="1"/>
  <c r="U185" i="1"/>
  <c r="Z185" i="1"/>
  <c r="R185" i="1"/>
  <c r="Z184" i="1"/>
  <c r="Y184" i="1"/>
  <c r="U184" i="1"/>
  <c r="R184" i="1"/>
  <c r="W184" i="1"/>
  <c r="V184" i="1"/>
  <c r="AA183" i="1"/>
  <c r="S183" i="1"/>
  <c r="W183" i="1"/>
  <c r="Y183" i="1"/>
  <c r="U183" i="1"/>
  <c r="Z183" i="1"/>
  <c r="R183" i="1"/>
  <c r="Z182" i="1"/>
  <c r="Y182" i="1"/>
  <c r="U182" i="1"/>
  <c r="R182" i="1"/>
  <c r="W182" i="1"/>
  <c r="V182" i="1"/>
  <c r="AA181" i="1"/>
  <c r="S181" i="1"/>
  <c r="W181" i="1"/>
  <c r="Y181" i="1"/>
  <c r="U181" i="1"/>
  <c r="Z181" i="1"/>
  <c r="R181" i="1"/>
  <c r="Z180" i="1"/>
  <c r="Y180" i="1"/>
  <c r="U180" i="1"/>
  <c r="R180" i="1"/>
  <c r="W180" i="1"/>
  <c r="V180" i="1"/>
  <c r="AA179" i="1"/>
  <c r="S179" i="1"/>
  <c r="W179" i="1"/>
  <c r="Y179" i="1"/>
  <c r="U179" i="1"/>
  <c r="Z179" i="1"/>
  <c r="R179" i="1"/>
  <c r="Z178" i="1"/>
  <c r="Y178" i="1"/>
  <c r="U178" i="1"/>
  <c r="R178" i="1"/>
  <c r="W178" i="1"/>
  <c r="V178" i="1"/>
  <c r="AA177" i="1"/>
  <c r="S177" i="1"/>
  <c r="W177" i="1"/>
  <c r="Y177" i="1"/>
  <c r="U177" i="1"/>
  <c r="Z177" i="1"/>
  <c r="R177" i="1"/>
  <c r="Z176" i="1"/>
  <c r="Y176" i="1"/>
  <c r="U176" i="1"/>
  <c r="R176" i="1"/>
  <c r="W176" i="1"/>
  <c r="V176" i="1"/>
  <c r="AA175" i="1"/>
  <c r="S175" i="1"/>
  <c r="W175" i="1"/>
  <c r="Y175" i="1"/>
  <c r="U175" i="1"/>
  <c r="Z175" i="1"/>
  <c r="R175" i="1"/>
  <c r="Z174" i="1"/>
  <c r="Y174" i="1"/>
  <c r="U174" i="1"/>
  <c r="R174" i="1"/>
  <c r="W174" i="1"/>
  <c r="V174" i="1"/>
  <c r="W173" i="1"/>
  <c r="AA173" i="1"/>
  <c r="Y173" i="1"/>
  <c r="U173" i="1"/>
  <c r="R173" i="1"/>
  <c r="Z172" i="1"/>
  <c r="Y172" i="1"/>
  <c r="V172" i="1"/>
  <c r="U172" i="1"/>
  <c r="R172" i="1"/>
  <c r="AA172" i="1"/>
  <c r="W172" i="1"/>
  <c r="AB172" i="1"/>
  <c r="S171" i="1"/>
  <c r="T171" i="1" s="1"/>
  <c r="AA171" i="1"/>
  <c r="Y171" i="1"/>
  <c r="W171" i="1"/>
  <c r="U171" i="1"/>
  <c r="X170" i="1"/>
  <c r="W170" i="1"/>
  <c r="AA170" i="1"/>
  <c r="Y170" i="1"/>
  <c r="U170" i="1"/>
  <c r="R170" i="1"/>
  <c r="Z169" i="1"/>
  <c r="Y169" i="1"/>
  <c r="V169" i="1"/>
  <c r="R169" i="1"/>
  <c r="AA169" i="1"/>
  <c r="S169" i="1"/>
  <c r="W169" i="1"/>
  <c r="U169" i="1"/>
  <c r="X168" i="1"/>
  <c r="W168" i="1"/>
  <c r="AA168" i="1"/>
  <c r="Y168" i="1"/>
  <c r="U168" i="1"/>
  <c r="R168" i="1"/>
  <c r="Z167" i="1"/>
  <c r="Y167" i="1"/>
  <c r="V167" i="1"/>
  <c r="R167" i="1"/>
  <c r="AA167" i="1"/>
  <c r="S167" i="1"/>
  <c r="W167" i="1"/>
  <c r="AB167" i="1"/>
  <c r="W166" i="1"/>
  <c r="AA166" i="1"/>
  <c r="U166" i="1"/>
  <c r="R166" i="1"/>
  <c r="Z165" i="1"/>
  <c r="Y165" i="1"/>
  <c r="V165" i="1"/>
  <c r="R165" i="1"/>
  <c r="AA165" i="1"/>
  <c r="S165" i="1"/>
  <c r="W165" i="1"/>
  <c r="U165" i="1"/>
  <c r="AB165" i="1"/>
  <c r="X164" i="1"/>
  <c r="W164" i="1"/>
  <c r="AA164" i="1"/>
  <c r="Y164" i="1"/>
  <c r="U164" i="1"/>
  <c r="R164" i="1"/>
  <c r="Z163" i="1"/>
  <c r="Y163" i="1"/>
  <c r="V163" i="1"/>
  <c r="R163" i="1"/>
  <c r="AA163" i="1"/>
  <c r="S163" i="1"/>
  <c r="W163" i="1"/>
  <c r="U163" i="1"/>
  <c r="AB163" i="1"/>
  <c r="X162" i="1"/>
  <c r="W162" i="1"/>
  <c r="AA162" i="1"/>
  <c r="Y162" i="1"/>
  <c r="U162" i="1"/>
  <c r="R162" i="1"/>
  <c r="Z161" i="1"/>
  <c r="Y161" i="1"/>
  <c r="V161" i="1"/>
  <c r="R161" i="1"/>
  <c r="AA161" i="1"/>
  <c r="S161" i="1"/>
  <c r="W161" i="1"/>
  <c r="U161" i="1"/>
  <c r="X160" i="1"/>
  <c r="W160" i="1"/>
  <c r="AA160" i="1"/>
  <c r="Y160" i="1"/>
  <c r="U160" i="1"/>
  <c r="R160" i="1"/>
  <c r="Z159" i="1"/>
  <c r="Y159" i="1"/>
  <c r="V159" i="1"/>
  <c r="R159" i="1"/>
  <c r="AA159" i="1"/>
  <c r="S159" i="1"/>
  <c r="W159" i="1"/>
  <c r="AB159" i="1"/>
  <c r="AB158" i="1"/>
  <c r="W158" i="1"/>
  <c r="AA158" i="1"/>
  <c r="U158" i="1"/>
  <c r="R158" i="1"/>
  <c r="Z157" i="1"/>
  <c r="Y157" i="1"/>
  <c r="V157" i="1"/>
  <c r="R157" i="1"/>
  <c r="AA157" i="1"/>
  <c r="S157" i="1"/>
  <c r="W157" i="1"/>
  <c r="U157" i="1"/>
  <c r="AB157" i="1"/>
  <c r="X156" i="1"/>
  <c r="W156" i="1"/>
  <c r="AA156" i="1"/>
  <c r="Y156" i="1"/>
  <c r="U156" i="1"/>
  <c r="R156" i="1"/>
  <c r="Z155" i="1"/>
  <c r="Y155" i="1"/>
  <c r="V155" i="1"/>
  <c r="R155" i="1"/>
  <c r="AA155" i="1"/>
  <c r="S155" i="1"/>
  <c r="W155" i="1"/>
  <c r="U155" i="1"/>
  <c r="AB155" i="1"/>
  <c r="X154" i="1"/>
  <c r="W154" i="1"/>
  <c r="AA154" i="1"/>
  <c r="Y154" i="1"/>
  <c r="U154" i="1"/>
  <c r="R154" i="1"/>
  <c r="Z153" i="1"/>
  <c r="Y153" i="1"/>
  <c r="V153" i="1"/>
  <c r="R153" i="1"/>
  <c r="AA153" i="1"/>
  <c r="S153" i="1"/>
  <c r="W153" i="1"/>
  <c r="U153" i="1"/>
  <c r="X152" i="1"/>
  <c r="W152" i="1"/>
  <c r="AA152" i="1"/>
  <c r="Y152" i="1"/>
  <c r="U152" i="1"/>
  <c r="R152" i="1"/>
  <c r="Z151" i="1"/>
  <c r="Y151" i="1"/>
  <c r="V151" i="1"/>
  <c r="R151" i="1"/>
  <c r="AA151" i="1"/>
  <c r="S151" i="1"/>
  <c r="W151" i="1"/>
  <c r="AB151" i="1"/>
  <c r="AB150" i="1"/>
  <c r="W150" i="1"/>
  <c r="AA150" i="1"/>
  <c r="U150" i="1"/>
  <c r="R150" i="1"/>
  <c r="Z149" i="1"/>
  <c r="Y149" i="1"/>
  <c r="V149" i="1"/>
  <c r="R149" i="1"/>
  <c r="AA149" i="1"/>
  <c r="S149" i="1"/>
  <c r="W149" i="1"/>
  <c r="U149" i="1"/>
  <c r="AB149" i="1"/>
  <c r="X148" i="1"/>
  <c r="W148" i="1"/>
  <c r="AA148" i="1"/>
  <c r="Y148" i="1"/>
  <c r="U148" i="1"/>
  <c r="R148" i="1"/>
  <c r="Z147" i="1"/>
  <c r="Y147" i="1"/>
  <c r="AA147" i="1"/>
  <c r="W147" i="1"/>
  <c r="AA146" i="1"/>
  <c r="AB146" i="1" s="1"/>
  <c r="S146" i="1"/>
  <c r="T146" i="1" s="1"/>
  <c r="W146" i="1"/>
  <c r="Y146" i="1"/>
  <c r="U146" i="1"/>
  <c r="R146" i="1"/>
  <c r="Z145" i="1"/>
  <c r="Y145" i="1"/>
  <c r="V145" i="1"/>
  <c r="R145" i="1"/>
  <c r="AA145" i="1"/>
  <c r="S145" i="1"/>
  <c r="W145" i="1"/>
  <c r="AB145" i="1"/>
  <c r="AB144" i="1"/>
  <c r="W144" i="1"/>
  <c r="AA144" i="1"/>
  <c r="Y144" i="1"/>
  <c r="U144" i="1"/>
  <c r="R144" i="1"/>
  <c r="Z143" i="1"/>
  <c r="Y143" i="1"/>
  <c r="V143" i="1"/>
  <c r="U143" i="1"/>
  <c r="AA143" i="1"/>
  <c r="S143" i="1"/>
  <c r="W143" i="1"/>
  <c r="AB143" i="1"/>
  <c r="W142" i="1"/>
  <c r="AA142" i="1"/>
  <c r="U142" i="1"/>
  <c r="R142" i="1"/>
  <c r="Z141" i="1"/>
  <c r="Y141" i="1"/>
  <c r="V141" i="1"/>
  <c r="AA141" i="1"/>
  <c r="S141" i="1"/>
  <c r="W141" i="1"/>
  <c r="U141" i="1"/>
  <c r="AB141" i="1"/>
  <c r="AA140" i="1"/>
  <c r="AB140" i="1" s="1"/>
  <c r="X140" i="1"/>
  <c r="S140" i="1"/>
  <c r="T140" i="1" s="1"/>
  <c r="W140" i="1"/>
  <c r="Y140" i="1"/>
  <c r="U140" i="1"/>
  <c r="R140" i="1"/>
  <c r="Z139" i="1"/>
  <c r="Y139" i="1"/>
  <c r="AA139" i="1"/>
  <c r="W139" i="1"/>
  <c r="AA138" i="1"/>
  <c r="AB138" i="1" s="1"/>
  <c r="S138" i="1"/>
  <c r="T138" i="1" s="1"/>
  <c r="W138" i="1"/>
  <c r="Y138" i="1"/>
  <c r="U138" i="1"/>
  <c r="R138" i="1"/>
  <c r="AA137" i="1"/>
  <c r="Z137" i="1"/>
  <c r="W137" i="1"/>
  <c r="U137" i="1"/>
  <c r="W136" i="1"/>
  <c r="U136" i="1"/>
  <c r="AA136" i="1"/>
  <c r="Y136" i="1"/>
  <c r="U135" i="1"/>
  <c r="S135" i="1"/>
  <c r="AA135" i="1"/>
  <c r="Z135" i="1"/>
  <c r="W135" i="1"/>
  <c r="V135" i="1"/>
  <c r="R135" i="1"/>
  <c r="X134" i="1"/>
  <c r="U134" i="1"/>
  <c r="S134" i="1"/>
  <c r="T134" i="1" s="1"/>
  <c r="W134" i="1"/>
  <c r="AA134" i="1"/>
  <c r="Y134" i="1"/>
  <c r="R134" i="1"/>
  <c r="V133" i="1"/>
  <c r="AA133" i="1"/>
  <c r="Z133" i="1"/>
  <c r="W133" i="1"/>
  <c r="U133" i="1"/>
  <c r="W132" i="1"/>
  <c r="U132" i="1"/>
  <c r="AA132" i="1"/>
  <c r="Y131" i="1"/>
  <c r="U131" i="1"/>
  <c r="S131" i="1"/>
  <c r="AA131" i="1"/>
  <c r="Z131" i="1"/>
  <c r="W131" i="1"/>
  <c r="V131" i="1"/>
  <c r="R131" i="1"/>
  <c r="X130" i="1"/>
  <c r="U130" i="1"/>
  <c r="S130" i="1"/>
  <c r="T130" i="1" s="1"/>
  <c r="W130" i="1"/>
  <c r="AA130" i="1"/>
  <c r="Y130" i="1"/>
  <c r="R130" i="1"/>
  <c r="AA129" i="1"/>
  <c r="Z129" i="1"/>
  <c r="U129" i="1"/>
  <c r="W128" i="1"/>
  <c r="U128" i="1"/>
  <c r="AA128" i="1"/>
  <c r="Y128" i="1"/>
  <c r="U127" i="1"/>
  <c r="S127" i="1"/>
  <c r="O126" i="1"/>
  <c r="AB127" i="1"/>
  <c r="R127" i="1"/>
  <c r="G126" i="1"/>
  <c r="AB125" i="1"/>
  <c r="AA125" i="1"/>
  <c r="Z125" i="1"/>
  <c r="Y125" i="1"/>
  <c r="X125" i="1"/>
  <c r="W125" i="1"/>
  <c r="V125" i="1"/>
  <c r="U125" i="1"/>
  <c r="T125" i="1"/>
  <c r="S125" i="1"/>
  <c r="R124" i="1"/>
  <c r="AA124" i="1"/>
  <c r="W124" i="1"/>
  <c r="U124" i="1"/>
  <c r="Y123" i="1"/>
  <c r="U123" i="1"/>
  <c r="T123" i="1"/>
  <c r="R123" i="1"/>
  <c r="AA123" i="1"/>
  <c r="W123" i="1"/>
  <c r="S123" i="1"/>
  <c r="X122" i="1"/>
  <c r="S122" i="1"/>
  <c r="AA122" i="1"/>
  <c r="Y122" i="1"/>
  <c r="U122" i="1"/>
  <c r="AB122" i="1"/>
  <c r="R122" i="1"/>
  <c r="Z121" i="1"/>
  <c r="Y121" i="1"/>
  <c r="AA121" i="1"/>
  <c r="W121" i="1"/>
  <c r="V121" i="1"/>
  <c r="AA120" i="1"/>
  <c r="S120" i="1"/>
  <c r="W120" i="1"/>
  <c r="Y120" i="1"/>
  <c r="U120" i="1"/>
  <c r="R120" i="1"/>
  <c r="Z119" i="1"/>
  <c r="Y119" i="1"/>
  <c r="AA119" i="1"/>
  <c r="W119" i="1"/>
  <c r="V119" i="1"/>
  <c r="AA118" i="1"/>
  <c r="W118" i="1"/>
  <c r="S118" i="1"/>
  <c r="U118" i="1"/>
  <c r="AB118" i="1"/>
  <c r="R118" i="1"/>
  <c r="Z117" i="1"/>
  <c r="Y117" i="1"/>
  <c r="V117" i="1"/>
  <c r="R117" i="1"/>
  <c r="AA117" i="1"/>
  <c r="U117" i="1"/>
  <c r="S117" i="1"/>
  <c r="W117" i="1"/>
  <c r="AB117" i="1"/>
  <c r="X116" i="1"/>
  <c r="W116" i="1"/>
  <c r="AA116" i="1"/>
  <c r="AB116" i="1" s="1"/>
  <c r="Y116" i="1"/>
  <c r="U116" i="1"/>
  <c r="R116" i="1"/>
  <c r="Z115" i="1"/>
  <c r="Y115" i="1"/>
  <c r="U115" i="1"/>
  <c r="AA115" i="1"/>
  <c r="S115" i="1"/>
  <c r="W115" i="1"/>
  <c r="V115" i="1"/>
  <c r="W114" i="1"/>
  <c r="P108" i="1"/>
  <c r="P29" i="1" s="1"/>
  <c r="AA114" i="1"/>
  <c r="U114" i="1"/>
  <c r="R114" i="1"/>
  <c r="D108" i="1"/>
  <c r="D29" i="1" s="1"/>
  <c r="Z113" i="1"/>
  <c r="Y113" i="1"/>
  <c r="V113" i="1"/>
  <c r="R113" i="1"/>
  <c r="AA113" i="1"/>
  <c r="S113" i="1"/>
  <c r="W113" i="1"/>
  <c r="U113" i="1"/>
  <c r="AB113" i="1"/>
  <c r="W112" i="1"/>
  <c r="L108" i="1"/>
  <c r="K108" i="1"/>
  <c r="U112" i="1"/>
  <c r="R112" i="1"/>
  <c r="Z111" i="1"/>
  <c r="S111" i="1"/>
  <c r="R111" i="1"/>
  <c r="AA111" i="1"/>
  <c r="U111" i="1"/>
  <c r="Y111" i="1"/>
  <c r="W111" i="1"/>
  <c r="V111" i="1"/>
  <c r="F108" i="1"/>
  <c r="X110" i="1"/>
  <c r="W110" i="1"/>
  <c r="S110" i="1"/>
  <c r="T110" i="1" s="1"/>
  <c r="AA110" i="1"/>
  <c r="AB110" i="1" s="1"/>
  <c r="Y110" i="1"/>
  <c r="U110" i="1"/>
  <c r="Z109" i="1"/>
  <c r="U109" i="1"/>
  <c r="R109" i="1"/>
  <c r="Y109" i="1"/>
  <c r="W109" i="1"/>
  <c r="N108" i="1"/>
  <c r="H108" i="1"/>
  <c r="AB107" i="1"/>
  <c r="AA107" i="1"/>
  <c r="Z107" i="1"/>
  <c r="Y107" i="1"/>
  <c r="X107" i="1"/>
  <c r="W107" i="1"/>
  <c r="V107" i="1"/>
  <c r="U107" i="1"/>
  <c r="T107" i="1"/>
  <c r="AB106" i="1"/>
  <c r="AA106" i="1"/>
  <c r="Z106" i="1"/>
  <c r="Y106" i="1"/>
  <c r="X106" i="1"/>
  <c r="W106" i="1"/>
  <c r="V106" i="1"/>
  <c r="U106" i="1"/>
  <c r="T106" i="1"/>
  <c r="S106" i="1"/>
  <c r="AB105" i="1"/>
  <c r="AA105" i="1"/>
  <c r="X105" i="1"/>
  <c r="V105" i="1"/>
  <c r="S105" i="1"/>
  <c r="R105" i="1"/>
  <c r="Q105" i="1"/>
  <c r="P105" i="1"/>
  <c r="O105" i="1"/>
  <c r="N105" i="1"/>
  <c r="M105" i="1"/>
  <c r="L105" i="1"/>
  <c r="K105" i="1"/>
  <c r="Y105" i="1" s="1"/>
  <c r="J105" i="1"/>
  <c r="W105" i="1" s="1"/>
  <c r="I105" i="1"/>
  <c r="U105" i="1" s="1"/>
  <c r="H105" i="1"/>
  <c r="Z105" i="1" s="1"/>
  <c r="G105" i="1"/>
  <c r="F105" i="1"/>
  <c r="E105" i="1"/>
  <c r="D105" i="1"/>
  <c r="U104" i="1"/>
  <c r="R104" i="1"/>
  <c r="Q102" i="1"/>
  <c r="Q100" i="1" s="1"/>
  <c r="Y104" i="1"/>
  <c r="AA104" i="1"/>
  <c r="W104" i="1"/>
  <c r="S104" i="1"/>
  <c r="R103" i="1"/>
  <c r="R102" i="1" s="1"/>
  <c r="P102" i="1"/>
  <c r="P100" i="1" s="1"/>
  <c r="N102" i="1"/>
  <c r="N100" i="1" s="1"/>
  <c r="L102" i="1"/>
  <c r="J102" i="1"/>
  <c r="W102" i="1" s="1"/>
  <c r="X103" i="1"/>
  <c r="F102" i="1"/>
  <c r="F100" i="1" s="1"/>
  <c r="D102" i="1"/>
  <c r="D100" i="1" s="1"/>
  <c r="U102" i="1"/>
  <c r="O102" i="1"/>
  <c r="M102" i="1"/>
  <c r="M100" i="1" s="1"/>
  <c r="K102" i="1"/>
  <c r="Y102" i="1" s="1"/>
  <c r="I102" i="1"/>
  <c r="I100" i="1" s="1"/>
  <c r="H102" i="1"/>
  <c r="G102" i="1"/>
  <c r="E102" i="1"/>
  <c r="E100" i="1" s="1"/>
  <c r="AB101" i="1"/>
  <c r="AA101" i="1"/>
  <c r="Z101" i="1"/>
  <c r="Y101" i="1"/>
  <c r="X101" i="1"/>
  <c r="W101" i="1"/>
  <c r="V101" i="1"/>
  <c r="U101" i="1"/>
  <c r="T101" i="1"/>
  <c r="S101" i="1"/>
  <c r="R100" i="1"/>
  <c r="O100" i="1"/>
  <c r="J100" i="1"/>
  <c r="W100" i="1" s="1"/>
  <c r="G100" i="1"/>
  <c r="Y99" i="1"/>
  <c r="R99" i="1"/>
  <c r="W99" i="1"/>
  <c r="I96" i="1"/>
  <c r="AA98" i="1"/>
  <c r="X98" i="1"/>
  <c r="V98" i="1"/>
  <c r="S98" i="1"/>
  <c r="Y98" i="1"/>
  <c r="W98" i="1"/>
  <c r="U98" i="1"/>
  <c r="AB98" i="1"/>
  <c r="R98" i="1"/>
  <c r="R97" i="1"/>
  <c r="R96" i="1" s="1"/>
  <c r="P96" i="1"/>
  <c r="N96" i="1"/>
  <c r="W97" i="1"/>
  <c r="F96" i="1"/>
  <c r="D96" i="1"/>
  <c r="U96" i="1"/>
  <c r="Q96" i="1"/>
  <c r="O96" i="1"/>
  <c r="M96" i="1"/>
  <c r="J96" i="1"/>
  <c r="W96" i="1" s="1"/>
  <c r="E96" i="1"/>
  <c r="AB95" i="1"/>
  <c r="AA95" i="1"/>
  <c r="Z95" i="1"/>
  <c r="Y95" i="1"/>
  <c r="X95" i="1"/>
  <c r="W95" i="1"/>
  <c r="V95" i="1"/>
  <c r="U95" i="1"/>
  <c r="T95" i="1"/>
  <c r="S95" i="1"/>
  <c r="AA94" i="1"/>
  <c r="S94" i="1"/>
  <c r="Z94" i="1"/>
  <c r="W94" i="1"/>
  <c r="V94" i="1"/>
  <c r="F92" i="1"/>
  <c r="F91" i="1" s="1"/>
  <c r="E92" i="1"/>
  <c r="E91" i="1" s="1"/>
  <c r="W93" i="1"/>
  <c r="U93" i="1"/>
  <c r="P92" i="1"/>
  <c r="P91" i="1" s="1"/>
  <c r="L92" i="1"/>
  <c r="D92" i="1"/>
  <c r="N92" i="1"/>
  <c r="J92" i="1"/>
  <c r="H92" i="1"/>
  <c r="H91" i="1" s="1"/>
  <c r="N91" i="1"/>
  <c r="J91" i="1"/>
  <c r="D91" i="1"/>
  <c r="Z90" i="1"/>
  <c r="V90" i="1"/>
  <c r="R90" i="1"/>
  <c r="R89" i="1" s="1"/>
  <c r="R87" i="1" s="1"/>
  <c r="N89" i="1"/>
  <c r="AA90" i="1"/>
  <c r="Y90" i="1"/>
  <c r="W90" i="1"/>
  <c r="U90" i="1"/>
  <c r="AB90" i="1"/>
  <c r="F89" i="1"/>
  <c r="F87" i="1" s="1"/>
  <c r="F86" i="1" s="1"/>
  <c r="F27" i="1" s="1"/>
  <c r="AA89" i="1"/>
  <c r="Q89" i="1"/>
  <c r="P89" i="1"/>
  <c r="P87" i="1" s="1"/>
  <c r="P86" i="1" s="1"/>
  <c r="O89" i="1"/>
  <c r="M89" i="1"/>
  <c r="L89" i="1"/>
  <c r="L87" i="1" s="1"/>
  <c r="K89" i="1"/>
  <c r="I89" i="1"/>
  <c r="H89" i="1"/>
  <c r="Z89" i="1" s="1"/>
  <c r="G89" i="1"/>
  <c r="E89" i="1"/>
  <c r="D89" i="1"/>
  <c r="D87" i="1" s="1"/>
  <c r="AB88" i="1"/>
  <c r="AA88" i="1"/>
  <c r="Z88" i="1"/>
  <c r="Y88" i="1"/>
  <c r="X88" i="1"/>
  <c r="W88" i="1"/>
  <c r="V88" i="1"/>
  <c r="U88" i="1"/>
  <c r="T88" i="1"/>
  <c r="S88" i="1"/>
  <c r="Q87" i="1"/>
  <c r="O87" i="1"/>
  <c r="M87" i="1"/>
  <c r="K87" i="1"/>
  <c r="I87" i="1"/>
  <c r="G87" i="1"/>
  <c r="E87" i="1"/>
  <c r="Y85" i="1"/>
  <c r="R85" i="1"/>
  <c r="AA85" i="1"/>
  <c r="W85" i="1"/>
  <c r="U85" i="1"/>
  <c r="Z84" i="1"/>
  <c r="V84" i="1"/>
  <c r="R84" i="1"/>
  <c r="AA84" i="1"/>
  <c r="Y84" i="1"/>
  <c r="W84" i="1"/>
  <c r="AB84" i="1"/>
  <c r="Y83" i="1"/>
  <c r="R83" i="1"/>
  <c r="AA83" i="1"/>
  <c r="W83" i="1"/>
  <c r="U83" i="1"/>
  <c r="T83" i="1"/>
  <c r="Z82" i="1"/>
  <c r="V82" i="1"/>
  <c r="R82" i="1"/>
  <c r="AA82" i="1"/>
  <c r="Y82" i="1"/>
  <c r="W82" i="1"/>
  <c r="AB82" i="1"/>
  <c r="Y81" i="1"/>
  <c r="R81" i="1"/>
  <c r="AA81" i="1"/>
  <c r="W81" i="1"/>
  <c r="U81" i="1"/>
  <c r="Z80" i="1"/>
  <c r="V80" i="1"/>
  <c r="R80" i="1"/>
  <c r="AA80" i="1"/>
  <c r="Y80" i="1"/>
  <c r="W80" i="1"/>
  <c r="AB80" i="1"/>
  <c r="R79" i="1"/>
  <c r="W79" i="1"/>
  <c r="U79" i="1"/>
  <c r="D77" i="1"/>
  <c r="D75" i="1" s="1"/>
  <c r="AA78" i="1"/>
  <c r="Z78" i="1"/>
  <c r="V78" i="1"/>
  <c r="R78" i="1"/>
  <c r="Y78" i="1"/>
  <c r="U78" i="1"/>
  <c r="AB78" i="1"/>
  <c r="Q77" i="1"/>
  <c r="Q75" i="1" s="1"/>
  <c r="O77" i="1"/>
  <c r="O75" i="1" s="1"/>
  <c r="M77" i="1"/>
  <c r="M75" i="1" s="1"/>
  <c r="K77" i="1"/>
  <c r="I77" i="1"/>
  <c r="I75" i="1" s="1"/>
  <c r="G77" i="1"/>
  <c r="G75" i="1" s="1"/>
  <c r="E77" i="1"/>
  <c r="E75" i="1" s="1"/>
  <c r="AB76" i="1"/>
  <c r="AA76" i="1"/>
  <c r="Z76" i="1"/>
  <c r="Y76" i="1"/>
  <c r="X76" i="1"/>
  <c r="W76" i="1"/>
  <c r="V76" i="1"/>
  <c r="U76" i="1"/>
  <c r="T76" i="1"/>
  <c r="S76" i="1"/>
  <c r="AB74" i="1"/>
  <c r="AA74" i="1"/>
  <c r="Z74" i="1"/>
  <c r="Y74" i="1"/>
  <c r="X74" i="1"/>
  <c r="W74" i="1"/>
  <c r="V74" i="1"/>
  <c r="U74" i="1"/>
  <c r="T74" i="1"/>
  <c r="S74" i="1"/>
  <c r="AB73" i="1"/>
  <c r="AA73" i="1"/>
  <c r="Z73" i="1"/>
  <c r="Y73" i="1"/>
  <c r="X73" i="1"/>
  <c r="W73" i="1"/>
  <c r="V73" i="1"/>
  <c r="U73" i="1"/>
  <c r="T73" i="1"/>
  <c r="S73" i="1"/>
  <c r="AB72" i="1"/>
  <c r="AA72" i="1"/>
  <c r="Z72" i="1"/>
  <c r="Y72" i="1"/>
  <c r="X72" i="1"/>
  <c r="W72" i="1"/>
  <c r="V72" i="1"/>
  <c r="U72" i="1"/>
  <c r="T72" i="1"/>
  <c r="S72" i="1"/>
  <c r="Z71" i="1"/>
  <c r="Y71" i="1"/>
  <c r="R71" i="1"/>
  <c r="Q71" i="1"/>
  <c r="AA71" i="1" s="1"/>
  <c r="P71" i="1"/>
  <c r="O71" i="1"/>
  <c r="N71" i="1"/>
  <c r="M71" i="1"/>
  <c r="S71" i="1" s="1"/>
  <c r="L71" i="1"/>
  <c r="K71" i="1"/>
  <c r="J71" i="1"/>
  <c r="W71" i="1" s="1"/>
  <c r="I71" i="1"/>
  <c r="V71" i="1" s="1"/>
  <c r="H71" i="1"/>
  <c r="AB71" i="1" s="1"/>
  <c r="G71" i="1"/>
  <c r="F71" i="1"/>
  <c r="E71" i="1"/>
  <c r="E66" i="1" s="1"/>
  <c r="E49" i="1" s="1"/>
  <c r="D71" i="1"/>
  <c r="AB70" i="1"/>
  <c r="AA70" i="1"/>
  <c r="Z70" i="1"/>
  <c r="Y70" i="1"/>
  <c r="X70" i="1"/>
  <c r="W70" i="1"/>
  <c r="V70" i="1"/>
  <c r="U70" i="1"/>
  <c r="T70" i="1"/>
  <c r="S70" i="1"/>
  <c r="AB69" i="1"/>
  <c r="AA69" i="1"/>
  <c r="Z69" i="1"/>
  <c r="Y69" i="1"/>
  <c r="X69" i="1"/>
  <c r="W69" i="1"/>
  <c r="V69" i="1"/>
  <c r="U69" i="1"/>
  <c r="T69" i="1"/>
  <c r="S69" i="1"/>
  <c r="AB68" i="1"/>
  <c r="AA68" i="1"/>
  <c r="Z68" i="1"/>
  <c r="Y68" i="1"/>
  <c r="X68" i="1"/>
  <c r="W68" i="1"/>
  <c r="V68" i="1"/>
  <c r="U68" i="1"/>
  <c r="T68" i="1"/>
  <c r="S68" i="1"/>
  <c r="AB67" i="1"/>
  <c r="T67" i="1"/>
  <c r="R67" i="1"/>
  <c r="Q67" i="1"/>
  <c r="P67" i="1"/>
  <c r="O67" i="1"/>
  <c r="N67" i="1"/>
  <c r="M67" i="1"/>
  <c r="L67" i="1"/>
  <c r="K67" i="1"/>
  <c r="J67" i="1"/>
  <c r="W67" i="1" s="1"/>
  <c r="I67" i="1"/>
  <c r="U67" i="1" s="1"/>
  <c r="H67" i="1"/>
  <c r="G67" i="1"/>
  <c r="F67" i="1"/>
  <c r="E67" i="1"/>
  <c r="D67" i="1"/>
  <c r="D66" i="1" s="1"/>
  <c r="R66" i="1"/>
  <c r="O66" i="1"/>
  <c r="N66" i="1"/>
  <c r="M66" i="1"/>
  <c r="K66" i="1"/>
  <c r="J66" i="1"/>
  <c r="W66" i="1" s="1"/>
  <c r="G66" i="1"/>
  <c r="F66" i="1"/>
  <c r="AB65" i="1"/>
  <c r="AA65" i="1"/>
  <c r="Z65" i="1"/>
  <c r="Y65" i="1"/>
  <c r="X65" i="1"/>
  <c r="W65" i="1"/>
  <c r="V65" i="1"/>
  <c r="U65" i="1"/>
  <c r="T65" i="1"/>
  <c r="S65" i="1"/>
  <c r="AB64" i="1"/>
  <c r="AA64" i="1"/>
  <c r="Z64" i="1"/>
  <c r="Y64" i="1"/>
  <c r="X64" i="1"/>
  <c r="W64" i="1"/>
  <c r="V64" i="1"/>
  <c r="U64" i="1"/>
  <c r="T64" i="1"/>
  <c r="S64" i="1"/>
  <c r="AA63" i="1"/>
  <c r="Z63" i="1"/>
  <c r="V63" i="1"/>
  <c r="S63" i="1"/>
  <c r="R63" i="1"/>
  <c r="Q63" i="1"/>
  <c r="P63" i="1"/>
  <c r="O63" i="1"/>
  <c r="N63" i="1"/>
  <c r="M63" i="1"/>
  <c r="L63" i="1"/>
  <c r="K63" i="1"/>
  <c r="Y63" i="1" s="1"/>
  <c r="J63" i="1"/>
  <c r="W63" i="1" s="1"/>
  <c r="I63" i="1"/>
  <c r="U63" i="1" s="1"/>
  <c r="H63" i="1"/>
  <c r="AB63" i="1" s="1"/>
  <c r="G63" i="1"/>
  <c r="F63" i="1"/>
  <c r="E63" i="1"/>
  <c r="D63" i="1"/>
  <c r="X62" i="1"/>
  <c r="Y62" i="1"/>
  <c r="R62" i="1"/>
  <c r="AA62" i="1"/>
  <c r="W62" i="1"/>
  <c r="U62" i="1"/>
  <c r="AA61" i="1"/>
  <c r="Z61" i="1"/>
  <c r="V61" i="1"/>
  <c r="S61" i="1"/>
  <c r="R61" i="1"/>
  <c r="Y61" i="1"/>
  <c r="W61" i="1"/>
  <c r="U61" i="1"/>
  <c r="AB61" i="1"/>
  <c r="T60" i="1"/>
  <c r="Y60" i="1"/>
  <c r="R60" i="1"/>
  <c r="AA60" i="1"/>
  <c r="W60" i="1"/>
  <c r="U60" i="1"/>
  <c r="X60" i="1"/>
  <c r="AA59" i="1"/>
  <c r="Z59" i="1"/>
  <c r="V59" i="1"/>
  <c r="S59" i="1"/>
  <c r="R59" i="1"/>
  <c r="Y59" i="1"/>
  <c r="W59" i="1"/>
  <c r="U59" i="1"/>
  <c r="AB59" i="1"/>
  <c r="X58" i="1"/>
  <c r="Y58" i="1"/>
  <c r="R58" i="1"/>
  <c r="AA58" i="1"/>
  <c r="W58" i="1"/>
  <c r="U58" i="1"/>
  <c r="AB58" i="1"/>
  <c r="AA57" i="1"/>
  <c r="Z57" i="1"/>
  <c r="V57" i="1"/>
  <c r="S57" i="1"/>
  <c r="R57" i="1"/>
  <c r="Y57" i="1"/>
  <c r="W57" i="1"/>
  <c r="U57" i="1"/>
  <c r="AB57" i="1"/>
  <c r="Y56" i="1"/>
  <c r="AA56" i="1"/>
  <c r="W56" i="1"/>
  <c r="U56" i="1"/>
  <c r="X56" i="1"/>
  <c r="R56" i="1"/>
  <c r="AA55" i="1"/>
  <c r="Z55" i="1"/>
  <c r="V55" i="1"/>
  <c r="S55" i="1"/>
  <c r="R55" i="1"/>
  <c r="O53" i="1"/>
  <c r="O50" i="1" s="1"/>
  <c r="N53" i="1"/>
  <c r="Y55" i="1"/>
  <c r="W55" i="1"/>
  <c r="U55" i="1"/>
  <c r="AB55" i="1"/>
  <c r="G53" i="1"/>
  <c r="G50" i="1" s="1"/>
  <c r="F53" i="1"/>
  <c r="F50" i="1" s="1"/>
  <c r="X54" i="1"/>
  <c r="W54" i="1"/>
  <c r="U54" i="1"/>
  <c r="R54" i="1"/>
  <c r="D53" i="1"/>
  <c r="R53" i="1"/>
  <c r="Q53" i="1"/>
  <c r="M53" i="1"/>
  <c r="J53" i="1"/>
  <c r="I53" i="1"/>
  <c r="E53" i="1"/>
  <c r="AA52" i="1"/>
  <c r="AB52" i="1" s="1"/>
  <c r="Z52" i="1"/>
  <c r="Y52" i="1"/>
  <c r="X52" i="1"/>
  <c r="W52" i="1"/>
  <c r="V52" i="1"/>
  <c r="U52" i="1"/>
  <c r="S52" i="1"/>
  <c r="T52" i="1" s="1"/>
  <c r="R52" i="1"/>
  <c r="AB51" i="1"/>
  <c r="AA51" i="1"/>
  <c r="Y51" i="1"/>
  <c r="Z51" i="1" s="1"/>
  <c r="X51" i="1"/>
  <c r="W51" i="1"/>
  <c r="V51" i="1"/>
  <c r="U51" i="1"/>
  <c r="T51" i="1"/>
  <c r="S51" i="1"/>
  <c r="R51" i="1"/>
  <c r="Q50" i="1"/>
  <c r="M50" i="1"/>
  <c r="I50" i="1"/>
  <c r="E50" i="1"/>
  <c r="D50" i="1"/>
  <c r="D49" i="1" s="1"/>
  <c r="M49" i="1"/>
  <c r="AB46" i="1"/>
  <c r="AA46" i="1"/>
  <c r="Z46" i="1"/>
  <c r="Y46" i="1"/>
  <c r="X46" i="1"/>
  <c r="W46" i="1"/>
  <c r="V46" i="1"/>
  <c r="U46" i="1"/>
  <c r="T46" i="1"/>
  <c r="S46" i="1"/>
  <c r="AA45" i="1"/>
  <c r="V45" i="1"/>
  <c r="S45" i="1"/>
  <c r="Q45" i="1"/>
  <c r="P45" i="1"/>
  <c r="N45" i="1"/>
  <c r="M45" i="1"/>
  <c r="L45" i="1"/>
  <c r="J45" i="1"/>
  <c r="I45" i="1"/>
  <c r="U45" i="1" s="1"/>
  <c r="H45" i="1"/>
  <c r="F45" i="1"/>
  <c r="D45" i="1"/>
  <c r="AA44" i="1"/>
  <c r="S44" i="1"/>
  <c r="R44" i="1"/>
  <c r="Q44" i="1"/>
  <c r="P44" i="1"/>
  <c r="O44" i="1"/>
  <c r="W44" i="1" s="1"/>
  <c r="N44" i="1"/>
  <c r="M44" i="1"/>
  <c r="L44" i="1"/>
  <c r="K44" i="1"/>
  <c r="Y44" i="1" s="1"/>
  <c r="J44" i="1"/>
  <c r="I44" i="1"/>
  <c r="U44" i="1" s="1"/>
  <c r="H44" i="1"/>
  <c r="Z44" i="1" s="1"/>
  <c r="G44" i="1"/>
  <c r="F44" i="1"/>
  <c r="E44" i="1"/>
  <c r="D44" i="1"/>
  <c r="R43" i="1"/>
  <c r="Q43" i="1"/>
  <c r="P43" i="1"/>
  <c r="Y43" i="1" s="1"/>
  <c r="O43" i="1"/>
  <c r="W43" i="1" s="1"/>
  <c r="N43" i="1"/>
  <c r="M43" i="1"/>
  <c r="L43" i="1"/>
  <c r="AA43" i="1" s="1"/>
  <c r="K43" i="1"/>
  <c r="J43" i="1"/>
  <c r="I43" i="1"/>
  <c r="U43" i="1" s="1"/>
  <c r="H43" i="1"/>
  <c r="S43" i="1" s="1"/>
  <c r="G43" i="1"/>
  <c r="F43" i="1"/>
  <c r="E43" i="1"/>
  <c r="D43" i="1"/>
  <c r="Z42" i="1"/>
  <c r="Y42" i="1"/>
  <c r="R42" i="1"/>
  <c r="Q42" i="1"/>
  <c r="P42" i="1"/>
  <c r="O42" i="1"/>
  <c r="N42" i="1"/>
  <c r="M42" i="1"/>
  <c r="L42" i="1"/>
  <c r="AA42" i="1" s="1"/>
  <c r="K42" i="1"/>
  <c r="J42" i="1"/>
  <c r="W42" i="1" s="1"/>
  <c r="I42" i="1"/>
  <c r="V42" i="1" s="1"/>
  <c r="H42" i="1"/>
  <c r="AB42" i="1" s="1"/>
  <c r="G42" i="1"/>
  <c r="F42" i="1"/>
  <c r="E42" i="1"/>
  <c r="D42" i="1"/>
  <c r="AA41" i="1"/>
  <c r="Z41" i="1"/>
  <c r="V41" i="1"/>
  <c r="S41" i="1"/>
  <c r="R41" i="1"/>
  <c r="Q41" i="1"/>
  <c r="P41" i="1"/>
  <c r="O41" i="1"/>
  <c r="N41" i="1"/>
  <c r="M41" i="1"/>
  <c r="L41" i="1"/>
  <c r="K41" i="1"/>
  <c r="Y41" i="1" s="1"/>
  <c r="J41" i="1"/>
  <c r="W41" i="1" s="1"/>
  <c r="I41" i="1"/>
  <c r="U41" i="1" s="1"/>
  <c r="H41" i="1"/>
  <c r="AB41" i="1" s="1"/>
  <c r="G41" i="1"/>
  <c r="F41" i="1"/>
  <c r="E41" i="1"/>
  <c r="D41" i="1"/>
  <c r="Q40" i="1"/>
  <c r="P40" i="1"/>
  <c r="N40" i="1"/>
  <c r="M40" i="1"/>
  <c r="J40" i="1"/>
  <c r="I40" i="1"/>
  <c r="U40" i="1" s="1"/>
  <c r="F40" i="1"/>
  <c r="D40" i="1"/>
  <c r="AB39" i="1"/>
  <c r="AA39" i="1"/>
  <c r="Z39" i="1"/>
  <c r="Y39" i="1"/>
  <c r="X39" i="1"/>
  <c r="W39" i="1"/>
  <c r="V39" i="1"/>
  <c r="U39" i="1"/>
  <c r="T39" i="1"/>
  <c r="S39" i="1"/>
  <c r="AB38" i="1"/>
  <c r="AA38" i="1"/>
  <c r="Z38" i="1"/>
  <c r="Y38" i="1"/>
  <c r="X38" i="1"/>
  <c r="W38" i="1"/>
  <c r="V38" i="1"/>
  <c r="U38" i="1"/>
  <c r="T38" i="1"/>
  <c r="S38" i="1"/>
  <c r="AB37" i="1"/>
  <c r="AA37" i="1"/>
  <c r="Z37" i="1"/>
  <c r="Y37" i="1"/>
  <c r="X37" i="1"/>
  <c r="W37" i="1"/>
  <c r="V37" i="1"/>
  <c r="U37" i="1"/>
  <c r="T37" i="1"/>
  <c r="S37" i="1"/>
  <c r="AB36" i="1"/>
  <c r="AA36" i="1"/>
  <c r="Z36" i="1"/>
  <c r="Y36" i="1"/>
  <c r="X36" i="1"/>
  <c r="W36" i="1"/>
  <c r="V36" i="1"/>
  <c r="U36" i="1"/>
  <c r="T36" i="1"/>
  <c r="S36" i="1"/>
  <c r="AB35" i="1"/>
  <c r="AA35" i="1"/>
  <c r="Z35" i="1"/>
  <c r="Y35" i="1"/>
  <c r="X35" i="1"/>
  <c r="W35" i="1"/>
  <c r="V35" i="1"/>
  <c r="U35" i="1"/>
  <c r="T35" i="1"/>
  <c r="S35" i="1"/>
  <c r="AB34" i="1"/>
  <c r="AA34" i="1"/>
  <c r="Z34" i="1"/>
  <c r="Y34" i="1"/>
  <c r="X34" i="1"/>
  <c r="W34" i="1"/>
  <c r="V34" i="1"/>
  <c r="U34" i="1"/>
  <c r="T34" i="1"/>
  <c r="S34" i="1"/>
  <c r="AB33" i="1"/>
  <c r="AA33" i="1"/>
  <c r="Z33" i="1"/>
  <c r="Y33" i="1"/>
  <c r="X33" i="1"/>
  <c r="W33" i="1"/>
  <c r="V33" i="1"/>
  <c r="U33" i="1"/>
  <c r="T33" i="1"/>
  <c r="S33" i="1"/>
  <c r="AB32" i="1"/>
  <c r="AA32" i="1"/>
  <c r="Z32" i="1"/>
  <c r="Y32" i="1"/>
  <c r="X32" i="1"/>
  <c r="W32" i="1"/>
  <c r="V32" i="1"/>
  <c r="U32" i="1"/>
  <c r="T32" i="1"/>
  <c r="S32" i="1"/>
  <c r="O31" i="1"/>
  <c r="G31" i="1"/>
  <c r="Z30" i="1"/>
  <c r="Y30" i="1"/>
  <c r="R30" i="1"/>
  <c r="Q30" i="1"/>
  <c r="P30" i="1"/>
  <c r="O30" i="1"/>
  <c r="N30" i="1"/>
  <c r="M30" i="1"/>
  <c r="L30" i="1"/>
  <c r="AA30" i="1" s="1"/>
  <c r="K30" i="1"/>
  <c r="J30" i="1"/>
  <c r="W30" i="1" s="1"/>
  <c r="I30" i="1"/>
  <c r="V30" i="1" s="1"/>
  <c r="H30" i="1"/>
  <c r="AB30" i="1" s="1"/>
  <c r="G30" i="1"/>
  <c r="F30" i="1"/>
  <c r="E30" i="1"/>
  <c r="D30" i="1"/>
  <c r="Z29" i="1"/>
  <c r="N29" i="1"/>
  <c r="L29" i="1"/>
  <c r="K29" i="1"/>
  <c r="Y29" i="1" s="1"/>
  <c r="H29" i="1"/>
  <c r="F29" i="1"/>
  <c r="AA28" i="1"/>
  <c r="S28" i="1"/>
  <c r="R28" i="1"/>
  <c r="Q28" i="1"/>
  <c r="P28" i="1"/>
  <c r="O28" i="1"/>
  <c r="W28" i="1" s="1"/>
  <c r="N28" i="1"/>
  <c r="M28" i="1"/>
  <c r="L28" i="1"/>
  <c r="K28" i="1"/>
  <c r="Y28" i="1" s="1"/>
  <c r="J28" i="1"/>
  <c r="I28" i="1"/>
  <c r="U28" i="1" s="1"/>
  <c r="H28" i="1"/>
  <c r="Z28" i="1" s="1"/>
  <c r="G28" i="1"/>
  <c r="F28" i="1"/>
  <c r="E28" i="1"/>
  <c r="D28" i="1"/>
  <c r="P27" i="1"/>
  <c r="M26" i="1"/>
  <c r="F23" i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D23" i="1"/>
  <c r="I49" i="1" l="1"/>
  <c r="U89" i="1"/>
  <c r="N87" i="1"/>
  <c r="N86" i="1" s="1"/>
  <c r="N27" i="1" s="1"/>
  <c r="Q49" i="1"/>
  <c r="F49" i="1"/>
  <c r="N50" i="1"/>
  <c r="U53" i="1"/>
  <c r="E26" i="1"/>
  <c r="E25" i="1" s="1"/>
  <c r="U87" i="1"/>
  <c r="X91" i="1"/>
  <c r="S79" i="1"/>
  <c r="V79" i="1"/>
  <c r="H77" i="1"/>
  <c r="S81" i="1"/>
  <c r="Z81" i="1"/>
  <c r="V81" i="1"/>
  <c r="Q86" i="1"/>
  <c r="Q27" i="1" s="1"/>
  <c r="T28" i="1"/>
  <c r="T44" i="1"/>
  <c r="R50" i="1"/>
  <c r="S54" i="1"/>
  <c r="T54" i="1" s="1"/>
  <c r="H53" i="1"/>
  <c r="Z54" i="1"/>
  <c r="V54" i="1"/>
  <c r="S62" i="1"/>
  <c r="Z62" i="1"/>
  <c r="V62" i="1"/>
  <c r="AB62" i="1"/>
  <c r="U75" i="1"/>
  <c r="Y108" i="1"/>
  <c r="U42" i="1"/>
  <c r="AB43" i="1"/>
  <c r="W53" i="1"/>
  <c r="J50" i="1"/>
  <c r="Y79" i="1"/>
  <c r="Z79" i="1" s="1"/>
  <c r="P77" i="1"/>
  <c r="P75" i="1" s="1"/>
  <c r="AB81" i="1"/>
  <c r="AB83" i="1"/>
  <c r="S85" i="1"/>
  <c r="Z85" i="1"/>
  <c r="V85" i="1"/>
  <c r="X28" i="1"/>
  <c r="AB44" i="1"/>
  <c r="P53" i="1"/>
  <c r="P50" i="1" s="1"/>
  <c r="Y54" i="1"/>
  <c r="S58" i="1"/>
  <c r="T58" i="1" s="1"/>
  <c r="Z58" i="1"/>
  <c r="V58" i="1"/>
  <c r="I66" i="1"/>
  <c r="U66" i="1" s="1"/>
  <c r="D86" i="1"/>
  <c r="D27" i="1" s="1"/>
  <c r="AA87" i="1"/>
  <c r="L86" i="1"/>
  <c r="T29" i="1"/>
  <c r="S30" i="1"/>
  <c r="T41" i="1"/>
  <c r="X41" i="1"/>
  <c r="S42" i="1"/>
  <c r="V43" i="1"/>
  <c r="Z43" i="1"/>
  <c r="AB45" i="1"/>
  <c r="T45" i="1"/>
  <c r="X45" i="1"/>
  <c r="G49" i="1"/>
  <c r="O49" i="1"/>
  <c r="U71" i="1"/>
  <c r="Y77" i="1"/>
  <c r="K75" i="1"/>
  <c r="Y75" i="1" s="1"/>
  <c r="T79" i="1"/>
  <c r="T81" i="1"/>
  <c r="AB85" i="1"/>
  <c r="E86" i="1"/>
  <c r="E27" i="1" s="1"/>
  <c r="M86" i="1"/>
  <c r="M27" i="1" s="1"/>
  <c r="M25" i="1" s="1"/>
  <c r="M24" i="1" s="1"/>
  <c r="Y87" i="1"/>
  <c r="M92" i="1"/>
  <c r="M91" i="1" s="1"/>
  <c r="S91" i="1" s="1"/>
  <c r="T91" i="1" s="1"/>
  <c r="Z93" i="1"/>
  <c r="V93" i="1"/>
  <c r="T93" i="1"/>
  <c r="X93" i="1"/>
  <c r="S93" i="1"/>
  <c r="AB93" i="1"/>
  <c r="AA93" i="1"/>
  <c r="T97" i="1"/>
  <c r="U30" i="1"/>
  <c r="T43" i="1"/>
  <c r="X43" i="1"/>
  <c r="AA79" i="1"/>
  <c r="L77" i="1"/>
  <c r="AB79" i="1"/>
  <c r="S83" i="1"/>
  <c r="Z83" i="1"/>
  <c r="V83" i="1"/>
  <c r="X85" i="1"/>
  <c r="V92" i="1"/>
  <c r="Z92" i="1"/>
  <c r="AB28" i="1"/>
  <c r="X44" i="1"/>
  <c r="AA54" i="1"/>
  <c r="AB54" i="1" s="1"/>
  <c r="L53" i="1"/>
  <c r="X92" i="1"/>
  <c r="U94" i="1"/>
  <c r="I92" i="1"/>
  <c r="D26" i="1"/>
  <c r="V28" i="1"/>
  <c r="T30" i="1"/>
  <c r="X30" i="1"/>
  <c r="T42" i="1"/>
  <c r="X42" i="1"/>
  <c r="V44" i="1"/>
  <c r="S56" i="1"/>
  <c r="T56" i="1" s="1"/>
  <c r="Z56" i="1"/>
  <c r="V56" i="1"/>
  <c r="AB56" i="1"/>
  <c r="S60" i="1"/>
  <c r="Z60" i="1"/>
  <c r="V60" i="1"/>
  <c r="AB60" i="1"/>
  <c r="T62" i="1"/>
  <c r="Q66" i="1"/>
  <c r="S67" i="1"/>
  <c r="H66" i="1"/>
  <c r="Z67" i="1"/>
  <c r="V67" i="1"/>
  <c r="AA67" i="1"/>
  <c r="L66" i="1"/>
  <c r="AA66" i="1" s="1"/>
  <c r="P66" i="1"/>
  <c r="Y66" i="1" s="1"/>
  <c r="Y67" i="1"/>
  <c r="X67" i="1"/>
  <c r="F77" i="1"/>
  <c r="F75" i="1" s="1"/>
  <c r="J77" i="1"/>
  <c r="W78" i="1"/>
  <c r="N77" i="1"/>
  <c r="N75" i="1" s="1"/>
  <c r="R77" i="1"/>
  <c r="R75" i="1" s="1"/>
  <c r="X79" i="1"/>
  <c r="U80" i="1"/>
  <c r="X81" i="1"/>
  <c r="U82" i="1"/>
  <c r="X83" i="1"/>
  <c r="U84" i="1"/>
  <c r="T85" i="1"/>
  <c r="G86" i="1"/>
  <c r="G27" i="1" s="1"/>
  <c r="J89" i="1"/>
  <c r="L91" i="1"/>
  <c r="Q92" i="1"/>
  <c r="Q91" i="1" s="1"/>
  <c r="R94" i="1"/>
  <c r="AA102" i="1"/>
  <c r="L100" i="1"/>
  <c r="AA100" i="1" s="1"/>
  <c r="X97" i="1"/>
  <c r="Z102" i="1"/>
  <c r="V102" i="1"/>
  <c r="S102" i="1"/>
  <c r="X102" i="1"/>
  <c r="T103" i="1"/>
  <c r="Z104" i="1"/>
  <c r="AB109" i="1"/>
  <c r="Y112" i="1"/>
  <c r="Z114" i="1"/>
  <c r="V114" i="1"/>
  <c r="S119" i="1"/>
  <c r="T119" i="1" s="1"/>
  <c r="R119" i="1"/>
  <c r="R108" i="1" s="1"/>
  <c r="R29" i="1" s="1"/>
  <c r="S121" i="1"/>
  <c r="R121" i="1"/>
  <c r="X124" i="1"/>
  <c r="S124" i="1"/>
  <c r="T124" i="1" s="1"/>
  <c r="AB124" i="1"/>
  <c r="V124" i="1"/>
  <c r="Z124" i="1"/>
  <c r="K126" i="1"/>
  <c r="K31" i="1" s="1"/>
  <c r="Y31" i="1" s="1"/>
  <c r="Z127" i="1"/>
  <c r="S137" i="1"/>
  <c r="R137" i="1"/>
  <c r="U145" i="1"/>
  <c r="N126" i="1"/>
  <c r="N31" i="1" s="1"/>
  <c r="S166" i="1"/>
  <c r="Z166" i="1"/>
  <c r="V166" i="1"/>
  <c r="X166" i="1"/>
  <c r="T166" i="1"/>
  <c r="L253" i="1"/>
  <c r="L40" i="1" s="1"/>
  <c r="AA40" i="1" s="1"/>
  <c r="AB275" i="1"/>
  <c r="S78" i="1"/>
  <c r="S80" i="1"/>
  <c r="S82" i="1"/>
  <c r="S84" i="1"/>
  <c r="T89" i="1"/>
  <c r="X89" i="1"/>
  <c r="AB89" i="1"/>
  <c r="S90" i="1"/>
  <c r="K96" i="1"/>
  <c r="Y96" i="1" s="1"/>
  <c r="Y97" i="1"/>
  <c r="T98" i="1"/>
  <c r="Z98" i="1"/>
  <c r="S99" i="1"/>
  <c r="T99" i="1" s="1"/>
  <c r="AA99" i="1"/>
  <c r="AB99" i="1" s="1"/>
  <c r="U99" i="1"/>
  <c r="Z99" i="1"/>
  <c r="K100" i="1"/>
  <c r="Y100" i="1" s="1"/>
  <c r="U100" i="1"/>
  <c r="T102" i="1"/>
  <c r="U103" i="1"/>
  <c r="V103" i="1"/>
  <c r="AA103" i="1"/>
  <c r="V104" i="1"/>
  <c r="AB104" i="1"/>
  <c r="J108" i="1"/>
  <c r="X108" i="1" s="1"/>
  <c r="O108" i="1"/>
  <c r="O29" i="1" s="1"/>
  <c r="Z108" i="1"/>
  <c r="E108" i="1"/>
  <c r="E29" i="1" s="1"/>
  <c r="I108" i="1"/>
  <c r="M108" i="1"/>
  <c r="M29" i="1" s="1"/>
  <c r="S29" i="1" s="1"/>
  <c r="Q108" i="1"/>
  <c r="Q29" i="1" s="1"/>
  <c r="AA29" i="1" s="1"/>
  <c r="AB29" i="1" s="1"/>
  <c r="V109" i="1"/>
  <c r="AA109" i="1"/>
  <c r="Z112" i="1"/>
  <c r="V112" i="1"/>
  <c r="AA112" i="1"/>
  <c r="AB112" i="1" s="1"/>
  <c r="X114" i="1"/>
  <c r="AB115" i="1"/>
  <c r="Z116" i="1"/>
  <c r="V116" i="1"/>
  <c r="Y118" i="1"/>
  <c r="T118" i="1"/>
  <c r="U119" i="1"/>
  <c r="Z120" i="1"/>
  <c r="U121" i="1"/>
  <c r="L126" i="1"/>
  <c r="L31" i="1" s="1"/>
  <c r="Y127" i="1"/>
  <c r="Y132" i="1"/>
  <c r="S133" i="1"/>
  <c r="R133" i="1"/>
  <c r="Z136" i="1"/>
  <c r="V136" i="1"/>
  <c r="T136" i="1"/>
  <c r="X136" i="1"/>
  <c r="S136" i="1"/>
  <c r="AB136" i="1"/>
  <c r="V137" i="1"/>
  <c r="K53" i="1"/>
  <c r="T55" i="1"/>
  <c r="X55" i="1"/>
  <c r="T57" i="1"/>
  <c r="X57" i="1"/>
  <c r="T59" i="1"/>
  <c r="X59" i="1"/>
  <c r="T61" i="1"/>
  <c r="X61" i="1"/>
  <c r="T63" i="1"/>
  <c r="X63" i="1"/>
  <c r="U77" i="1"/>
  <c r="T78" i="1"/>
  <c r="X78" i="1"/>
  <c r="T80" i="1"/>
  <c r="X80" i="1"/>
  <c r="T82" i="1"/>
  <c r="X82" i="1"/>
  <c r="T84" i="1"/>
  <c r="X84" i="1"/>
  <c r="Y89" i="1"/>
  <c r="T90" i="1"/>
  <c r="X90" i="1"/>
  <c r="Y94" i="1"/>
  <c r="G96" i="1"/>
  <c r="S97" i="1"/>
  <c r="H96" i="1"/>
  <c r="AA97" i="1"/>
  <c r="AB97" i="1" s="1"/>
  <c r="L96" i="1"/>
  <c r="AA96" i="1" s="1"/>
  <c r="U97" i="1"/>
  <c r="Z97" i="1"/>
  <c r="V99" i="1"/>
  <c r="W103" i="1"/>
  <c r="AB103" i="1"/>
  <c r="X104" i="1"/>
  <c r="V108" i="1"/>
  <c r="R110" i="1"/>
  <c r="AB111" i="1"/>
  <c r="S114" i="1"/>
  <c r="Z118" i="1"/>
  <c r="V118" i="1"/>
  <c r="S129" i="1"/>
  <c r="R129" i="1"/>
  <c r="Z132" i="1"/>
  <c r="V132" i="1"/>
  <c r="T132" i="1"/>
  <c r="X132" i="1"/>
  <c r="S132" i="1"/>
  <c r="AB132" i="1"/>
  <c r="V139" i="1"/>
  <c r="U139" i="1"/>
  <c r="U126" i="1" s="1"/>
  <c r="S139" i="1"/>
  <c r="R139" i="1"/>
  <c r="Z142" i="1"/>
  <c r="V142" i="1"/>
  <c r="AB142" i="1"/>
  <c r="S142" i="1"/>
  <c r="T142" i="1" s="1"/>
  <c r="X142" i="1"/>
  <c r="S150" i="1"/>
  <c r="Z150" i="1"/>
  <c r="V150" i="1"/>
  <c r="X150" i="1"/>
  <c r="T150" i="1"/>
  <c r="AB166" i="1"/>
  <c r="Z173" i="1"/>
  <c r="V173" i="1"/>
  <c r="AB173" i="1"/>
  <c r="X173" i="1"/>
  <c r="S173" i="1"/>
  <c r="T173" i="1" s="1"/>
  <c r="T71" i="1"/>
  <c r="X71" i="1"/>
  <c r="H87" i="1"/>
  <c r="V89" i="1"/>
  <c r="R93" i="1"/>
  <c r="G92" i="1"/>
  <c r="G91" i="1" s="1"/>
  <c r="K92" i="1"/>
  <c r="O92" i="1"/>
  <c r="O91" i="1" s="1"/>
  <c r="W91" i="1" s="1"/>
  <c r="Y93" i="1"/>
  <c r="AB94" i="1"/>
  <c r="V97" i="1"/>
  <c r="X99" i="1"/>
  <c r="H100" i="1"/>
  <c r="AB102" i="1"/>
  <c r="Y103" i="1"/>
  <c r="Z103" i="1" s="1"/>
  <c r="S103" i="1"/>
  <c r="T104" i="1"/>
  <c r="T105" i="1"/>
  <c r="G108" i="1"/>
  <c r="G29" i="1" s="1"/>
  <c r="S109" i="1"/>
  <c r="Z110" i="1"/>
  <c r="V110" i="1"/>
  <c r="S112" i="1"/>
  <c r="T112" i="1" s="1"/>
  <c r="X112" i="1"/>
  <c r="Y114" i="1"/>
  <c r="T114" i="1"/>
  <c r="AB114" i="1"/>
  <c r="R115" i="1"/>
  <c r="S116" i="1"/>
  <c r="T116" i="1" s="1"/>
  <c r="X118" i="1"/>
  <c r="AB119" i="1"/>
  <c r="AB121" i="1"/>
  <c r="W122" i="1"/>
  <c r="W127" i="1"/>
  <c r="D126" i="1"/>
  <c r="D31" i="1" s="1"/>
  <c r="Z128" i="1"/>
  <c r="V128" i="1"/>
  <c r="T128" i="1"/>
  <c r="X128" i="1"/>
  <c r="S128" i="1"/>
  <c r="AB128" i="1"/>
  <c r="H126" i="1"/>
  <c r="P126" i="1"/>
  <c r="P31" i="1" s="1"/>
  <c r="F126" i="1"/>
  <c r="F31" i="1" s="1"/>
  <c r="J126" i="1"/>
  <c r="J31" i="1" s="1"/>
  <c r="W31" i="1" s="1"/>
  <c r="V129" i="1"/>
  <c r="Y135" i="1"/>
  <c r="V147" i="1"/>
  <c r="U147" i="1"/>
  <c r="S147" i="1"/>
  <c r="T147" i="1" s="1"/>
  <c r="R147" i="1"/>
  <c r="S158" i="1"/>
  <c r="Z158" i="1"/>
  <c r="V158" i="1"/>
  <c r="X158" i="1"/>
  <c r="T158" i="1"/>
  <c r="T120" i="1"/>
  <c r="X120" i="1"/>
  <c r="AB120" i="1"/>
  <c r="T122" i="1"/>
  <c r="Z122" i="1"/>
  <c r="Z123" i="1"/>
  <c r="W129" i="1"/>
  <c r="W126" i="1" s="1"/>
  <c r="AB131" i="1"/>
  <c r="AB135" i="1"/>
  <c r="Z144" i="1"/>
  <c r="V144" i="1"/>
  <c r="S152" i="1"/>
  <c r="Z152" i="1"/>
  <c r="V152" i="1"/>
  <c r="AB152" i="1"/>
  <c r="S160" i="1"/>
  <c r="Z160" i="1"/>
  <c r="V160" i="1"/>
  <c r="AB160" i="1"/>
  <c r="S168" i="1"/>
  <c r="Z168" i="1"/>
  <c r="V168" i="1"/>
  <c r="AB168" i="1"/>
  <c r="V122" i="1"/>
  <c r="V123" i="1"/>
  <c r="AB123" i="1"/>
  <c r="E126" i="1"/>
  <c r="E31" i="1" s="1"/>
  <c r="I126" i="1"/>
  <c r="I31" i="1" s="1"/>
  <c r="U31" i="1" s="1"/>
  <c r="M126" i="1"/>
  <c r="M31" i="1" s="1"/>
  <c r="Q126" i="1"/>
  <c r="Q31" i="1" s="1"/>
  <c r="V127" i="1"/>
  <c r="AA127" i="1"/>
  <c r="Y129" i="1"/>
  <c r="Y126" i="1" s="1"/>
  <c r="Z130" i="1"/>
  <c r="V130" i="1"/>
  <c r="Y133" i="1"/>
  <c r="Z134" i="1"/>
  <c r="V134" i="1"/>
  <c r="Y137" i="1"/>
  <c r="Z138" i="1"/>
  <c r="V138" i="1"/>
  <c r="R141" i="1"/>
  <c r="X144" i="1"/>
  <c r="Z146" i="1"/>
  <c r="V146" i="1"/>
  <c r="S154" i="1"/>
  <c r="T154" i="1" s="1"/>
  <c r="Z154" i="1"/>
  <c r="V154" i="1"/>
  <c r="AB154" i="1"/>
  <c r="S162" i="1"/>
  <c r="T162" i="1" s="1"/>
  <c r="Z162" i="1"/>
  <c r="V162" i="1"/>
  <c r="AB162" i="1"/>
  <c r="S170" i="1"/>
  <c r="T170" i="1" s="1"/>
  <c r="Z170" i="1"/>
  <c r="V170" i="1"/>
  <c r="AB170" i="1"/>
  <c r="S196" i="1"/>
  <c r="Z196" i="1"/>
  <c r="V196" i="1"/>
  <c r="AB196" i="1"/>
  <c r="T196" i="1"/>
  <c r="X196" i="1"/>
  <c r="T94" i="1"/>
  <c r="X94" i="1"/>
  <c r="T109" i="1"/>
  <c r="X109" i="1"/>
  <c r="T111" i="1"/>
  <c r="X111" i="1"/>
  <c r="T113" i="1"/>
  <c r="X113" i="1"/>
  <c r="T115" i="1"/>
  <c r="X115" i="1"/>
  <c r="T117" i="1"/>
  <c r="X117" i="1"/>
  <c r="X119" i="1"/>
  <c r="V120" i="1"/>
  <c r="T121" i="1"/>
  <c r="X121" i="1"/>
  <c r="X123" i="1"/>
  <c r="Y124" i="1"/>
  <c r="R128" i="1"/>
  <c r="R126" i="1" s="1"/>
  <c r="R31" i="1" s="1"/>
  <c r="AB129" i="1"/>
  <c r="AB130" i="1"/>
  <c r="R132" i="1"/>
  <c r="AB133" i="1"/>
  <c r="AB134" i="1"/>
  <c r="R136" i="1"/>
  <c r="AB137" i="1"/>
  <c r="X138" i="1"/>
  <c r="AB139" i="1"/>
  <c r="Z140" i="1"/>
  <c r="V140" i="1"/>
  <c r="Y142" i="1"/>
  <c r="R143" i="1"/>
  <c r="S144" i="1"/>
  <c r="T144" i="1" s="1"/>
  <c r="X146" i="1"/>
  <c r="AB147" i="1"/>
  <c r="S148" i="1"/>
  <c r="T148" i="1" s="1"/>
  <c r="Z148" i="1"/>
  <c r="V148" i="1"/>
  <c r="AB148" i="1"/>
  <c r="Y150" i="1"/>
  <c r="U151" i="1"/>
  <c r="T152" i="1"/>
  <c r="AB153" i="1"/>
  <c r="S156" i="1"/>
  <c r="T156" i="1" s="1"/>
  <c r="Z156" i="1"/>
  <c r="V156" i="1"/>
  <c r="AB156" i="1"/>
  <c r="Y158" i="1"/>
  <c r="U159" i="1"/>
  <c r="T160" i="1"/>
  <c r="AB161" i="1"/>
  <c r="S164" i="1"/>
  <c r="T164" i="1" s="1"/>
  <c r="Z164" i="1"/>
  <c r="V164" i="1"/>
  <c r="AB164" i="1"/>
  <c r="Y166" i="1"/>
  <c r="U167" i="1"/>
  <c r="T168" i="1"/>
  <c r="AB169" i="1"/>
  <c r="X171" i="1"/>
  <c r="R171" i="1"/>
  <c r="S212" i="1"/>
  <c r="Z212" i="1"/>
  <c r="V212" i="1"/>
  <c r="X212" i="1"/>
  <c r="T212" i="1"/>
  <c r="T127" i="1"/>
  <c r="X127" i="1"/>
  <c r="T129" i="1"/>
  <c r="X129" i="1"/>
  <c r="T131" i="1"/>
  <c r="X131" i="1"/>
  <c r="T133" i="1"/>
  <c r="X133" i="1"/>
  <c r="T135" i="1"/>
  <c r="X135" i="1"/>
  <c r="T137" i="1"/>
  <c r="X137" i="1"/>
  <c r="T139" i="1"/>
  <c r="X139" i="1"/>
  <c r="T141" i="1"/>
  <c r="X141" i="1"/>
  <c r="T143" i="1"/>
  <c r="X143" i="1"/>
  <c r="T145" i="1"/>
  <c r="X145" i="1"/>
  <c r="X147" i="1"/>
  <c r="T149" i="1"/>
  <c r="X149" i="1"/>
  <c r="T151" i="1"/>
  <c r="X151" i="1"/>
  <c r="T153" i="1"/>
  <c r="X153" i="1"/>
  <c r="T155" i="1"/>
  <c r="X155" i="1"/>
  <c r="T157" i="1"/>
  <c r="X157" i="1"/>
  <c r="T159" i="1"/>
  <c r="X159" i="1"/>
  <c r="T161" i="1"/>
  <c r="X161" i="1"/>
  <c r="T163" i="1"/>
  <c r="X163" i="1"/>
  <c r="T165" i="1"/>
  <c r="X165" i="1"/>
  <c r="T167" i="1"/>
  <c r="X167" i="1"/>
  <c r="T169" i="1"/>
  <c r="X169" i="1"/>
  <c r="Z171" i="1"/>
  <c r="V171" i="1"/>
  <c r="AB171" i="1"/>
  <c r="AB174" i="1"/>
  <c r="AA174" i="1"/>
  <c r="AA126" i="1" s="1"/>
  <c r="AA176" i="1"/>
  <c r="AB176" i="1" s="1"/>
  <c r="AB178" i="1"/>
  <c r="AA178" i="1"/>
  <c r="AA180" i="1"/>
  <c r="AB180" i="1" s="1"/>
  <c r="AB182" i="1"/>
  <c r="AA182" i="1"/>
  <c r="AA184" i="1"/>
  <c r="AB184" i="1" s="1"/>
  <c r="AB186" i="1"/>
  <c r="AA186" i="1"/>
  <c r="AA188" i="1"/>
  <c r="AB188" i="1" s="1"/>
  <c r="S275" i="1"/>
  <c r="T275" i="1" s="1"/>
  <c r="AB191" i="1"/>
  <c r="S210" i="1"/>
  <c r="Z210" i="1"/>
  <c r="V210" i="1"/>
  <c r="X210" i="1"/>
  <c r="T210" i="1"/>
  <c r="AB212" i="1"/>
  <c r="T175" i="1"/>
  <c r="X175" i="1"/>
  <c r="AB175" i="1"/>
  <c r="T177" i="1"/>
  <c r="X177" i="1"/>
  <c r="AB177" i="1"/>
  <c r="T179" i="1"/>
  <c r="X179" i="1"/>
  <c r="AB179" i="1"/>
  <c r="T181" i="1"/>
  <c r="X181" i="1"/>
  <c r="AB181" i="1"/>
  <c r="T183" i="1"/>
  <c r="X183" i="1"/>
  <c r="AB183" i="1"/>
  <c r="T185" i="1"/>
  <c r="X185" i="1"/>
  <c r="AB185" i="1"/>
  <c r="T187" i="1"/>
  <c r="X187" i="1"/>
  <c r="AB187" i="1"/>
  <c r="T189" i="1"/>
  <c r="X189" i="1"/>
  <c r="AB189" i="1"/>
  <c r="S198" i="1"/>
  <c r="Z198" i="1"/>
  <c r="V198" i="1"/>
  <c r="AB198" i="1"/>
  <c r="R276" i="1"/>
  <c r="R275" i="1" s="1"/>
  <c r="G275" i="1"/>
  <c r="K275" i="1"/>
  <c r="Y276" i="1"/>
  <c r="Y275" i="1" s="1"/>
  <c r="Z275" i="1" s="1"/>
  <c r="O275" i="1"/>
  <c r="W276" i="1"/>
  <c r="W275" i="1" s="1"/>
  <c r="Z278" i="1"/>
  <c r="S172" i="1"/>
  <c r="S174" i="1"/>
  <c r="T174" i="1" s="1"/>
  <c r="S176" i="1"/>
  <c r="S178" i="1"/>
  <c r="S180" i="1"/>
  <c r="T180" i="1" s="1"/>
  <c r="S182" i="1"/>
  <c r="T182" i="1" s="1"/>
  <c r="S184" i="1"/>
  <c r="S186" i="1"/>
  <c r="S188" i="1"/>
  <c r="T188" i="1" s="1"/>
  <c r="S190" i="1"/>
  <c r="T190" i="1" s="1"/>
  <c r="AB190" i="1"/>
  <c r="R192" i="1"/>
  <c r="R194" i="1"/>
  <c r="Z197" i="1"/>
  <c r="H253" i="1"/>
  <c r="V275" i="1"/>
  <c r="Z276" i="1"/>
  <c r="AA275" i="1"/>
  <c r="U277" i="1"/>
  <c r="T172" i="1"/>
  <c r="X172" i="1"/>
  <c r="X174" i="1"/>
  <c r="V175" i="1"/>
  <c r="T176" i="1"/>
  <c r="X176" i="1"/>
  <c r="V177" i="1"/>
  <c r="T178" i="1"/>
  <c r="X178" i="1"/>
  <c r="V179" i="1"/>
  <c r="X180" i="1"/>
  <c r="V181" i="1"/>
  <c r="X182" i="1"/>
  <c r="V183" i="1"/>
  <c r="T184" i="1"/>
  <c r="X184" i="1"/>
  <c r="V185" i="1"/>
  <c r="T186" i="1"/>
  <c r="X186" i="1"/>
  <c r="V187" i="1"/>
  <c r="X188" i="1"/>
  <c r="V189" i="1"/>
  <c r="X190" i="1"/>
  <c r="Z192" i="1"/>
  <c r="V192" i="1"/>
  <c r="U193" i="1"/>
  <c r="S194" i="1"/>
  <c r="Z194" i="1"/>
  <c r="V194" i="1"/>
  <c r="AA194" i="1"/>
  <c r="X194" i="1"/>
  <c r="R196" i="1"/>
  <c r="T198" i="1"/>
  <c r="S200" i="1"/>
  <c r="Z200" i="1"/>
  <c r="V200" i="1"/>
  <c r="X200" i="1"/>
  <c r="S202" i="1"/>
  <c r="Z202" i="1"/>
  <c r="V202" i="1"/>
  <c r="X202" i="1"/>
  <c r="S204" i="1"/>
  <c r="Z204" i="1"/>
  <c r="V204" i="1"/>
  <c r="X204" i="1"/>
  <c r="S206" i="1"/>
  <c r="Z206" i="1"/>
  <c r="V206" i="1"/>
  <c r="X206" i="1"/>
  <c r="S208" i="1"/>
  <c r="Z208" i="1"/>
  <c r="V208" i="1"/>
  <c r="X208" i="1"/>
  <c r="E275" i="1"/>
  <c r="U275" i="1"/>
  <c r="R277" i="1"/>
  <c r="S209" i="1"/>
  <c r="S211" i="1"/>
  <c r="S213" i="1"/>
  <c r="T276" i="1"/>
  <c r="X276" i="1"/>
  <c r="AB276" i="1"/>
  <c r="V277" i="1"/>
  <c r="Z277" i="1"/>
  <c r="T278" i="1"/>
  <c r="X278" i="1"/>
  <c r="AB278" i="1"/>
  <c r="T191" i="1"/>
  <c r="X191" i="1"/>
  <c r="T193" i="1"/>
  <c r="X193" i="1"/>
  <c r="T195" i="1"/>
  <c r="X195" i="1"/>
  <c r="T197" i="1"/>
  <c r="X197" i="1"/>
  <c r="T199" i="1"/>
  <c r="X199" i="1"/>
  <c r="T201" i="1"/>
  <c r="X201" i="1"/>
  <c r="T203" i="1"/>
  <c r="X203" i="1"/>
  <c r="T205" i="1"/>
  <c r="X205" i="1"/>
  <c r="T207" i="1"/>
  <c r="X207" i="1"/>
  <c r="T209" i="1"/>
  <c r="X209" i="1"/>
  <c r="T211" i="1"/>
  <c r="X211" i="1"/>
  <c r="T213" i="1"/>
  <c r="X213" i="1"/>
  <c r="S277" i="1"/>
  <c r="T277" i="1" s="1"/>
  <c r="V276" i="1"/>
  <c r="X277" i="1"/>
  <c r="V278" i="1"/>
  <c r="D25" i="1" l="1"/>
  <c r="D24" i="1" s="1"/>
  <c r="O253" i="1"/>
  <c r="O40" i="1" s="1"/>
  <c r="W40" i="1" s="1"/>
  <c r="O45" i="1"/>
  <c r="W45" i="1" s="1"/>
  <c r="T126" i="1"/>
  <c r="O86" i="1"/>
  <c r="O27" i="1" s="1"/>
  <c r="O26" i="1"/>
  <c r="AB87" i="1"/>
  <c r="T87" i="1"/>
  <c r="S87" i="1"/>
  <c r="H86" i="1"/>
  <c r="Z87" i="1"/>
  <c r="V87" i="1"/>
  <c r="W92" i="1"/>
  <c r="AB66" i="1"/>
  <c r="X66" i="1"/>
  <c r="T66" i="1"/>
  <c r="S66" i="1"/>
  <c r="Z66" i="1"/>
  <c r="V66" i="1"/>
  <c r="G26" i="1"/>
  <c r="G25" i="1" s="1"/>
  <c r="G48" i="1"/>
  <c r="R49" i="1"/>
  <c r="E48" i="1"/>
  <c r="Q48" i="1"/>
  <c r="Q47" i="1" s="1"/>
  <c r="Q26" i="1"/>
  <c r="Q25" i="1" s="1"/>
  <c r="Q24" i="1" s="1"/>
  <c r="K253" i="1"/>
  <c r="K40" i="1" s="1"/>
  <c r="Y40" i="1" s="1"/>
  <c r="K45" i="1"/>
  <c r="S126" i="1"/>
  <c r="X100" i="1"/>
  <c r="S100" i="1"/>
  <c r="AB100" i="1"/>
  <c r="V100" i="1"/>
  <c r="Z100" i="1"/>
  <c r="T100" i="1"/>
  <c r="U108" i="1"/>
  <c r="I29" i="1"/>
  <c r="AA91" i="1"/>
  <c r="AB91" i="1" s="1"/>
  <c r="L75" i="1"/>
  <c r="AA75" i="1" s="1"/>
  <c r="AA77" i="1"/>
  <c r="AA92" i="1"/>
  <c r="AB92" i="1" s="1"/>
  <c r="P49" i="1"/>
  <c r="D48" i="1"/>
  <c r="D47" i="1" s="1"/>
  <c r="R253" i="1"/>
  <c r="R40" i="1" s="1"/>
  <c r="R45" i="1"/>
  <c r="V126" i="1"/>
  <c r="Z126" i="1"/>
  <c r="X126" i="1"/>
  <c r="AB126" i="1"/>
  <c r="H31" i="1"/>
  <c r="K50" i="1"/>
  <c r="Y53" i="1"/>
  <c r="W77" i="1"/>
  <c r="J75" i="1"/>
  <c r="W75" i="1" s="1"/>
  <c r="W50" i="1"/>
  <c r="J49" i="1"/>
  <c r="Z77" i="1"/>
  <c r="V77" i="1"/>
  <c r="H75" i="1"/>
  <c r="AB77" i="1"/>
  <c r="X77" i="1"/>
  <c r="T77" i="1"/>
  <c r="S77" i="1"/>
  <c r="M48" i="1"/>
  <c r="M47" i="1" s="1"/>
  <c r="F26" i="1"/>
  <c r="F25" i="1" s="1"/>
  <c r="F24" i="1" s="1"/>
  <c r="F48" i="1"/>
  <c r="F47" i="1" s="1"/>
  <c r="U49" i="1"/>
  <c r="I26" i="1"/>
  <c r="K91" i="1"/>
  <c r="Y92" i="1"/>
  <c r="AB96" i="1"/>
  <c r="X96" i="1"/>
  <c r="T96" i="1"/>
  <c r="S96" i="1"/>
  <c r="V96" i="1"/>
  <c r="Z96" i="1"/>
  <c r="AA31" i="1"/>
  <c r="AA86" i="1"/>
  <c r="L27" i="1"/>
  <c r="AA27" i="1" s="1"/>
  <c r="E253" i="1"/>
  <c r="E40" i="1" s="1"/>
  <c r="E24" i="1" s="1"/>
  <c r="E45" i="1"/>
  <c r="V253" i="1"/>
  <c r="AB253" i="1"/>
  <c r="T253" i="1"/>
  <c r="Z253" i="1"/>
  <c r="X253" i="1"/>
  <c r="H40" i="1"/>
  <c r="G253" i="1"/>
  <c r="G40" i="1" s="1"/>
  <c r="G45" i="1"/>
  <c r="S108" i="1"/>
  <c r="T108" i="1" s="1"/>
  <c r="R92" i="1"/>
  <c r="R91" i="1" s="1"/>
  <c r="R86" i="1" s="1"/>
  <c r="R27" i="1" s="1"/>
  <c r="W108" i="1"/>
  <c r="J29" i="1"/>
  <c r="J87" i="1"/>
  <c r="W89" i="1"/>
  <c r="U92" i="1"/>
  <c r="I91" i="1"/>
  <c r="AA53" i="1"/>
  <c r="L50" i="1"/>
  <c r="S92" i="1"/>
  <c r="T92" i="1" s="1"/>
  <c r="AA108" i="1"/>
  <c r="AB108" i="1" s="1"/>
  <c r="AB53" i="1"/>
  <c r="X53" i="1"/>
  <c r="T53" i="1"/>
  <c r="S53" i="1"/>
  <c r="Z53" i="1"/>
  <c r="V53" i="1"/>
  <c r="H50" i="1"/>
  <c r="U50" i="1"/>
  <c r="N49" i="1"/>
  <c r="AA50" i="1" l="1"/>
  <c r="L49" i="1"/>
  <c r="Z40" i="1"/>
  <c r="V40" i="1"/>
  <c r="X40" i="1"/>
  <c r="S40" i="1"/>
  <c r="T40" i="1" s="1"/>
  <c r="AB40" i="1"/>
  <c r="W49" i="1"/>
  <c r="J26" i="1"/>
  <c r="N48" i="1"/>
  <c r="N47" i="1" s="1"/>
  <c r="N26" i="1"/>
  <c r="N25" i="1" s="1"/>
  <c r="N24" i="1" s="1"/>
  <c r="W87" i="1"/>
  <c r="J86" i="1"/>
  <c r="AB75" i="1"/>
  <c r="X75" i="1"/>
  <c r="S75" i="1"/>
  <c r="T75" i="1" s="1"/>
  <c r="V75" i="1"/>
  <c r="Z75" i="1"/>
  <c r="K49" i="1"/>
  <c r="Y50" i="1"/>
  <c r="Y45" i="1"/>
  <c r="Z45" i="1" s="1"/>
  <c r="E47" i="1"/>
  <c r="G24" i="1"/>
  <c r="O48" i="1"/>
  <c r="O47" i="1" s="1"/>
  <c r="S50" i="1"/>
  <c r="H49" i="1"/>
  <c r="Z50" i="1"/>
  <c r="V50" i="1"/>
  <c r="X50" i="1"/>
  <c r="T50" i="1"/>
  <c r="AB50" i="1"/>
  <c r="U26" i="1"/>
  <c r="P48" i="1"/>
  <c r="P47" i="1" s="1"/>
  <c r="P26" i="1"/>
  <c r="P25" i="1" s="1"/>
  <c r="P24" i="1" s="1"/>
  <c r="AB86" i="1"/>
  <c r="S86" i="1"/>
  <c r="T86" i="1" s="1"/>
  <c r="H27" i="1"/>
  <c r="U29" i="1"/>
  <c r="V29" i="1"/>
  <c r="G47" i="1"/>
  <c r="U91" i="1"/>
  <c r="V91" i="1"/>
  <c r="I86" i="1"/>
  <c r="W29" i="1"/>
  <c r="X29" i="1"/>
  <c r="Y91" i="1"/>
  <c r="Z91" i="1"/>
  <c r="K86" i="1"/>
  <c r="S31" i="1"/>
  <c r="AB31" i="1"/>
  <c r="T31" i="1"/>
  <c r="Z31" i="1"/>
  <c r="V31" i="1"/>
  <c r="X31" i="1"/>
  <c r="R26" i="1"/>
  <c r="R25" i="1" s="1"/>
  <c r="R24" i="1" s="1"/>
  <c r="R48" i="1"/>
  <c r="R47" i="1" s="1"/>
  <c r="X87" i="1"/>
  <c r="O25" i="1"/>
  <c r="O24" i="1" s="1"/>
  <c r="W86" i="1" l="1"/>
  <c r="J27" i="1"/>
  <c r="W27" i="1" s="1"/>
  <c r="W26" i="1"/>
  <c r="J25" i="1"/>
  <c r="S27" i="1"/>
  <c r="X27" i="1"/>
  <c r="AB27" i="1"/>
  <c r="T27" i="1"/>
  <c r="X49" i="1"/>
  <c r="S49" i="1"/>
  <c r="T49" i="1" s="1"/>
  <c r="H48" i="1"/>
  <c r="H26" i="1"/>
  <c r="V49" i="1"/>
  <c r="K48" i="1"/>
  <c r="Y49" i="1"/>
  <c r="Z49" i="1" s="1"/>
  <c r="K26" i="1"/>
  <c r="J48" i="1"/>
  <c r="AA49" i="1"/>
  <c r="AB49" i="1" s="1"/>
  <c r="L48" i="1"/>
  <c r="L26" i="1"/>
  <c r="U86" i="1"/>
  <c r="I27" i="1"/>
  <c r="I48" i="1"/>
  <c r="Y86" i="1"/>
  <c r="Z86" i="1" s="1"/>
  <c r="K27" i="1"/>
  <c r="Y27" i="1" s="1"/>
  <c r="V86" i="1"/>
  <c r="X86" i="1"/>
  <c r="U48" i="1" l="1"/>
  <c r="I47" i="1"/>
  <c r="U47" i="1" s="1"/>
  <c r="AA48" i="1"/>
  <c r="L47" i="1"/>
  <c r="AA47" i="1" s="1"/>
  <c r="U27" i="1"/>
  <c r="I25" i="1"/>
  <c r="AB48" i="1"/>
  <c r="X48" i="1"/>
  <c r="S48" i="1"/>
  <c r="T48" i="1" s="1"/>
  <c r="H47" i="1"/>
  <c r="V48" i="1"/>
  <c r="V27" i="1"/>
  <c r="J47" i="1"/>
  <c r="W47" i="1" s="1"/>
  <c r="W48" i="1"/>
  <c r="Z27" i="1"/>
  <c r="J24" i="1"/>
  <c r="W25" i="1"/>
  <c r="Y48" i="1"/>
  <c r="Z48" i="1" s="1"/>
  <c r="K47" i="1"/>
  <c r="Y47" i="1" s="1"/>
  <c r="AA26" i="1"/>
  <c r="L25" i="1"/>
  <c r="K25" i="1"/>
  <c r="Y26" i="1"/>
  <c r="AB26" i="1"/>
  <c r="X26" i="1"/>
  <c r="T26" i="1"/>
  <c r="S26" i="1"/>
  <c r="H25" i="1"/>
  <c r="Z26" i="1"/>
  <c r="V26" i="1"/>
  <c r="Y25" i="1" l="1"/>
  <c r="K24" i="1"/>
  <c r="Z47" i="1"/>
  <c r="V47" i="1"/>
  <c r="AB47" i="1"/>
  <c r="X47" i="1"/>
  <c r="S47" i="1"/>
  <c r="T47" i="1" s="1"/>
  <c r="H24" i="1"/>
  <c r="X25" i="1"/>
  <c r="T25" i="1"/>
  <c r="Z25" i="1"/>
  <c r="S25" i="1"/>
  <c r="V25" i="1"/>
  <c r="W24" i="1"/>
  <c r="U25" i="1"/>
  <c r="I24" i="1"/>
  <c r="AA25" i="1"/>
  <c r="AB25" i="1" s="1"/>
  <c r="L24" i="1"/>
  <c r="Y24" i="1" l="1"/>
  <c r="U24" i="1"/>
  <c r="AA24" i="1"/>
  <c r="Z24" i="1"/>
  <c r="V24" i="1"/>
  <c r="AB24" i="1"/>
  <c r="S24" i="1"/>
  <c r="X24" i="1"/>
  <c r="T24" i="1" l="1"/>
</calcChain>
</file>

<file path=xl/sharedStrings.xml><?xml version="1.0" encoding="utf-8"?>
<sst xmlns="http://schemas.openxmlformats.org/spreadsheetml/2006/main" count="1188" uniqueCount="552">
  <si>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</si>
  <si>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</si>
  <si>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</si>
  <si>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</si>
  <si>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2022 год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</si>
  <si>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</si>
  <si>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</si>
  <si>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</si>
  <si>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</si>
  <si>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</si>
  <si>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</si>
  <si>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</si>
  <si>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</si>
  <si>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</si>
  <si>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</si>
  <si>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01.01.2022 года, млн. рублей 
(с НДС) </t>
  </si>
  <si>
    <t xml:space="preserve">Остаток финансирования капитальных вложений 
на 01.01.2022 года, в прогнозных ценах соответствующих лет,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</si>
  <si>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</si>
  <si>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01.01.2023 года в прогнозных ценах соответствующих лет, млн. рублей 
(с НДС) </t>
  </si>
  <si>
    <t>Отклонение от плана финансирования капитальных вложений 2022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</si>
  <si>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</si>
  <si>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</si>
  <si>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</si>
  <si>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</si>
  <si>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</si>
  <si>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</si>
  <si>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</si>
  <si>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</si>
  <si>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</si>
  <si>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</si>
  <si>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</si>
  <si>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</si>
  <si>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</si>
  <si>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</si>
  <si>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</si>
  <si>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</si>
  <si>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</si>
  <si>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</si>
  <si>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</si>
  <si>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</si>
  <si>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</si>
  <si>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</si>
  <si>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</si>
  <si>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</si>
  <si>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</si>
  <si>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</si>
  <si>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</si>
  <si>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</si>
  <si>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</si>
  <si>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</si>
  <si>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</si>
  <si>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</si>
  <si>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</si>
  <si>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</si>
  <si>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</si>
  <si>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</si>
  <si>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</si>
  <si>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</si>
  <si>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</si>
  <si>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</si>
  <si>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</si>
  <si>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</si>
  <si>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</si>
  <si>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</si>
  <si>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</si>
  <si>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</si>
  <si>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</si>
  <si>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</si>
  <si>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</si>
  <si>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</si>
  <si>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</si>
  <si>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</si>
  <si>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</si>
  <si>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</si>
  <si>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</si>
  <si>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</si>
  <si>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</si>
  <si>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</si>
  <si>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</si>
  <si>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</si>
  <si>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</si>
  <si>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</si>
  <si>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</si>
  <si>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Отклонение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</si>
  <si>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</si>
  <si>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</si>
  <si>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Отклонение обусловлено затянувшейся процедурой оформления актов монтажа счетчиков в рамках реализации ПРИУЭ. В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</si>
  <si>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</si>
  <si>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</si>
  <si>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</si>
  <si>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</si>
  <si>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</si>
  <si>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</si>
  <si>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</si>
  <si>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</si>
  <si>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</si>
  <si>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</si>
  <si>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</si>
  <si>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</si>
  <si>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</si>
  <si>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</si>
  <si>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</si>
  <si>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</si>
  <si>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</si>
  <si>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</si>
  <si>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</si>
  <si>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</si>
  <si>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</si>
  <si>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</si>
  <si>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</si>
  <si>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</si>
  <si>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</si>
  <si>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</si>
  <si>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</si>
  <si>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</si>
  <si>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</si>
  <si>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</si>
  <si>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</si>
  <si>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</si>
  <si>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</si>
  <si>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</si>
  <si>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</si>
  <si>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</si>
  <si>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</si>
  <si>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</si>
  <si>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</si>
  <si>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</si>
  <si>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</si>
  <si>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</si>
  <si>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</si>
  <si>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</si>
  <si>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</si>
  <si>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</si>
  <si>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</si>
  <si>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</si>
  <si>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</si>
  <si>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</si>
  <si>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</si>
  <si>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</si>
  <si>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</si>
  <si>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</si>
  <si>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</si>
  <si>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</si>
  <si>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</si>
  <si>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</si>
  <si>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</si>
  <si>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</si>
  <si>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</si>
  <si>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</si>
  <si>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</si>
  <si>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</si>
  <si>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</si>
  <si>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</si>
  <si>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</si>
  <si>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</si>
  <si>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</si>
  <si>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</si>
  <si>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</si>
  <si>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</si>
  <si>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</si>
  <si>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</si>
  <si>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</si>
  <si>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</si>
  <si>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</si>
  <si>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</si>
  <si>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</si>
  <si>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</si>
  <si>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</si>
  <si>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</si>
  <si>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</si>
  <si>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</si>
  <si>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</si>
  <si>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</si>
  <si>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</si>
  <si>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</si>
  <si>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</si>
  <si>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</si>
  <si>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</si>
  <si>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</si>
  <si>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</si>
  <si>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</si>
  <si>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</si>
  <si>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</si>
  <si>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</si>
  <si>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</si>
  <si>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</si>
  <si>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</si>
  <si>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</si>
  <si>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</si>
  <si>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</si>
  <si>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</si>
  <si>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</si>
  <si>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</si>
  <si>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</si>
  <si>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</si>
  <si>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</si>
  <si>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</si>
  <si>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</si>
  <si>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</si>
  <si>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</si>
  <si>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</si>
  <si>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</si>
  <si>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</si>
  <si>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</si>
  <si>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</si>
  <si>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</si>
  <si>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</si>
  <si>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</si>
  <si>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</si>
  <si>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</si>
  <si>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</si>
  <si>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</si>
  <si>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</si>
  <si>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</si>
  <si>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</si>
  <si>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</si>
  <si>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</si>
  <si>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</si>
  <si>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</si>
  <si>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</si>
  <si>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</si>
  <si>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</si>
  <si>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</si>
  <si>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</si>
  <si>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</si>
  <si>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</si>
  <si>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</si>
  <si>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</si>
  <si>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</si>
  <si>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</si>
  <si>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</si>
  <si>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</si>
  <si>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</si>
  <si>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</si>
  <si>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</si>
  <si>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</si>
  <si>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</si>
  <si>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</si>
  <si>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</si>
  <si>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</si>
  <si>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</si>
  <si>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</si>
  <si>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</si>
  <si>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</si>
  <si>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</si>
  <si>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</si>
  <si>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</si>
  <si>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</si>
  <si>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</si>
  <si>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</si>
  <si>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</si>
  <si>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</si>
  <si>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</si>
  <si>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</si>
  <si>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</si>
  <si>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</si>
  <si>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</si>
  <si>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</si>
  <si>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</si>
  <si>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</si>
  <si>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</si>
  <si>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</si>
  <si>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</si>
  <si>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</si>
  <si>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</si>
  <si>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</si>
  <si>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</si>
  <si>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</si>
  <si>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</si>
  <si>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</si>
  <si>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</si>
  <si>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</si>
  <si>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</si>
  <si>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</si>
  <si>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</si>
  <si>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</si>
  <si>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</si>
  <si>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</si>
  <si>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</si>
  <si>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</si>
  <si>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</si>
  <si>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</si>
  <si>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</si>
  <si>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</si>
  <si>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</si>
  <si>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</si>
  <si>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</si>
  <si>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</si>
  <si>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</si>
  <si>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</si>
  <si>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</si>
  <si>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</si>
  <si>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</si>
  <si>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</si>
  <si>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</si>
  <si>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</si>
  <si>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</si>
  <si>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</si>
  <si>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</si>
  <si>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</si>
  <si>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</si>
  <si>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</si>
  <si>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</si>
  <si>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</si>
  <si>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</si>
  <si>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</si>
  <si>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</si>
  <si>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</si>
  <si>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</si>
  <si>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</si>
  <si>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</si>
  <si>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</si>
  <si>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</si>
  <si>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</si>
  <si>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</si>
  <si>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</si>
  <si>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</si>
  <si>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</si>
  <si>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</si>
  <si>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</si>
  <si>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</si>
  <si>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</si>
  <si>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</si>
  <si>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</si>
  <si>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</si>
  <si>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</si>
  <si>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</si>
  <si>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</si>
  <si>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</si>
  <si>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</si>
  <si>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</si>
  <si>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</si>
  <si>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</si>
  <si>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</si>
  <si>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</si>
  <si>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</si>
  <si>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</si>
  <si>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</si>
  <si>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</si>
  <si>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</si>
  <si>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</si>
  <si>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</si>
  <si>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</si>
  <si>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</si>
  <si>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</si>
  <si>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</si>
  <si>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</si>
  <si>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</si>
  <si>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</si>
  <si>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</si>
  <si>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</si>
  <si>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</si>
  <si>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</si>
  <si>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</si>
  <si>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</si>
  <si>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</si>
  <si>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</si>
  <si>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</si>
  <si>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</si>
  <si>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</si>
  <si>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</si>
  <si>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</si>
  <si>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</si>
  <si>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</si>
  <si>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</si>
  <si>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</si>
  <si>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</si>
  <si>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</si>
  <si>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</si>
  <si>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</si>
  <si>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</si>
  <si>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</si>
  <si>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</si>
  <si>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</si>
  <si>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</si>
  <si>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</si>
  <si>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</si>
  <si>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</si>
  <si>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</si>
  <si>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</si>
  <si>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</si>
  <si>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</si>
  <si>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</si>
  <si>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</si>
  <si>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</si>
  <si>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</si>
  <si>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</si>
  <si>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</si>
  <si>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</si>
  <si>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</si>
  <si>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</si>
  <si>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</si>
  <si>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</si>
  <si>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</si>
  <si>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</si>
  <si>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</si>
  <si>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</si>
  <si>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</si>
  <si>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</si>
  <si>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</si>
  <si>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</si>
  <si>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</si>
  <si>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</si>
  <si>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</si>
  <si>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</si>
  <si>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</si>
  <si>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</si>
  <si>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</si>
  <si>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</si>
  <si>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</si>
  <si>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</si>
  <si>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</si>
  <si>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</si>
  <si>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</si>
  <si>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</si>
  <si>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</si>
  <si>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</si>
  <si>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</si>
  <si>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</si>
  <si>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</si>
  <si>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</si>
  <si>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</si>
  <si>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</si>
  <si>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</si>
  <si>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</si>
  <si>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</si>
  <si>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</si>
  <si>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</si>
  <si>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</si>
  <si>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</si>
  <si>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</si>
  <si>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</si>
  <si>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</si>
  <si>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</si>
  <si>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</si>
  <si>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</si>
  <si>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</si>
  <si>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</si>
  <si>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</si>
  <si>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</si>
  <si>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</si>
  <si>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</si>
  <si>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</si>
  <si>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</si>
  <si>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</si>
  <si>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</si>
  <si>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</si>
  <si>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</si>
  <si>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</si>
  <si>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</si>
  <si>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</si>
  <si>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</si>
  <si>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</si>
  <si>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</si>
  <si>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</si>
  <si>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</si>
  <si>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</si>
  <si>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</si>
  <si>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</si>
  <si>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</si>
  <si>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</si>
  <si>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</si>
  <si>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</si>
  <si>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</si>
  <si>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</si>
  <si>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</si>
  <si>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</si>
  <si>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</si>
  <si>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</si>
  <si>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</si>
  <si>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</si>
  <si>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</si>
  <si>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</si>
  <si>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</si>
  <si>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</si>
  <si>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</si>
  <si>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</si>
  <si>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</si>
  <si>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</si>
  <si>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</si>
  <si>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</si>
  <si>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</si>
  <si>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</si>
  <si>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</si>
  <si>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</si>
  <si>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</si>
  <si>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</si>
  <si>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</si>
  <si>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</si>
  <si>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</si>
  <si>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</si>
  <si>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</si>
  <si>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</si>
  <si>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</si>
  <si>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</si>
  <si>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</si>
  <si>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</si>
  <si>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</si>
  <si>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</si>
  <si>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</si>
  <si>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</si>
  <si>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</si>
  <si>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</si>
  <si>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</si>
  <si>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</si>
  <si>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</si>
  <si>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</si>
  <si>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</si>
  <si>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</si>
  <si>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</si>
  <si>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</si>
  <si>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</si>
  <si>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</si>
  <si>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</si>
  <si>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</si>
  <si>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</si>
  <si>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</si>
  <si>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</si>
  <si>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</si>
  <si>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</si>
  <si>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</si>
  <si>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</si>
  <si>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</si>
  <si>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</si>
  <si>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</si>
  <si>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</si>
  <si>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</si>
  <si>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</si>
  <si>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</si>
  <si>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Длительность процедуры согласования соглашения о контроле расходования средств фин.поддержки ПАО "Россети" после выхода Директив Правительства РФ на доп.фин.поддержку от от 14.09.2022 № 10740п-П13</t>
  </si>
  <si>
    <t>Отклонение обусловлено соблюдением условий договора подряда, оплата 5% по договору производится по факту ввода объекта в эксплуатацию, РС-14 отсутствует. Неисполнение обязательств по договору ТП со стороны заявителя.</t>
  </si>
  <si>
    <t xml:space="preserve"> Исполнение обязательств по договору ТП № 8373/2020/ЧЭ/НАУРЭС от 07.09.2020 ООО  "Хевел РГ" за счет средств, поступивших от Заявителя.</t>
  </si>
  <si>
    <t>Отклонение от плана финансирования обусловлено поздним предоставлением актов выполненных работ, а также  по причине тендерного снижения цены при проведении торгово-закупочных процедур.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</si>
  <si>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</si>
  <si>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</si>
  <si>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Необходимость исполненияобязательств по договору ТП.</t>
  </si>
  <si>
    <t>Меропрриятия реализованы в рамках  во исполнение п.1.1. протокола совещания ПАО "Россети" по подготовке к прохождению ОЗП 2018/2019 г.г. от 10.08.2018г. № 126. Отклонение обусловлено погашением КЗ 2019 года по данным мероприятиям.</t>
  </si>
  <si>
    <t>Невыполнение плана финансирования обусловлено необходимостью корректировки ПСД в связи с выявленными дополнительными объемами работ.</t>
  </si>
  <si>
    <t>Отклонение обусловлено поздним предоставлением актов выполненных работ со стороны подрядной организации.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</si>
  <si>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</si>
  <si>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 xml:space="preserve">Погашение задолженности для реализации мероприятий, реализуемых в рамках мероприятий актуализированного Плана развития АО «Чеченэнерго» утвержденного решением Совета директоров ПАО «Россети» от 22.12.2021 (протокол от 29.12.2022 № 604). , </t>
  </si>
  <si>
    <t>Экономия  денежных средств по факту выполненных работ, работы завершены.</t>
  </si>
  <si>
    <t>Отклонение вызвано опережением графика выполнения работ подрядной организацией</t>
  </si>
  <si>
    <t>Невыполнение плана в связи с необходимостью корректировки задания на проектирование для приведения в соответствие с СИПР Чеченской Республики на период 2023-2027 г.г.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</si>
  <si>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</si>
  <si>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Мероприятия по восстановлению распределительных сетей электроснабжения ЧР за счет бюджетных субсидий в рамках распоряжения правительства РФ от 13.10.2022 № 2987-р</t>
  </si>
  <si>
    <t>Позднее предоставление актов выполненных работ со стороны подрядной организации.</t>
  </si>
  <si>
    <t>Приобретение оборудования в связи с производственной необходимостью</t>
  </si>
  <si>
    <t>Приобретение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</si>
  <si>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</si>
  <si>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Позднее проведенеие торгово-закупочных процедур.</t>
  </si>
  <si>
    <t>Невыполнение плана финансирования обусловлено экономией по договору в связи с отсутствием необходимости  в выполнении работ по рекультивации земель и временным зданиям и сооружениям.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</si>
</sst>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2" fontId="2" fillId="0" borderId="0" xfId="1" applyNumberFormat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3" xfId="4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vertical="center" wrapText="1"/>
    </xf>
    <xf numFmtId="2" fontId="2" fillId="0" borderId="3" xfId="4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wrapText="1"/>
    </xf>
    <xf numFmtId="2" fontId="2" fillId="0" borderId="3" xfId="6" applyNumberFormat="1" applyFont="1" applyFill="1" applyBorder="1" applyAlignment="1">
      <alignment horizontal="center" vertical="center" wrapText="1"/>
    </xf>
    <xf numFmtId="9" fontId="2" fillId="0" borderId="3" xfId="1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 wrapText="1"/>
    </xf>
    <xf numFmtId="2" fontId="5" fillId="0" borderId="3" xfId="7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vertical="center" wrapText="1"/>
    </xf>
    <xf numFmtId="9" fontId="2" fillId="0" borderId="2" xfId="5" applyNumberFormat="1" applyFont="1" applyFill="1" applyBorder="1" applyAlignment="1">
      <alignment horizontal="center" vertical="center" wrapText="1"/>
    </xf>
    <xf numFmtId="1" fontId="2" fillId="0" borderId="4" xfId="4" applyNumberFormat="1" applyFont="1" applyFill="1" applyBorder="1" applyAlignment="1">
      <alignment horizontal="center" vertical="center" wrapText="1"/>
    </xf>
    <xf numFmtId="2" fontId="5" fillId="0" borderId="3" xfId="8" applyNumberFormat="1" applyFont="1" applyFill="1" applyBorder="1" applyAlignment="1">
      <alignment horizontal="center" vertical="center" wrapText="1"/>
    </xf>
    <xf numFmtId="1" fontId="2" fillId="0" borderId="5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horizontal="left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 2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E295"/>
  <sheetViews>
    <sheetView tabSelected="1" showRuler="0" topLeftCell="A13" zoomScale="60" zoomScaleNormal="60" zoomScaleSheetLayoutView="68" workbookViewId="0">
      <pane xSplit="3" ySplit="12" topLeftCell="D77" activePane="bottomRight" state="frozen"/>
      <selection activeCell="A13" sqref="A13"/>
      <selection pane="topRight" activeCell="D13" sqref="D13"/>
      <selection pane="bottomLeft" activeCell="A25" sqref="A25"/>
      <selection pane="bottomRight" activeCell="A80" sqref="A80:XFD80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4" width="24.42578125" style="1" customWidth="1"/>
    <col min="5" max="5" width="28.85546875" style="1" customWidth="1"/>
    <col min="6" max="7" width="24.42578125" style="1" customWidth="1"/>
    <col min="8" max="8" width="14.85546875" style="12" customWidth="1"/>
    <col min="9" max="11" width="12.42578125" style="12" customWidth="1"/>
    <col min="12" max="12" width="14.140625" style="12" customWidth="1"/>
    <col min="13" max="17" width="12.42578125" style="12" customWidth="1"/>
    <col min="18" max="18" width="21" style="12" customWidth="1"/>
    <col min="19" max="19" width="12.42578125" style="12" customWidth="1"/>
    <col min="20" max="20" width="15.5703125" style="12" customWidth="1"/>
    <col min="21" max="27" width="12.42578125" style="12" customWidth="1"/>
    <col min="28" max="28" width="18.140625" style="12" customWidth="1"/>
    <col min="29" max="29" width="52" style="1" customWidth="1"/>
    <col min="30" max="30" width="22" style="1" customWidth="1"/>
    <col min="31" max="31" width="12.28515625" style="1" customWidth="1"/>
    <col min="32" max="54" width="10.28515625" style="1" customWidth="1"/>
    <col min="55" max="16384" width="10.28515625" style="1"/>
  </cols>
  <sheetData>
    <row r="1" spans="1:31" ht="18.75" x14ac:dyDescent="0.25"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 t="s">
        <v>0</v>
      </c>
    </row>
    <row r="2" spans="1:31" ht="18.75" x14ac:dyDescent="0.3"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 t="s">
        <v>1</v>
      </c>
    </row>
    <row r="3" spans="1:31" ht="18.75" x14ac:dyDescent="0.3"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3" t="s">
        <v>2</v>
      </c>
    </row>
    <row r="4" spans="1:31" s="5" customFormat="1" ht="18.75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4"/>
    </row>
    <row r="5" spans="1:31" s="5" customFormat="1" ht="18.75" customHeight="1" x14ac:dyDescent="0.3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6"/>
      <c r="AE5" s="6"/>
    </row>
    <row r="6" spans="1:31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1" s="5" customFormat="1" ht="18.75" customHeight="1" x14ac:dyDescent="0.3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6"/>
    </row>
    <row r="8" spans="1:3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8"/>
    </row>
    <row r="9" spans="1:3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1" ht="18.75" x14ac:dyDescent="0.3">
      <c r="A10" s="75" t="s">
        <v>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10"/>
    </row>
    <row r="11" spans="1:31" ht="18.75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3"/>
    </row>
    <row r="12" spans="1:31" ht="18.75" x14ac:dyDescent="0.25">
      <c r="A12" s="70" t="s">
        <v>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11"/>
    </row>
    <row r="13" spans="1:31" x14ac:dyDescent="0.25">
      <c r="A13" s="71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8"/>
    </row>
    <row r="14" spans="1:31" ht="18.75" customHeight="1" x14ac:dyDescent="0.25">
      <c r="S14" s="13"/>
      <c r="T14" s="13"/>
      <c r="U14" s="13"/>
      <c r="V14" s="13"/>
      <c r="W14" s="13"/>
      <c r="X14" s="13"/>
      <c r="Y14" s="14"/>
      <c r="Z14" s="15"/>
      <c r="AA14" s="15"/>
      <c r="AB14" s="16"/>
    </row>
    <row r="15" spans="1:31" ht="18.75" customHeight="1" x14ac:dyDescent="0.25">
      <c r="S15" s="13"/>
      <c r="T15" s="13"/>
      <c r="U15" s="13"/>
      <c r="V15" s="13"/>
      <c r="W15" s="13"/>
      <c r="X15" s="13"/>
      <c r="Y15" s="14"/>
      <c r="Z15" s="15"/>
      <c r="AA15" s="15"/>
      <c r="AB15" s="17"/>
    </row>
    <row r="17" spans="1:31" s="18" customFormat="1" x14ac:dyDescent="0.25">
      <c r="D17" s="19"/>
      <c r="E17" s="19"/>
      <c r="F17" s="19"/>
      <c r="G17" s="19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31" s="18" customFormat="1" x14ac:dyDescent="0.25">
      <c r="A18" s="21"/>
      <c r="B18" s="21"/>
      <c r="C18" s="21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</row>
    <row r="19" spans="1:31" ht="29.25" customHeight="1" x14ac:dyDescent="0.25">
      <c r="A19" s="64" t="s">
        <v>10</v>
      </c>
      <c r="B19" s="64" t="s">
        <v>11</v>
      </c>
      <c r="C19" s="64" t="s">
        <v>12</v>
      </c>
      <c r="D19" s="64" t="s">
        <v>13</v>
      </c>
      <c r="E19" s="64" t="s">
        <v>14</v>
      </c>
      <c r="F19" s="64" t="s">
        <v>15</v>
      </c>
      <c r="G19" s="64" t="s">
        <v>16</v>
      </c>
      <c r="H19" s="64" t="s">
        <v>17</v>
      </c>
      <c r="I19" s="64"/>
      <c r="J19" s="64"/>
      <c r="K19" s="64"/>
      <c r="L19" s="64"/>
      <c r="M19" s="64"/>
      <c r="N19" s="64"/>
      <c r="O19" s="64"/>
      <c r="P19" s="64"/>
      <c r="Q19" s="64"/>
      <c r="R19" s="64" t="s">
        <v>18</v>
      </c>
      <c r="S19" s="64" t="s">
        <v>19</v>
      </c>
      <c r="T19" s="65"/>
      <c r="U19" s="65"/>
      <c r="V19" s="65"/>
      <c r="W19" s="65"/>
      <c r="X19" s="65"/>
      <c r="Y19" s="65"/>
      <c r="Z19" s="65"/>
      <c r="AA19" s="65"/>
      <c r="AB19" s="65"/>
      <c r="AC19" s="64" t="s">
        <v>20</v>
      </c>
    </row>
    <row r="20" spans="1:31" ht="29.25" customHeight="1" x14ac:dyDescent="0.25">
      <c r="A20" s="64"/>
      <c r="B20" s="64"/>
      <c r="C20" s="64"/>
      <c r="D20" s="64"/>
      <c r="E20" s="64"/>
      <c r="F20" s="64"/>
      <c r="G20" s="65"/>
      <c r="H20" s="64" t="s">
        <v>21</v>
      </c>
      <c r="I20" s="64"/>
      <c r="J20" s="64"/>
      <c r="K20" s="64"/>
      <c r="L20" s="64"/>
      <c r="M20" s="64" t="s">
        <v>22</v>
      </c>
      <c r="N20" s="64"/>
      <c r="O20" s="64"/>
      <c r="P20" s="64"/>
      <c r="Q20" s="64"/>
      <c r="R20" s="64"/>
      <c r="S20" s="66" t="s">
        <v>23</v>
      </c>
      <c r="T20" s="65"/>
      <c r="U20" s="66" t="s">
        <v>24</v>
      </c>
      <c r="V20" s="66"/>
      <c r="W20" s="66" t="s">
        <v>25</v>
      </c>
      <c r="X20" s="65"/>
      <c r="Y20" s="66" t="s">
        <v>26</v>
      </c>
      <c r="Z20" s="65"/>
      <c r="AA20" s="66" t="s">
        <v>27</v>
      </c>
      <c r="AB20" s="65"/>
      <c r="AC20" s="64"/>
    </row>
    <row r="21" spans="1:31" ht="29.25" customHeight="1" x14ac:dyDescent="0.25">
      <c r="A21" s="64"/>
      <c r="B21" s="64"/>
      <c r="C21" s="64"/>
      <c r="D21" s="64"/>
      <c r="E21" s="64"/>
      <c r="F21" s="64"/>
      <c r="G21" s="65"/>
      <c r="H21" s="66" t="s">
        <v>23</v>
      </c>
      <c r="I21" s="66" t="s">
        <v>24</v>
      </c>
      <c r="J21" s="66" t="s">
        <v>25</v>
      </c>
      <c r="K21" s="66" t="s">
        <v>26</v>
      </c>
      <c r="L21" s="66" t="s">
        <v>27</v>
      </c>
      <c r="M21" s="66" t="s">
        <v>28</v>
      </c>
      <c r="N21" s="66" t="s">
        <v>24</v>
      </c>
      <c r="O21" s="66" t="s">
        <v>25</v>
      </c>
      <c r="P21" s="66" t="s">
        <v>26</v>
      </c>
      <c r="Q21" s="66" t="s">
        <v>27</v>
      </c>
      <c r="R21" s="64"/>
      <c r="S21" s="65"/>
      <c r="T21" s="65"/>
      <c r="U21" s="66"/>
      <c r="V21" s="66"/>
      <c r="W21" s="65"/>
      <c r="X21" s="65"/>
      <c r="Y21" s="65"/>
      <c r="Z21" s="65"/>
      <c r="AA21" s="65"/>
      <c r="AB21" s="65"/>
      <c r="AC21" s="64"/>
    </row>
    <row r="22" spans="1:31" ht="49.5" customHeight="1" x14ac:dyDescent="0.25">
      <c r="A22" s="64"/>
      <c r="B22" s="64"/>
      <c r="C22" s="64"/>
      <c r="D22" s="64"/>
      <c r="E22" s="64"/>
      <c r="F22" s="64"/>
      <c r="G22" s="65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4"/>
      <c r="S22" s="23" t="s">
        <v>29</v>
      </c>
      <c r="T22" s="23" t="s">
        <v>30</v>
      </c>
      <c r="U22" s="23" t="s">
        <v>29</v>
      </c>
      <c r="V22" s="23" t="s">
        <v>30</v>
      </c>
      <c r="W22" s="23" t="s">
        <v>29</v>
      </c>
      <c r="X22" s="23" t="s">
        <v>30</v>
      </c>
      <c r="Y22" s="23" t="s">
        <v>29</v>
      </c>
      <c r="Z22" s="23" t="s">
        <v>30</v>
      </c>
      <c r="AA22" s="23" t="s">
        <v>29</v>
      </c>
      <c r="AB22" s="23" t="s">
        <v>30</v>
      </c>
      <c r="AC22" s="64"/>
    </row>
    <row r="23" spans="1:31" x14ac:dyDescent="0.25">
      <c r="A23" s="23">
        <v>1</v>
      </c>
      <c r="B23" s="23">
        <v>2</v>
      </c>
      <c r="C23" s="23">
        <v>3</v>
      </c>
      <c r="D23" s="23">
        <f>C23+1</f>
        <v>4</v>
      </c>
      <c r="E23" s="23">
        <v>5</v>
      </c>
      <c r="F23" s="23">
        <f t="shared" ref="F23:AC23" si="0">E23+1</f>
        <v>6</v>
      </c>
      <c r="G23" s="23">
        <f t="shared" si="0"/>
        <v>7</v>
      </c>
      <c r="H23" s="23">
        <f t="shared" si="0"/>
        <v>8</v>
      </c>
      <c r="I23" s="23">
        <f t="shared" si="0"/>
        <v>9</v>
      </c>
      <c r="J23" s="23">
        <f t="shared" si="0"/>
        <v>10</v>
      </c>
      <c r="K23" s="23">
        <f t="shared" si="0"/>
        <v>11</v>
      </c>
      <c r="L23" s="23">
        <f t="shared" si="0"/>
        <v>12</v>
      </c>
      <c r="M23" s="23">
        <f t="shared" si="0"/>
        <v>13</v>
      </c>
      <c r="N23" s="23">
        <f t="shared" si="0"/>
        <v>14</v>
      </c>
      <c r="O23" s="23">
        <f t="shared" si="0"/>
        <v>15</v>
      </c>
      <c r="P23" s="23">
        <f t="shared" si="0"/>
        <v>16</v>
      </c>
      <c r="Q23" s="23">
        <f t="shared" si="0"/>
        <v>17</v>
      </c>
      <c r="R23" s="23">
        <f t="shared" si="0"/>
        <v>18</v>
      </c>
      <c r="S23" s="23">
        <f t="shared" si="0"/>
        <v>19</v>
      </c>
      <c r="T23" s="23">
        <f t="shared" si="0"/>
        <v>20</v>
      </c>
      <c r="U23" s="23">
        <f t="shared" si="0"/>
        <v>21</v>
      </c>
      <c r="V23" s="23">
        <f t="shared" si="0"/>
        <v>22</v>
      </c>
      <c r="W23" s="23">
        <f t="shared" si="0"/>
        <v>23</v>
      </c>
      <c r="X23" s="23">
        <f t="shared" si="0"/>
        <v>24</v>
      </c>
      <c r="Y23" s="23">
        <f t="shared" si="0"/>
        <v>25</v>
      </c>
      <c r="Z23" s="23">
        <f t="shared" si="0"/>
        <v>26</v>
      </c>
      <c r="AA23" s="23">
        <f t="shared" si="0"/>
        <v>27</v>
      </c>
      <c r="AB23" s="23">
        <f t="shared" si="0"/>
        <v>28</v>
      </c>
      <c r="AC23" s="23">
        <f t="shared" si="0"/>
        <v>29</v>
      </c>
      <c r="AE23" s="24"/>
    </row>
    <row r="24" spans="1:31" x14ac:dyDescent="0.25">
      <c r="A24" s="25">
        <v>0</v>
      </c>
      <c r="B24" s="26" t="s">
        <v>31</v>
      </c>
      <c r="C24" s="27" t="s">
        <v>32</v>
      </c>
      <c r="D24" s="28">
        <f t="shared" ref="D24:G24" si="1">D25+D32+D40+D46</f>
        <v>13149.500542626914</v>
      </c>
      <c r="E24" s="28">
        <f t="shared" si="1"/>
        <v>18932.659553042318</v>
      </c>
      <c r="F24" s="28">
        <f t="shared" si="1"/>
        <v>3555.2079128754694</v>
      </c>
      <c r="G24" s="28">
        <f t="shared" si="1"/>
        <v>9594.2926297514459</v>
      </c>
      <c r="H24" s="28">
        <f>H25+H32+H40+H46</f>
        <v>2337.4388305802981</v>
      </c>
      <c r="I24" s="28">
        <f t="shared" ref="I24:R24" si="2">I25+I32+I40+I46</f>
        <v>0</v>
      </c>
      <c r="J24" s="28">
        <f t="shared" si="2"/>
        <v>0</v>
      </c>
      <c r="K24" s="28">
        <f t="shared" si="2"/>
        <v>183.95823933008319</v>
      </c>
      <c r="L24" s="28">
        <f t="shared" si="2"/>
        <v>2153.4805912502147</v>
      </c>
      <c r="M24" s="28">
        <f t="shared" si="2"/>
        <v>2455.9926644699999</v>
      </c>
      <c r="N24" s="28">
        <f t="shared" si="2"/>
        <v>999.58759440000017</v>
      </c>
      <c r="O24" s="28">
        <f t="shared" si="2"/>
        <v>0</v>
      </c>
      <c r="P24" s="28">
        <f t="shared" si="2"/>
        <v>199.96046895000003</v>
      </c>
      <c r="Q24" s="28">
        <f t="shared" si="2"/>
        <v>1256.4446011199998</v>
      </c>
      <c r="R24" s="28">
        <f t="shared" si="2"/>
        <v>7138.2999652814451</v>
      </c>
      <c r="S24" s="29">
        <f>IF(H24="нд","нд",M24-H24)</f>
        <v>118.55383388970176</v>
      </c>
      <c r="T24" s="30">
        <f>IF($H24="нд","нд",IF(H24=0,"-",S24/H24))</f>
        <v>5.0719544973191581E-2</v>
      </c>
      <c r="U24" s="29">
        <f>IF(I24="нд","нд",N24-I24)</f>
        <v>999.58759440000017</v>
      </c>
      <c r="V24" s="30" t="str">
        <f>IF($H24="нд","нд",IF(I24=0,"-",U24/I24))</f>
        <v>-</v>
      </c>
      <c r="W24" s="29">
        <f>IF(J24="нд","нд",O24-J24)</f>
        <v>0</v>
      </c>
      <c r="X24" s="30" t="str">
        <f>IF($H24="нд","нд",IF(J24=0,"-",W24/J24))</f>
        <v>-</v>
      </c>
      <c r="Y24" s="29">
        <f>IF(K24="нд","нд",P24-K24)</f>
        <v>16.002229619916847</v>
      </c>
      <c r="Z24" s="30">
        <f>IF($H24="нд","нд",IF(K24=0,"-",Y24/K24))</f>
        <v>8.6988382136031661E-2</v>
      </c>
      <c r="AA24" s="29">
        <f>IF(L24="нд","нд",Q24-L24)</f>
        <v>-897.03599013021494</v>
      </c>
      <c r="AB24" s="31">
        <f>IF($H24="нд","нд",IF(L24=0,"-",AA24/L24))</f>
        <v>-0.41655169485852478</v>
      </c>
      <c r="AC24" s="32" t="s">
        <v>33</v>
      </c>
    </row>
    <row r="25" spans="1:31" ht="31.5" x14ac:dyDescent="0.25">
      <c r="A25" s="33" t="s">
        <v>34</v>
      </c>
      <c r="B25" s="34" t="s">
        <v>35</v>
      </c>
      <c r="C25" s="35" t="s">
        <v>32</v>
      </c>
      <c r="D25" s="36">
        <f t="shared" ref="D25:G25" si="3">D26+D27+D28+D29+D30+D31</f>
        <v>12847.416474124109</v>
      </c>
      <c r="E25" s="36">
        <f t="shared" si="3"/>
        <v>18532.432206070534</v>
      </c>
      <c r="F25" s="36">
        <f t="shared" si="3"/>
        <v>3555.2079128754694</v>
      </c>
      <c r="G25" s="36">
        <f t="shared" si="3"/>
        <v>9292.2085612486408</v>
      </c>
      <c r="H25" s="36">
        <f>H26+H27+H28+H29+H30+H31</f>
        <v>2282.3512284981516</v>
      </c>
      <c r="I25" s="36">
        <f t="shared" ref="I25:R25" si="4">I26+I27+I28+I29+I30+I31</f>
        <v>0</v>
      </c>
      <c r="J25" s="36">
        <f t="shared" si="4"/>
        <v>0</v>
      </c>
      <c r="K25" s="36">
        <f t="shared" si="4"/>
        <v>138.05190426162778</v>
      </c>
      <c r="L25" s="36">
        <f t="shared" si="4"/>
        <v>2144.2993242365237</v>
      </c>
      <c r="M25" s="36">
        <f t="shared" si="4"/>
        <v>2455.9926644699999</v>
      </c>
      <c r="N25" s="36">
        <f t="shared" si="4"/>
        <v>999.58759440000017</v>
      </c>
      <c r="O25" s="36">
        <f t="shared" si="4"/>
        <v>0</v>
      </c>
      <c r="P25" s="36">
        <f t="shared" si="4"/>
        <v>199.96046895000003</v>
      </c>
      <c r="Q25" s="36">
        <f t="shared" si="4"/>
        <v>1256.4446011199998</v>
      </c>
      <c r="R25" s="36">
        <f t="shared" si="4"/>
        <v>6836.2158967786409</v>
      </c>
      <c r="S25" s="37">
        <f t="shared" ref="S25:S50" si="5">IF(H25="нд","нд",M25-H25)</f>
        <v>173.6414359718483</v>
      </c>
      <c r="T25" s="38">
        <f t="shared" ref="T25:T88" si="6">IF($H25="нд","нд",IF(H25=0,"-",S25/H25))</f>
        <v>7.6080067696727385E-2</v>
      </c>
      <c r="U25" s="37">
        <f t="shared" ref="U25:U50" si="7">IF(I25="нд","нд",N25-I25)</f>
        <v>999.58759440000017</v>
      </c>
      <c r="V25" s="30" t="str">
        <f t="shared" ref="V25:V88" si="8">IF($H25="нд","нд",IF(I25=0,"-",U25/I25))</f>
        <v>-</v>
      </c>
      <c r="W25" s="37">
        <f t="shared" ref="W25:W88" si="9">IF(J25="нд","нд",O25-J25)</f>
        <v>0</v>
      </c>
      <c r="X25" s="30" t="str">
        <f t="shared" ref="X25:X88" si="10">IF($H25="нд","нд",IF(J25=0,"-",W25/J25))</f>
        <v>-</v>
      </c>
      <c r="Y25" s="37">
        <f t="shared" ref="Y25:Y88" si="11">IF(K25="нд","нд",P25-K25)</f>
        <v>61.908564688372252</v>
      </c>
      <c r="Z25" s="30">
        <f t="shared" ref="Z25:Z88" si="12">IF($H25="нд","нд",IF(K25=0,"-",Y25/K25))</f>
        <v>0.44844411976416354</v>
      </c>
      <c r="AA25" s="37">
        <f t="shared" ref="AA25:AA50" si="13">IF(L25="нд","нд",Q25-L25)</f>
        <v>-887.85472311652393</v>
      </c>
      <c r="AB25" s="30">
        <f t="shared" ref="AB25:AB88" si="14">IF($H25="нд","нд",IF(L25=0,"-",AA25/L25))</f>
        <v>-0.41405353864607686</v>
      </c>
      <c r="AC25" s="39" t="s">
        <v>33</v>
      </c>
    </row>
    <row r="26" spans="1:31" x14ac:dyDescent="0.25">
      <c r="A26" s="25" t="s">
        <v>36</v>
      </c>
      <c r="B26" s="26" t="s">
        <v>37</v>
      </c>
      <c r="C26" s="27" t="s">
        <v>32</v>
      </c>
      <c r="D26" s="40">
        <f t="shared" ref="D26:G26" si="15">D49</f>
        <v>4828.2753316673025</v>
      </c>
      <c r="E26" s="40">
        <f t="shared" si="15"/>
        <v>6197.7677254358632</v>
      </c>
      <c r="F26" s="40">
        <f t="shared" si="15"/>
        <v>970.19202315379948</v>
      </c>
      <c r="G26" s="40">
        <f t="shared" si="15"/>
        <v>3858.0833085135037</v>
      </c>
      <c r="H26" s="40">
        <f>H49</f>
        <v>272.76850955538174</v>
      </c>
      <c r="I26" s="40">
        <f t="shared" ref="I26:R26" si="16">I49</f>
        <v>0</v>
      </c>
      <c r="J26" s="40">
        <f t="shared" si="16"/>
        <v>0</v>
      </c>
      <c r="K26" s="40">
        <f t="shared" si="16"/>
        <v>32.45649440329445</v>
      </c>
      <c r="L26" s="40">
        <f t="shared" si="16"/>
        <v>240.3120151520873</v>
      </c>
      <c r="M26" s="40">
        <f t="shared" si="16"/>
        <v>82.910355600000017</v>
      </c>
      <c r="N26" s="40">
        <f t="shared" si="16"/>
        <v>0</v>
      </c>
      <c r="O26" s="40">
        <f t="shared" si="16"/>
        <v>0</v>
      </c>
      <c r="P26" s="40">
        <f t="shared" si="16"/>
        <v>9.0699943083333334</v>
      </c>
      <c r="Q26" s="40">
        <f t="shared" si="16"/>
        <v>73.840361291666682</v>
      </c>
      <c r="R26" s="40">
        <f t="shared" si="16"/>
        <v>3775.1729529135032</v>
      </c>
      <c r="S26" s="29">
        <f t="shared" si="5"/>
        <v>-189.85815395538174</v>
      </c>
      <c r="T26" s="30">
        <f t="shared" si="6"/>
        <v>-0.69604132186979506</v>
      </c>
      <c r="U26" s="29">
        <f t="shared" si="7"/>
        <v>0</v>
      </c>
      <c r="V26" s="30" t="str">
        <f t="shared" si="8"/>
        <v>-</v>
      </c>
      <c r="W26" s="29">
        <f t="shared" si="9"/>
        <v>0</v>
      </c>
      <c r="X26" s="30" t="str">
        <f t="shared" si="10"/>
        <v>-</v>
      </c>
      <c r="Y26" s="29">
        <f t="shared" si="11"/>
        <v>-23.386500094961114</v>
      </c>
      <c r="Z26" s="30">
        <f t="shared" si="12"/>
        <v>-0.72054916973988725</v>
      </c>
      <c r="AA26" s="29">
        <f t="shared" si="13"/>
        <v>-166.47165386042062</v>
      </c>
      <c r="AB26" s="30">
        <f t="shared" si="14"/>
        <v>-0.69273129666473388</v>
      </c>
      <c r="AC26" s="32" t="s">
        <v>33</v>
      </c>
    </row>
    <row r="27" spans="1:31" x14ac:dyDescent="0.25">
      <c r="A27" s="25" t="s">
        <v>38</v>
      </c>
      <c r="B27" s="26" t="s">
        <v>39</v>
      </c>
      <c r="C27" s="27" t="s">
        <v>32</v>
      </c>
      <c r="D27" s="40">
        <f t="shared" ref="D27:G27" si="17">D86</f>
        <v>2451.7941268724071</v>
      </c>
      <c r="E27" s="40">
        <f t="shared" si="17"/>
        <v>3385.0217568018784</v>
      </c>
      <c r="F27" s="40">
        <f t="shared" si="17"/>
        <v>472.76730459687019</v>
      </c>
      <c r="G27" s="40">
        <f t="shared" si="17"/>
        <v>1979.0268222755369</v>
      </c>
      <c r="H27" s="40">
        <f>H86</f>
        <v>667.50948581468106</v>
      </c>
      <c r="I27" s="40">
        <f t="shared" ref="I27:R27" si="18">I86</f>
        <v>0</v>
      </c>
      <c r="J27" s="40">
        <f t="shared" si="18"/>
        <v>0</v>
      </c>
      <c r="K27" s="40">
        <f t="shared" si="18"/>
        <v>101.47100652500001</v>
      </c>
      <c r="L27" s="40">
        <f t="shared" si="18"/>
        <v>566.03847928968105</v>
      </c>
      <c r="M27" s="40">
        <f t="shared" si="18"/>
        <v>273.66839935000002</v>
      </c>
      <c r="N27" s="40">
        <f t="shared" si="18"/>
        <v>0</v>
      </c>
      <c r="O27" s="40">
        <f t="shared" si="18"/>
        <v>0</v>
      </c>
      <c r="P27" s="40">
        <f t="shared" si="18"/>
        <v>116.14884179166668</v>
      </c>
      <c r="Q27" s="40">
        <f t="shared" si="18"/>
        <v>157.5195575583333</v>
      </c>
      <c r="R27" s="40">
        <f t="shared" si="18"/>
        <v>1705.3584229255368</v>
      </c>
      <c r="S27" s="29">
        <f t="shared" si="5"/>
        <v>-393.84108646468104</v>
      </c>
      <c r="T27" s="30">
        <f t="shared" si="6"/>
        <v>-0.59001571488382132</v>
      </c>
      <c r="U27" s="29">
        <f t="shared" si="7"/>
        <v>0</v>
      </c>
      <c r="V27" s="30" t="str">
        <f t="shared" si="8"/>
        <v>-</v>
      </c>
      <c r="W27" s="29">
        <f t="shared" si="9"/>
        <v>0</v>
      </c>
      <c r="X27" s="30" t="str">
        <f t="shared" si="10"/>
        <v>-</v>
      </c>
      <c r="Y27" s="29">
        <f t="shared" si="11"/>
        <v>14.677835266666676</v>
      </c>
      <c r="Z27" s="30">
        <f t="shared" si="12"/>
        <v>0.14465053387491936</v>
      </c>
      <c r="AA27" s="29">
        <f t="shared" si="13"/>
        <v>-408.51892173134775</v>
      </c>
      <c r="AB27" s="30">
        <f t="shared" si="14"/>
        <v>-0.72171581381533667</v>
      </c>
      <c r="AC27" s="32" t="s">
        <v>33</v>
      </c>
    </row>
    <row r="28" spans="1:31" ht="31.5" x14ac:dyDescent="0.25">
      <c r="A28" s="25" t="s">
        <v>40</v>
      </c>
      <c r="B28" s="26" t="s">
        <v>41</v>
      </c>
      <c r="C28" s="27" t="s">
        <v>32</v>
      </c>
      <c r="D28" s="40">
        <f t="shared" ref="D28:G28" si="19">D105</f>
        <v>0</v>
      </c>
      <c r="E28" s="40">
        <f t="shared" si="19"/>
        <v>0</v>
      </c>
      <c r="F28" s="40">
        <f t="shared" si="19"/>
        <v>0</v>
      </c>
      <c r="G28" s="40">
        <f t="shared" si="19"/>
        <v>0</v>
      </c>
      <c r="H28" s="40">
        <f>H105</f>
        <v>0</v>
      </c>
      <c r="I28" s="40">
        <f t="shared" ref="I28:R28" si="20">I105</f>
        <v>0</v>
      </c>
      <c r="J28" s="40">
        <f t="shared" si="20"/>
        <v>0</v>
      </c>
      <c r="K28" s="40">
        <f t="shared" si="20"/>
        <v>0</v>
      </c>
      <c r="L28" s="40">
        <f t="shared" si="20"/>
        <v>0</v>
      </c>
      <c r="M28" s="40">
        <f t="shared" si="20"/>
        <v>0</v>
      </c>
      <c r="N28" s="40">
        <f t="shared" si="20"/>
        <v>0</v>
      </c>
      <c r="O28" s="40">
        <f t="shared" si="20"/>
        <v>0</v>
      </c>
      <c r="P28" s="40">
        <f t="shared" si="20"/>
        <v>0</v>
      </c>
      <c r="Q28" s="40">
        <f t="shared" si="20"/>
        <v>0</v>
      </c>
      <c r="R28" s="40">
        <f t="shared" si="20"/>
        <v>0</v>
      </c>
      <c r="S28" s="29">
        <f t="shared" si="5"/>
        <v>0</v>
      </c>
      <c r="T28" s="30" t="str">
        <f t="shared" si="6"/>
        <v>-</v>
      </c>
      <c r="U28" s="29">
        <f t="shared" si="7"/>
        <v>0</v>
      </c>
      <c r="V28" s="30" t="str">
        <f t="shared" si="8"/>
        <v>-</v>
      </c>
      <c r="W28" s="29">
        <f t="shared" si="9"/>
        <v>0</v>
      </c>
      <c r="X28" s="30" t="str">
        <f t="shared" si="10"/>
        <v>-</v>
      </c>
      <c r="Y28" s="29">
        <f t="shared" si="11"/>
        <v>0</v>
      </c>
      <c r="Z28" s="30" t="str">
        <f t="shared" si="12"/>
        <v>-</v>
      </c>
      <c r="AA28" s="29">
        <f t="shared" si="13"/>
        <v>0</v>
      </c>
      <c r="AB28" s="30" t="str">
        <f t="shared" si="14"/>
        <v>-</v>
      </c>
      <c r="AC28" s="32" t="s">
        <v>33</v>
      </c>
    </row>
    <row r="29" spans="1:31" x14ac:dyDescent="0.25">
      <c r="A29" s="25" t="s">
        <v>42</v>
      </c>
      <c r="B29" s="26" t="s">
        <v>43</v>
      </c>
      <c r="C29" s="27" t="s">
        <v>32</v>
      </c>
      <c r="D29" s="40">
        <f t="shared" ref="D29:R29" si="21">D108</f>
        <v>2761.4159399999994</v>
      </c>
      <c r="E29" s="40">
        <f t="shared" si="21"/>
        <v>5596.2346727430995</v>
      </c>
      <c r="F29" s="40">
        <f t="shared" si="21"/>
        <v>811.85351617999981</v>
      </c>
      <c r="G29" s="40">
        <f t="shared" si="21"/>
        <v>1949.5624238199994</v>
      </c>
      <c r="H29" s="40">
        <f t="shared" si="21"/>
        <v>704.32093054408881</v>
      </c>
      <c r="I29" s="40">
        <f t="shared" si="21"/>
        <v>0</v>
      </c>
      <c r="J29" s="40">
        <f t="shared" si="21"/>
        <v>0</v>
      </c>
      <c r="K29" s="40">
        <f t="shared" si="21"/>
        <v>0</v>
      </c>
      <c r="L29" s="40">
        <f t="shared" si="21"/>
        <v>704.32093054408881</v>
      </c>
      <c r="M29" s="40">
        <f t="shared" si="21"/>
        <v>539.59825193999995</v>
      </c>
      <c r="N29" s="40">
        <f t="shared" si="21"/>
        <v>0</v>
      </c>
      <c r="O29" s="40">
        <f t="shared" si="21"/>
        <v>0</v>
      </c>
      <c r="P29" s="40">
        <f t="shared" si="21"/>
        <v>20.799519350000004</v>
      </c>
      <c r="Q29" s="40">
        <f t="shared" si="21"/>
        <v>518.7987325900001</v>
      </c>
      <c r="R29" s="40">
        <f t="shared" si="21"/>
        <v>1409.9641718800001</v>
      </c>
      <c r="S29" s="29">
        <f t="shared" si="5"/>
        <v>-164.72267860408886</v>
      </c>
      <c r="T29" s="30">
        <f t="shared" si="6"/>
        <v>-0.23387446185482572</v>
      </c>
      <c r="U29" s="29">
        <f t="shared" si="7"/>
        <v>0</v>
      </c>
      <c r="V29" s="30" t="str">
        <f t="shared" si="8"/>
        <v>-</v>
      </c>
      <c r="W29" s="29">
        <f t="shared" si="9"/>
        <v>0</v>
      </c>
      <c r="X29" s="30" t="str">
        <f t="shared" si="10"/>
        <v>-</v>
      </c>
      <c r="Y29" s="29">
        <f t="shared" si="11"/>
        <v>20.799519350000004</v>
      </c>
      <c r="Z29" s="30" t="str">
        <f t="shared" si="12"/>
        <v>-</v>
      </c>
      <c r="AA29" s="29">
        <f t="shared" si="13"/>
        <v>-185.52219795408871</v>
      </c>
      <c r="AB29" s="30">
        <f t="shared" si="14"/>
        <v>-0.26340577130197251</v>
      </c>
      <c r="AC29" s="32" t="s">
        <v>33</v>
      </c>
    </row>
    <row r="30" spans="1:31" ht="31.5" x14ac:dyDescent="0.25">
      <c r="A30" s="25" t="s">
        <v>44</v>
      </c>
      <c r="B30" s="26" t="s">
        <v>45</v>
      </c>
      <c r="C30" s="27" t="s">
        <v>32</v>
      </c>
      <c r="D30" s="40">
        <f t="shared" ref="D30:R31" si="22">D125</f>
        <v>0</v>
      </c>
      <c r="E30" s="40">
        <f t="shared" si="22"/>
        <v>0</v>
      </c>
      <c r="F30" s="40">
        <f t="shared" si="22"/>
        <v>0</v>
      </c>
      <c r="G30" s="40">
        <f t="shared" si="22"/>
        <v>0</v>
      </c>
      <c r="H30" s="40">
        <f t="shared" si="22"/>
        <v>0</v>
      </c>
      <c r="I30" s="40">
        <f t="shared" si="22"/>
        <v>0</v>
      </c>
      <c r="J30" s="40">
        <f t="shared" si="22"/>
        <v>0</v>
      </c>
      <c r="K30" s="40">
        <f t="shared" si="22"/>
        <v>0</v>
      </c>
      <c r="L30" s="40">
        <f t="shared" si="22"/>
        <v>0</v>
      </c>
      <c r="M30" s="40">
        <f t="shared" si="22"/>
        <v>0</v>
      </c>
      <c r="N30" s="40">
        <f t="shared" si="22"/>
        <v>0</v>
      </c>
      <c r="O30" s="40">
        <f t="shared" si="22"/>
        <v>0</v>
      </c>
      <c r="P30" s="40">
        <f t="shared" si="22"/>
        <v>0</v>
      </c>
      <c r="Q30" s="40">
        <f t="shared" si="22"/>
        <v>0</v>
      </c>
      <c r="R30" s="40">
        <f t="shared" si="22"/>
        <v>0</v>
      </c>
      <c r="S30" s="29">
        <f t="shared" si="5"/>
        <v>0</v>
      </c>
      <c r="T30" s="30" t="str">
        <f t="shared" si="6"/>
        <v>-</v>
      </c>
      <c r="U30" s="29">
        <f t="shared" si="7"/>
        <v>0</v>
      </c>
      <c r="V30" s="30" t="str">
        <f t="shared" si="8"/>
        <v>-</v>
      </c>
      <c r="W30" s="29">
        <f t="shared" si="9"/>
        <v>0</v>
      </c>
      <c r="X30" s="30" t="str">
        <f t="shared" si="10"/>
        <v>-</v>
      </c>
      <c r="Y30" s="29">
        <f t="shared" si="11"/>
        <v>0</v>
      </c>
      <c r="Z30" s="30" t="str">
        <f t="shared" si="12"/>
        <v>-</v>
      </c>
      <c r="AA30" s="29">
        <f t="shared" si="13"/>
        <v>0</v>
      </c>
      <c r="AB30" s="30" t="str">
        <f t="shared" si="14"/>
        <v>-</v>
      </c>
      <c r="AC30" s="32" t="s">
        <v>33</v>
      </c>
    </row>
    <row r="31" spans="1:31" x14ac:dyDescent="0.25">
      <c r="A31" s="25" t="s">
        <v>46</v>
      </c>
      <c r="B31" s="26" t="s">
        <v>47</v>
      </c>
      <c r="C31" s="27" t="s">
        <v>32</v>
      </c>
      <c r="D31" s="40">
        <f t="shared" si="22"/>
        <v>2805.9310755844003</v>
      </c>
      <c r="E31" s="40">
        <f t="shared" si="22"/>
        <v>3353.4080510896933</v>
      </c>
      <c r="F31" s="40">
        <f t="shared" si="22"/>
        <v>1300.3950689448</v>
      </c>
      <c r="G31" s="40">
        <f t="shared" si="22"/>
        <v>1505.5360066395999</v>
      </c>
      <c r="H31" s="40">
        <f t="shared" si="22"/>
        <v>637.75230258399995</v>
      </c>
      <c r="I31" s="40">
        <f t="shared" si="22"/>
        <v>0</v>
      </c>
      <c r="J31" s="40">
        <f t="shared" si="22"/>
        <v>0</v>
      </c>
      <c r="K31" s="40">
        <f t="shared" si="22"/>
        <v>4.1244033333333334</v>
      </c>
      <c r="L31" s="40">
        <f t="shared" si="22"/>
        <v>633.62789925066659</v>
      </c>
      <c r="M31" s="40">
        <f t="shared" si="22"/>
        <v>1559.8156575799999</v>
      </c>
      <c r="N31" s="40">
        <f t="shared" si="22"/>
        <v>999.58759440000017</v>
      </c>
      <c r="O31" s="40">
        <f t="shared" si="22"/>
        <v>0</v>
      </c>
      <c r="P31" s="40">
        <f t="shared" si="22"/>
        <v>53.942113500000005</v>
      </c>
      <c r="Q31" s="40">
        <f t="shared" si="22"/>
        <v>506.28594967999976</v>
      </c>
      <c r="R31" s="40">
        <f t="shared" si="22"/>
        <v>-54.279650940400089</v>
      </c>
      <c r="S31" s="29">
        <f t="shared" si="5"/>
        <v>922.06335499599993</v>
      </c>
      <c r="T31" s="30">
        <f t="shared" si="6"/>
        <v>1.4458016870500481</v>
      </c>
      <c r="U31" s="29">
        <f t="shared" si="7"/>
        <v>999.58759440000017</v>
      </c>
      <c r="V31" s="30" t="str">
        <f t="shared" si="8"/>
        <v>-</v>
      </c>
      <c r="W31" s="29">
        <f t="shared" si="9"/>
        <v>0</v>
      </c>
      <c r="X31" s="30" t="str">
        <f t="shared" si="10"/>
        <v>-</v>
      </c>
      <c r="Y31" s="29">
        <f t="shared" si="11"/>
        <v>49.817710166666672</v>
      </c>
      <c r="Z31" s="30">
        <f t="shared" si="12"/>
        <v>12.078767797523845</v>
      </c>
      <c r="AA31" s="29">
        <f t="shared" si="13"/>
        <v>-127.34194957066683</v>
      </c>
      <c r="AB31" s="30">
        <f t="shared" si="14"/>
        <v>-0.20097276291221147</v>
      </c>
      <c r="AC31" s="32" t="s">
        <v>33</v>
      </c>
    </row>
    <row r="32" spans="1:31" ht="31.5" x14ac:dyDescent="0.25">
      <c r="A32" s="25" t="s">
        <v>48</v>
      </c>
      <c r="B32" s="26" t="s">
        <v>49</v>
      </c>
      <c r="C32" s="27" t="s">
        <v>32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29">
        <f t="shared" si="5"/>
        <v>0</v>
      </c>
      <c r="T32" s="30" t="str">
        <f t="shared" si="6"/>
        <v>-</v>
      </c>
      <c r="U32" s="29">
        <f t="shared" si="7"/>
        <v>0</v>
      </c>
      <c r="V32" s="30" t="str">
        <f t="shared" si="8"/>
        <v>-</v>
      </c>
      <c r="W32" s="29">
        <f t="shared" si="9"/>
        <v>0</v>
      </c>
      <c r="X32" s="30" t="str">
        <f t="shared" si="10"/>
        <v>-</v>
      </c>
      <c r="Y32" s="29">
        <f t="shared" si="11"/>
        <v>0</v>
      </c>
      <c r="Z32" s="30" t="str">
        <f t="shared" si="12"/>
        <v>-</v>
      </c>
      <c r="AA32" s="29">
        <f t="shared" si="13"/>
        <v>0</v>
      </c>
      <c r="AB32" s="30" t="str">
        <f t="shared" si="14"/>
        <v>-</v>
      </c>
      <c r="AC32" s="32" t="s">
        <v>33</v>
      </c>
    </row>
    <row r="33" spans="1:30" x14ac:dyDescent="0.25">
      <c r="A33" s="25" t="s">
        <v>50</v>
      </c>
      <c r="B33" s="26" t="s">
        <v>51</v>
      </c>
      <c r="C33" s="27" t="s">
        <v>32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29">
        <f t="shared" si="5"/>
        <v>0</v>
      </c>
      <c r="T33" s="30" t="str">
        <f t="shared" si="6"/>
        <v>-</v>
      </c>
      <c r="U33" s="29">
        <f t="shared" si="7"/>
        <v>0</v>
      </c>
      <c r="V33" s="30" t="str">
        <f t="shared" si="8"/>
        <v>-</v>
      </c>
      <c r="W33" s="29">
        <f t="shared" si="9"/>
        <v>0</v>
      </c>
      <c r="X33" s="30" t="str">
        <f t="shared" si="10"/>
        <v>-</v>
      </c>
      <c r="Y33" s="29">
        <f t="shared" si="11"/>
        <v>0</v>
      </c>
      <c r="Z33" s="30" t="str">
        <f t="shared" si="12"/>
        <v>-</v>
      </c>
      <c r="AA33" s="29">
        <f t="shared" si="13"/>
        <v>0</v>
      </c>
      <c r="AB33" s="30" t="str">
        <f t="shared" si="14"/>
        <v>-</v>
      </c>
      <c r="AC33" s="32" t="s">
        <v>33</v>
      </c>
    </row>
    <row r="34" spans="1:30" x14ac:dyDescent="0.25">
      <c r="A34" s="25" t="s">
        <v>52</v>
      </c>
      <c r="B34" s="26" t="s">
        <v>53</v>
      </c>
      <c r="C34" s="27" t="s">
        <v>32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29">
        <f t="shared" si="5"/>
        <v>0</v>
      </c>
      <c r="T34" s="30" t="str">
        <f t="shared" si="6"/>
        <v>-</v>
      </c>
      <c r="U34" s="29">
        <f t="shared" si="7"/>
        <v>0</v>
      </c>
      <c r="V34" s="30" t="str">
        <f t="shared" si="8"/>
        <v>-</v>
      </c>
      <c r="W34" s="29">
        <f t="shared" si="9"/>
        <v>0</v>
      </c>
      <c r="X34" s="30" t="str">
        <f t="shared" si="10"/>
        <v>-</v>
      </c>
      <c r="Y34" s="29">
        <f t="shared" si="11"/>
        <v>0</v>
      </c>
      <c r="Z34" s="30" t="str">
        <f t="shared" si="12"/>
        <v>-</v>
      </c>
      <c r="AA34" s="29">
        <f t="shared" si="13"/>
        <v>0</v>
      </c>
      <c r="AB34" s="30" t="str">
        <f t="shared" si="14"/>
        <v>-</v>
      </c>
      <c r="AC34" s="32" t="s">
        <v>33</v>
      </c>
    </row>
    <row r="35" spans="1:30" x14ac:dyDescent="0.25">
      <c r="A35" s="25" t="s">
        <v>54</v>
      </c>
      <c r="B35" s="26" t="s">
        <v>55</v>
      </c>
      <c r="C35" s="27" t="s">
        <v>32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29">
        <f t="shared" si="5"/>
        <v>0</v>
      </c>
      <c r="T35" s="30" t="str">
        <f t="shared" si="6"/>
        <v>-</v>
      </c>
      <c r="U35" s="29">
        <f t="shared" si="7"/>
        <v>0</v>
      </c>
      <c r="V35" s="30" t="str">
        <f t="shared" si="8"/>
        <v>-</v>
      </c>
      <c r="W35" s="29">
        <f t="shared" si="9"/>
        <v>0</v>
      </c>
      <c r="X35" s="30" t="str">
        <f t="shared" si="10"/>
        <v>-</v>
      </c>
      <c r="Y35" s="29">
        <f t="shared" si="11"/>
        <v>0</v>
      </c>
      <c r="Z35" s="30" t="str">
        <f t="shared" si="12"/>
        <v>-</v>
      </c>
      <c r="AA35" s="29">
        <f t="shared" si="13"/>
        <v>0</v>
      </c>
      <c r="AB35" s="30" t="str">
        <f t="shared" si="14"/>
        <v>-</v>
      </c>
      <c r="AC35" s="32" t="s">
        <v>33</v>
      </c>
    </row>
    <row r="36" spans="1:30" ht="31.5" x14ac:dyDescent="0.25">
      <c r="A36" s="25" t="s">
        <v>56</v>
      </c>
      <c r="B36" s="26" t="s">
        <v>57</v>
      </c>
      <c r="C36" s="27" t="s">
        <v>32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29">
        <f t="shared" si="5"/>
        <v>0</v>
      </c>
      <c r="T36" s="30" t="str">
        <f t="shared" si="6"/>
        <v>-</v>
      </c>
      <c r="U36" s="29">
        <f t="shared" si="7"/>
        <v>0</v>
      </c>
      <c r="V36" s="30" t="str">
        <f t="shared" si="8"/>
        <v>-</v>
      </c>
      <c r="W36" s="29">
        <f t="shared" si="9"/>
        <v>0</v>
      </c>
      <c r="X36" s="30" t="str">
        <f t="shared" si="10"/>
        <v>-</v>
      </c>
      <c r="Y36" s="29">
        <f t="shared" si="11"/>
        <v>0</v>
      </c>
      <c r="Z36" s="30" t="str">
        <f t="shared" si="12"/>
        <v>-</v>
      </c>
      <c r="AA36" s="29">
        <f t="shared" si="13"/>
        <v>0</v>
      </c>
      <c r="AB36" s="30" t="str">
        <f t="shared" si="14"/>
        <v>-</v>
      </c>
      <c r="AC36" s="32" t="s">
        <v>33</v>
      </c>
    </row>
    <row r="37" spans="1:30" x14ac:dyDescent="0.25">
      <c r="A37" s="25" t="s">
        <v>58</v>
      </c>
      <c r="B37" s="26" t="s">
        <v>59</v>
      </c>
      <c r="C37" s="27" t="s">
        <v>32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29">
        <f t="shared" si="5"/>
        <v>0</v>
      </c>
      <c r="T37" s="30" t="str">
        <f t="shared" si="6"/>
        <v>-</v>
      </c>
      <c r="U37" s="29">
        <f t="shared" si="7"/>
        <v>0</v>
      </c>
      <c r="V37" s="30" t="str">
        <f t="shared" si="8"/>
        <v>-</v>
      </c>
      <c r="W37" s="29">
        <f t="shared" si="9"/>
        <v>0</v>
      </c>
      <c r="X37" s="30" t="str">
        <f t="shared" si="10"/>
        <v>-</v>
      </c>
      <c r="Y37" s="29">
        <f t="shared" si="11"/>
        <v>0</v>
      </c>
      <c r="Z37" s="30" t="str">
        <f t="shared" si="12"/>
        <v>-</v>
      </c>
      <c r="AA37" s="29">
        <f t="shared" si="13"/>
        <v>0</v>
      </c>
      <c r="AB37" s="30" t="str">
        <f t="shared" si="14"/>
        <v>-</v>
      </c>
      <c r="AC37" s="32" t="s">
        <v>33</v>
      </c>
    </row>
    <row r="38" spans="1:30" ht="31.5" x14ac:dyDescent="0.25">
      <c r="A38" s="25" t="s">
        <v>60</v>
      </c>
      <c r="B38" s="26" t="s">
        <v>45</v>
      </c>
      <c r="C38" s="27" t="s">
        <v>32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29">
        <f t="shared" si="5"/>
        <v>0</v>
      </c>
      <c r="T38" s="30" t="str">
        <f t="shared" si="6"/>
        <v>-</v>
      </c>
      <c r="U38" s="29">
        <f t="shared" si="7"/>
        <v>0</v>
      </c>
      <c r="V38" s="30" t="str">
        <f t="shared" si="8"/>
        <v>-</v>
      </c>
      <c r="W38" s="29">
        <f t="shared" si="9"/>
        <v>0</v>
      </c>
      <c r="X38" s="30" t="str">
        <f t="shared" si="10"/>
        <v>-</v>
      </c>
      <c r="Y38" s="29">
        <f t="shared" si="11"/>
        <v>0</v>
      </c>
      <c r="Z38" s="30" t="str">
        <f t="shared" si="12"/>
        <v>-</v>
      </c>
      <c r="AA38" s="29">
        <f t="shared" si="13"/>
        <v>0</v>
      </c>
      <c r="AB38" s="30" t="str">
        <f t="shared" si="14"/>
        <v>-</v>
      </c>
      <c r="AC38" s="32" t="s">
        <v>33</v>
      </c>
    </row>
    <row r="39" spans="1:30" x14ac:dyDescent="0.25">
      <c r="A39" s="25" t="s">
        <v>61</v>
      </c>
      <c r="B39" s="26" t="s">
        <v>47</v>
      </c>
      <c r="C39" s="27" t="s">
        <v>32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29">
        <f t="shared" si="5"/>
        <v>0</v>
      </c>
      <c r="T39" s="30" t="str">
        <f t="shared" si="6"/>
        <v>-</v>
      </c>
      <c r="U39" s="29">
        <f t="shared" si="7"/>
        <v>0</v>
      </c>
      <c r="V39" s="30" t="str">
        <f t="shared" si="8"/>
        <v>-</v>
      </c>
      <c r="W39" s="29">
        <f t="shared" si="9"/>
        <v>0</v>
      </c>
      <c r="X39" s="30" t="str">
        <f t="shared" si="10"/>
        <v>-</v>
      </c>
      <c r="Y39" s="29">
        <f t="shared" si="11"/>
        <v>0</v>
      </c>
      <c r="Z39" s="30" t="str">
        <f t="shared" si="12"/>
        <v>-</v>
      </c>
      <c r="AA39" s="29">
        <f t="shared" si="13"/>
        <v>0</v>
      </c>
      <c r="AB39" s="30" t="str">
        <f t="shared" si="14"/>
        <v>-</v>
      </c>
      <c r="AC39" s="32" t="s">
        <v>33</v>
      </c>
    </row>
    <row r="40" spans="1:30" ht="47.25" x14ac:dyDescent="0.25">
      <c r="A40" s="25" t="s">
        <v>62</v>
      </c>
      <c r="B40" s="26" t="s">
        <v>63</v>
      </c>
      <c r="C40" s="27" t="s">
        <v>32</v>
      </c>
      <c r="D40" s="40">
        <f t="shared" ref="D40:G41" si="23">D253</f>
        <v>302.0840685028046</v>
      </c>
      <c r="E40" s="40">
        <f t="shared" si="23"/>
        <v>400.22734697178561</v>
      </c>
      <c r="F40" s="40">
        <f t="shared" si="23"/>
        <v>0</v>
      </c>
      <c r="G40" s="40">
        <f t="shared" si="23"/>
        <v>302.0840685028046</v>
      </c>
      <c r="H40" s="40">
        <f>H253</f>
        <v>55.087602082146496</v>
      </c>
      <c r="I40" s="40">
        <f t="shared" ref="I40:R41" si="24">I253</f>
        <v>0</v>
      </c>
      <c r="J40" s="40">
        <f t="shared" si="24"/>
        <v>0</v>
      </c>
      <c r="K40" s="40">
        <f t="shared" si="24"/>
        <v>45.906335068455412</v>
      </c>
      <c r="L40" s="40">
        <f t="shared" si="24"/>
        <v>9.1812670136910839</v>
      </c>
      <c r="M40" s="40">
        <f t="shared" si="24"/>
        <v>0</v>
      </c>
      <c r="N40" s="40">
        <f t="shared" si="24"/>
        <v>0</v>
      </c>
      <c r="O40" s="40">
        <f t="shared" si="24"/>
        <v>0</v>
      </c>
      <c r="P40" s="40">
        <f t="shared" si="24"/>
        <v>0</v>
      </c>
      <c r="Q40" s="40">
        <f t="shared" si="24"/>
        <v>0</v>
      </c>
      <c r="R40" s="40">
        <f t="shared" si="24"/>
        <v>302.0840685028046</v>
      </c>
      <c r="S40" s="29">
        <f t="shared" si="5"/>
        <v>-55.087602082146496</v>
      </c>
      <c r="T40" s="30">
        <f t="shared" si="6"/>
        <v>-1</v>
      </c>
      <c r="U40" s="29">
        <f t="shared" si="7"/>
        <v>0</v>
      </c>
      <c r="V40" s="30" t="str">
        <f t="shared" si="8"/>
        <v>-</v>
      </c>
      <c r="W40" s="29">
        <f t="shared" si="9"/>
        <v>0</v>
      </c>
      <c r="X40" s="30" t="str">
        <f t="shared" si="10"/>
        <v>-</v>
      </c>
      <c r="Y40" s="29">
        <f t="shared" si="11"/>
        <v>-45.906335068455412</v>
      </c>
      <c r="Z40" s="30">
        <f t="shared" si="12"/>
        <v>-1</v>
      </c>
      <c r="AA40" s="29">
        <f t="shared" si="13"/>
        <v>-9.1812670136910839</v>
      </c>
      <c r="AB40" s="30">
        <f t="shared" si="14"/>
        <v>-1</v>
      </c>
      <c r="AC40" s="32" t="s">
        <v>33</v>
      </c>
    </row>
    <row r="41" spans="1:30" x14ac:dyDescent="0.25">
      <c r="A41" s="25" t="s">
        <v>64</v>
      </c>
      <c r="B41" s="26" t="s">
        <v>53</v>
      </c>
      <c r="C41" s="27" t="s">
        <v>32</v>
      </c>
      <c r="D41" s="40">
        <f t="shared" si="23"/>
        <v>0</v>
      </c>
      <c r="E41" s="40">
        <f t="shared" si="23"/>
        <v>0</v>
      </c>
      <c r="F41" s="40">
        <f t="shared" si="23"/>
        <v>0</v>
      </c>
      <c r="G41" s="40">
        <f t="shared" si="23"/>
        <v>0</v>
      </c>
      <c r="H41" s="40">
        <f>H254</f>
        <v>0</v>
      </c>
      <c r="I41" s="40">
        <f t="shared" si="24"/>
        <v>0</v>
      </c>
      <c r="J41" s="40">
        <f t="shared" si="24"/>
        <v>0</v>
      </c>
      <c r="K41" s="40">
        <f t="shared" si="24"/>
        <v>0</v>
      </c>
      <c r="L41" s="40">
        <f t="shared" si="24"/>
        <v>0</v>
      </c>
      <c r="M41" s="40">
        <f t="shared" si="24"/>
        <v>0</v>
      </c>
      <c r="N41" s="40">
        <f t="shared" si="24"/>
        <v>0</v>
      </c>
      <c r="O41" s="40">
        <f t="shared" si="24"/>
        <v>0</v>
      </c>
      <c r="P41" s="40">
        <f t="shared" si="24"/>
        <v>0</v>
      </c>
      <c r="Q41" s="40">
        <f t="shared" si="24"/>
        <v>0</v>
      </c>
      <c r="R41" s="40">
        <f t="shared" si="24"/>
        <v>0</v>
      </c>
      <c r="S41" s="29">
        <f t="shared" si="5"/>
        <v>0</v>
      </c>
      <c r="T41" s="30" t="str">
        <f t="shared" si="6"/>
        <v>-</v>
      </c>
      <c r="U41" s="29">
        <f t="shared" si="7"/>
        <v>0</v>
      </c>
      <c r="V41" s="30" t="str">
        <f t="shared" si="8"/>
        <v>-</v>
      </c>
      <c r="W41" s="29">
        <f t="shared" si="9"/>
        <v>0</v>
      </c>
      <c r="X41" s="30" t="str">
        <f t="shared" si="10"/>
        <v>-</v>
      </c>
      <c r="Y41" s="29">
        <f t="shared" si="11"/>
        <v>0</v>
      </c>
      <c r="Z41" s="30" t="str">
        <f t="shared" si="12"/>
        <v>-</v>
      </c>
      <c r="AA41" s="29">
        <f t="shared" si="13"/>
        <v>0</v>
      </c>
      <c r="AB41" s="30" t="str">
        <f t="shared" si="14"/>
        <v>-</v>
      </c>
      <c r="AC41" s="32" t="s">
        <v>33</v>
      </c>
    </row>
    <row r="42" spans="1:30" x14ac:dyDescent="0.25">
      <c r="A42" s="25" t="s">
        <v>65</v>
      </c>
      <c r="B42" s="26" t="s">
        <v>66</v>
      </c>
      <c r="C42" s="27" t="s">
        <v>32</v>
      </c>
      <c r="D42" s="40">
        <f t="shared" ref="D42:G42" si="25">D260</f>
        <v>0</v>
      </c>
      <c r="E42" s="40">
        <f t="shared" si="25"/>
        <v>0</v>
      </c>
      <c r="F42" s="40">
        <f t="shared" si="25"/>
        <v>0</v>
      </c>
      <c r="G42" s="40">
        <f t="shared" si="25"/>
        <v>0</v>
      </c>
      <c r="H42" s="40">
        <f>H260</f>
        <v>0</v>
      </c>
      <c r="I42" s="40">
        <f t="shared" ref="I42:R42" si="26">I260</f>
        <v>0</v>
      </c>
      <c r="J42" s="40">
        <f t="shared" si="26"/>
        <v>0</v>
      </c>
      <c r="K42" s="40">
        <f t="shared" si="26"/>
        <v>0</v>
      </c>
      <c r="L42" s="40">
        <f t="shared" si="26"/>
        <v>0</v>
      </c>
      <c r="M42" s="40">
        <f t="shared" si="26"/>
        <v>0</v>
      </c>
      <c r="N42" s="40">
        <f t="shared" si="26"/>
        <v>0</v>
      </c>
      <c r="O42" s="40">
        <f t="shared" si="26"/>
        <v>0</v>
      </c>
      <c r="P42" s="40">
        <f t="shared" si="26"/>
        <v>0</v>
      </c>
      <c r="Q42" s="40">
        <f t="shared" si="26"/>
        <v>0</v>
      </c>
      <c r="R42" s="40">
        <f t="shared" si="26"/>
        <v>0</v>
      </c>
      <c r="S42" s="29">
        <f t="shared" si="5"/>
        <v>0</v>
      </c>
      <c r="T42" s="30" t="str">
        <f t="shared" si="6"/>
        <v>-</v>
      </c>
      <c r="U42" s="29">
        <f t="shared" si="7"/>
        <v>0</v>
      </c>
      <c r="V42" s="30" t="str">
        <f t="shared" si="8"/>
        <v>-</v>
      </c>
      <c r="W42" s="29">
        <f t="shared" si="9"/>
        <v>0</v>
      </c>
      <c r="X42" s="30" t="str">
        <f t="shared" si="10"/>
        <v>-</v>
      </c>
      <c r="Y42" s="29">
        <f t="shared" si="11"/>
        <v>0</v>
      </c>
      <c r="Z42" s="30" t="str">
        <f t="shared" si="12"/>
        <v>-</v>
      </c>
      <c r="AA42" s="29">
        <f t="shared" si="13"/>
        <v>0</v>
      </c>
      <c r="AB42" s="30" t="str">
        <f t="shared" si="14"/>
        <v>-</v>
      </c>
      <c r="AC42" s="32" t="s">
        <v>33</v>
      </c>
    </row>
    <row r="43" spans="1:30" x14ac:dyDescent="0.25">
      <c r="A43" s="25" t="s">
        <v>67</v>
      </c>
      <c r="B43" s="26" t="s">
        <v>68</v>
      </c>
      <c r="C43" s="27" t="s">
        <v>32</v>
      </c>
      <c r="D43" s="40">
        <f t="shared" ref="D43:G43" si="27">D267</f>
        <v>0</v>
      </c>
      <c r="E43" s="40">
        <f t="shared" si="27"/>
        <v>0</v>
      </c>
      <c r="F43" s="40">
        <f t="shared" si="27"/>
        <v>0</v>
      </c>
      <c r="G43" s="40">
        <f t="shared" si="27"/>
        <v>0</v>
      </c>
      <c r="H43" s="40">
        <f>H267</f>
        <v>0</v>
      </c>
      <c r="I43" s="40">
        <f t="shared" ref="I43:R43" si="28">I267</f>
        <v>0</v>
      </c>
      <c r="J43" s="40">
        <f t="shared" si="28"/>
        <v>0</v>
      </c>
      <c r="K43" s="40">
        <f t="shared" si="28"/>
        <v>0</v>
      </c>
      <c r="L43" s="40">
        <f t="shared" si="28"/>
        <v>0</v>
      </c>
      <c r="M43" s="40">
        <f t="shared" si="28"/>
        <v>0</v>
      </c>
      <c r="N43" s="40">
        <f t="shared" si="28"/>
        <v>0</v>
      </c>
      <c r="O43" s="40">
        <f t="shared" si="28"/>
        <v>0</v>
      </c>
      <c r="P43" s="40">
        <f t="shared" si="28"/>
        <v>0</v>
      </c>
      <c r="Q43" s="40">
        <f t="shared" si="28"/>
        <v>0</v>
      </c>
      <c r="R43" s="40">
        <f t="shared" si="28"/>
        <v>0</v>
      </c>
      <c r="S43" s="29">
        <f t="shared" si="5"/>
        <v>0</v>
      </c>
      <c r="T43" s="30" t="str">
        <f t="shared" si="6"/>
        <v>-</v>
      </c>
      <c r="U43" s="29">
        <f t="shared" si="7"/>
        <v>0</v>
      </c>
      <c r="V43" s="30" t="str">
        <f t="shared" si="8"/>
        <v>-</v>
      </c>
      <c r="W43" s="29">
        <f t="shared" si="9"/>
        <v>0</v>
      </c>
      <c r="X43" s="30" t="str">
        <f t="shared" si="10"/>
        <v>-</v>
      </c>
      <c r="Y43" s="29">
        <f t="shared" si="11"/>
        <v>0</v>
      </c>
      <c r="Z43" s="30" t="str">
        <f t="shared" si="12"/>
        <v>-</v>
      </c>
      <c r="AA43" s="29">
        <f t="shared" si="13"/>
        <v>0</v>
      </c>
      <c r="AB43" s="30" t="str">
        <f t="shared" si="14"/>
        <v>-</v>
      </c>
      <c r="AC43" s="32" t="s">
        <v>33</v>
      </c>
    </row>
    <row r="44" spans="1:30" ht="31.5" x14ac:dyDescent="0.25">
      <c r="A44" s="25" t="s">
        <v>69</v>
      </c>
      <c r="B44" s="26" t="s">
        <v>45</v>
      </c>
      <c r="C44" s="27" t="s">
        <v>32</v>
      </c>
      <c r="D44" s="40">
        <f t="shared" ref="D44:G45" si="29">D274</f>
        <v>0</v>
      </c>
      <c r="E44" s="40">
        <f t="shared" si="29"/>
        <v>0</v>
      </c>
      <c r="F44" s="40">
        <f t="shared" si="29"/>
        <v>0</v>
      </c>
      <c r="G44" s="40">
        <f t="shared" si="29"/>
        <v>0</v>
      </c>
      <c r="H44" s="40">
        <f>H274</f>
        <v>0</v>
      </c>
      <c r="I44" s="40">
        <f t="shared" ref="I44:R45" si="30">I274</f>
        <v>0</v>
      </c>
      <c r="J44" s="40">
        <f t="shared" si="30"/>
        <v>0</v>
      </c>
      <c r="K44" s="40">
        <f t="shared" si="30"/>
        <v>0</v>
      </c>
      <c r="L44" s="40">
        <f t="shared" si="30"/>
        <v>0</v>
      </c>
      <c r="M44" s="40">
        <f t="shared" si="30"/>
        <v>0</v>
      </c>
      <c r="N44" s="40">
        <f t="shared" si="30"/>
        <v>0</v>
      </c>
      <c r="O44" s="40">
        <f t="shared" si="30"/>
        <v>0</v>
      </c>
      <c r="P44" s="40">
        <f t="shared" si="30"/>
        <v>0</v>
      </c>
      <c r="Q44" s="40">
        <f t="shared" si="30"/>
        <v>0</v>
      </c>
      <c r="R44" s="40">
        <f t="shared" si="30"/>
        <v>0</v>
      </c>
      <c r="S44" s="29">
        <f t="shared" si="5"/>
        <v>0</v>
      </c>
      <c r="T44" s="30" t="str">
        <f t="shared" si="6"/>
        <v>-</v>
      </c>
      <c r="U44" s="29">
        <f t="shared" si="7"/>
        <v>0</v>
      </c>
      <c r="V44" s="30" t="str">
        <f t="shared" si="8"/>
        <v>-</v>
      </c>
      <c r="W44" s="29">
        <f t="shared" si="9"/>
        <v>0</v>
      </c>
      <c r="X44" s="30" t="str">
        <f t="shared" si="10"/>
        <v>-</v>
      </c>
      <c r="Y44" s="29">
        <f t="shared" si="11"/>
        <v>0</v>
      </c>
      <c r="Z44" s="30" t="str">
        <f t="shared" si="12"/>
        <v>-</v>
      </c>
      <c r="AA44" s="29">
        <f t="shared" si="13"/>
        <v>0</v>
      </c>
      <c r="AB44" s="30" t="str">
        <f t="shared" si="14"/>
        <v>-</v>
      </c>
      <c r="AC44" s="32" t="s">
        <v>33</v>
      </c>
    </row>
    <row r="45" spans="1:30" x14ac:dyDescent="0.25">
      <c r="A45" s="25" t="s">
        <v>70</v>
      </c>
      <c r="B45" s="26" t="s">
        <v>47</v>
      </c>
      <c r="C45" s="27" t="s">
        <v>32</v>
      </c>
      <c r="D45" s="40">
        <f t="shared" si="29"/>
        <v>302.0840685028046</v>
      </c>
      <c r="E45" s="40">
        <f t="shared" si="29"/>
        <v>400.22734697178561</v>
      </c>
      <c r="F45" s="40">
        <f t="shared" si="29"/>
        <v>0</v>
      </c>
      <c r="G45" s="40">
        <f t="shared" si="29"/>
        <v>302.0840685028046</v>
      </c>
      <c r="H45" s="40">
        <f>H275</f>
        <v>55.087602082146496</v>
      </c>
      <c r="I45" s="40">
        <f t="shared" si="30"/>
        <v>0</v>
      </c>
      <c r="J45" s="40">
        <f t="shared" si="30"/>
        <v>0</v>
      </c>
      <c r="K45" s="40">
        <f t="shared" si="30"/>
        <v>45.906335068455412</v>
      </c>
      <c r="L45" s="40">
        <f t="shared" si="30"/>
        <v>9.1812670136910839</v>
      </c>
      <c r="M45" s="40">
        <f t="shared" si="30"/>
        <v>0</v>
      </c>
      <c r="N45" s="40">
        <f t="shared" si="30"/>
        <v>0</v>
      </c>
      <c r="O45" s="40">
        <f t="shared" si="30"/>
        <v>0</v>
      </c>
      <c r="P45" s="40">
        <f t="shared" si="30"/>
        <v>0</v>
      </c>
      <c r="Q45" s="40">
        <f t="shared" si="30"/>
        <v>0</v>
      </c>
      <c r="R45" s="40">
        <f t="shared" si="30"/>
        <v>302.0840685028046</v>
      </c>
      <c r="S45" s="29">
        <f t="shared" si="5"/>
        <v>-55.087602082146496</v>
      </c>
      <c r="T45" s="30">
        <f t="shared" si="6"/>
        <v>-1</v>
      </c>
      <c r="U45" s="29">
        <f t="shared" si="7"/>
        <v>0</v>
      </c>
      <c r="V45" s="30" t="str">
        <f t="shared" si="8"/>
        <v>-</v>
      </c>
      <c r="W45" s="29">
        <f t="shared" si="9"/>
        <v>0</v>
      </c>
      <c r="X45" s="30" t="str">
        <f t="shared" si="10"/>
        <v>-</v>
      </c>
      <c r="Y45" s="29">
        <f t="shared" si="11"/>
        <v>-45.906335068455412</v>
      </c>
      <c r="Z45" s="30">
        <f t="shared" si="12"/>
        <v>-1</v>
      </c>
      <c r="AA45" s="29">
        <f t="shared" si="13"/>
        <v>-9.1812670136910839</v>
      </c>
      <c r="AB45" s="30">
        <f t="shared" si="14"/>
        <v>-1</v>
      </c>
      <c r="AC45" s="32" t="s">
        <v>33</v>
      </c>
    </row>
    <row r="46" spans="1:30" x14ac:dyDescent="0.25">
      <c r="A46" s="25" t="s">
        <v>71</v>
      </c>
      <c r="B46" s="26" t="s">
        <v>72</v>
      </c>
      <c r="C46" s="27" t="s">
        <v>32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29">
        <f t="shared" si="5"/>
        <v>0</v>
      </c>
      <c r="T46" s="30" t="str">
        <f t="shared" si="6"/>
        <v>-</v>
      </c>
      <c r="U46" s="29">
        <f t="shared" si="7"/>
        <v>0</v>
      </c>
      <c r="V46" s="30" t="str">
        <f t="shared" si="8"/>
        <v>-</v>
      </c>
      <c r="W46" s="29">
        <f t="shared" si="9"/>
        <v>0</v>
      </c>
      <c r="X46" s="30" t="str">
        <f t="shared" si="10"/>
        <v>-</v>
      </c>
      <c r="Y46" s="29">
        <f t="shared" si="11"/>
        <v>0</v>
      </c>
      <c r="Z46" s="30" t="str">
        <f t="shared" si="12"/>
        <v>-</v>
      </c>
      <c r="AA46" s="29">
        <f t="shared" si="13"/>
        <v>0</v>
      </c>
      <c r="AB46" s="30" t="str">
        <f t="shared" si="14"/>
        <v>-</v>
      </c>
      <c r="AC46" s="32" t="s">
        <v>33</v>
      </c>
    </row>
    <row r="47" spans="1:30" x14ac:dyDescent="0.25">
      <c r="A47" s="25" t="s">
        <v>73</v>
      </c>
      <c r="B47" s="26" t="s">
        <v>74</v>
      </c>
      <c r="C47" s="27" t="s">
        <v>32</v>
      </c>
      <c r="D47" s="40">
        <f t="shared" ref="D47:R47" si="31">SUM(D48,D214,D253,D279)</f>
        <v>13149.500542626914</v>
      </c>
      <c r="E47" s="40">
        <f t="shared" si="31"/>
        <v>18932.659553042318</v>
      </c>
      <c r="F47" s="40">
        <f t="shared" si="31"/>
        <v>3555.2079128754694</v>
      </c>
      <c r="G47" s="40">
        <f t="shared" si="31"/>
        <v>9594.2926297514459</v>
      </c>
      <c r="H47" s="40">
        <f t="shared" si="31"/>
        <v>2337.4388305802981</v>
      </c>
      <c r="I47" s="40">
        <f t="shared" si="31"/>
        <v>0</v>
      </c>
      <c r="J47" s="40">
        <f t="shared" si="31"/>
        <v>0</v>
      </c>
      <c r="K47" s="40">
        <f t="shared" si="31"/>
        <v>183.95823933008319</v>
      </c>
      <c r="L47" s="40">
        <f t="shared" si="31"/>
        <v>2153.4805912502147</v>
      </c>
      <c r="M47" s="40">
        <f t="shared" si="31"/>
        <v>2455.9926644699999</v>
      </c>
      <c r="N47" s="40">
        <f t="shared" si="31"/>
        <v>999.58759440000017</v>
      </c>
      <c r="O47" s="40">
        <f t="shared" si="31"/>
        <v>0</v>
      </c>
      <c r="P47" s="40">
        <f t="shared" si="31"/>
        <v>199.96046895000003</v>
      </c>
      <c r="Q47" s="40">
        <f t="shared" si="31"/>
        <v>1256.4446011199998</v>
      </c>
      <c r="R47" s="40">
        <f t="shared" si="31"/>
        <v>7138.2999652814451</v>
      </c>
      <c r="S47" s="29">
        <f t="shared" si="5"/>
        <v>118.55383388970176</v>
      </c>
      <c r="T47" s="30">
        <f t="shared" si="6"/>
        <v>5.0719544973191581E-2</v>
      </c>
      <c r="U47" s="29">
        <f t="shared" si="7"/>
        <v>999.58759440000017</v>
      </c>
      <c r="V47" s="30" t="str">
        <f t="shared" si="8"/>
        <v>-</v>
      </c>
      <c r="W47" s="29">
        <f t="shared" si="9"/>
        <v>0</v>
      </c>
      <c r="X47" s="30" t="str">
        <f t="shared" si="10"/>
        <v>-</v>
      </c>
      <c r="Y47" s="29">
        <f t="shared" si="11"/>
        <v>16.002229619916847</v>
      </c>
      <c r="Z47" s="30">
        <f t="shared" si="12"/>
        <v>8.6988382136031661E-2</v>
      </c>
      <c r="AA47" s="29">
        <f t="shared" si="13"/>
        <v>-897.03599013021494</v>
      </c>
      <c r="AB47" s="30">
        <f t="shared" si="14"/>
        <v>-0.41655169485852478</v>
      </c>
      <c r="AC47" s="32" t="s">
        <v>33</v>
      </c>
      <c r="AD47" s="12"/>
    </row>
    <row r="48" spans="1:30" ht="31.5" x14ac:dyDescent="0.25">
      <c r="A48" s="25" t="s">
        <v>75</v>
      </c>
      <c r="B48" s="26" t="s">
        <v>76</v>
      </c>
      <c r="C48" s="27" t="s">
        <v>32</v>
      </c>
      <c r="D48" s="40">
        <f t="shared" ref="D48:R48" si="32">D49+D86+D105+D108+D125+D126</f>
        <v>12847.416474124109</v>
      </c>
      <c r="E48" s="40">
        <f t="shared" si="32"/>
        <v>18532.432206070534</v>
      </c>
      <c r="F48" s="40">
        <f t="shared" si="32"/>
        <v>3555.2079128754694</v>
      </c>
      <c r="G48" s="40">
        <f t="shared" si="32"/>
        <v>9292.2085612486408</v>
      </c>
      <c r="H48" s="40">
        <f t="shared" si="32"/>
        <v>2282.3512284981516</v>
      </c>
      <c r="I48" s="40">
        <f t="shared" si="32"/>
        <v>0</v>
      </c>
      <c r="J48" s="40">
        <f t="shared" si="32"/>
        <v>0</v>
      </c>
      <c r="K48" s="40">
        <f t="shared" si="32"/>
        <v>138.05190426162778</v>
      </c>
      <c r="L48" s="40">
        <f t="shared" si="32"/>
        <v>2144.2993242365237</v>
      </c>
      <c r="M48" s="40">
        <f t="shared" si="32"/>
        <v>2455.9926644699999</v>
      </c>
      <c r="N48" s="40">
        <f t="shared" si="32"/>
        <v>999.58759440000017</v>
      </c>
      <c r="O48" s="40">
        <f t="shared" si="32"/>
        <v>0</v>
      </c>
      <c r="P48" s="40">
        <f t="shared" si="32"/>
        <v>199.96046895000003</v>
      </c>
      <c r="Q48" s="40">
        <f t="shared" si="32"/>
        <v>1256.4446011199998</v>
      </c>
      <c r="R48" s="40">
        <f t="shared" si="32"/>
        <v>6836.2158967786409</v>
      </c>
      <c r="S48" s="29">
        <f t="shared" si="5"/>
        <v>173.6414359718483</v>
      </c>
      <c r="T48" s="30">
        <f t="shared" si="6"/>
        <v>7.6080067696727385E-2</v>
      </c>
      <c r="U48" s="29">
        <f t="shared" si="7"/>
        <v>999.58759440000017</v>
      </c>
      <c r="V48" s="30" t="str">
        <f t="shared" si="8"/>
        <v>-</v>
      </c>
      <c r="W48" s="29">
        <f t="shared" si="9"/>
        <v>0</v>
      </c>
      <c r="X48" s="30" t="str">
        <f t="shared" si="10"/>
        <v>-</v>
      </c>
      <c r="Y48" s="29">
        <f t="shared" si="11"/>
        <v>61.908564688372252</v>
      </c>
      <c r="Z48" s="30">
        <f t="shared" si="12"/>
        <v>0.44844411976416354</v>
      </c>
      <c r="AA48" s="29">
        <f t="shared" si="13"/>
        <v>-887.85472311652393</v>
      </c>
      <c r="AB48" s="30">
        <f t="shared" si="14"/>
        <v>-0.41405353864607686</v>
      </c>
      <c r="AC48" s="32" t="s">
        <v>33</v>
      </c>
      <c r="AD48" s="12"/>
    </row>
    <row r="49" spans="1:30" x14ac:dyDescent="0.25">
      <c r="A49" s="25" t="s">
        <v>77</v>
      </c>
      <c r="B49" s="26" t="s">
        <v>78</v>
      </c>
      <c r="C49" s="27" t="s">
        <v>32</v>
      </c>
      <c r="D49" s="40">
        <f t="shared" ref="D49:R49" si="33">D50+D63+D66+D75</f>
        <v>4828.2753316673025</v>
      </c>
      <c r="E49" s="40">
        <f t="shared" si="33"/>
        <v>6197.7677254358632</v>
      </c>
      <c r="F49" s="40">
        <f t="shared" si="33"/>
        <v>970.19202315379948</v>
      </c>
      <c r="G49" s="40">
        <f t="shared" si="33"/>
        <v>3858.0833085135037</v>
      </c>
      <c r="H49" s="40">
        <f t="shared" si="33"/>
        <v>272.76850955538174</v>
      </c>
      <c r="I49" s="40">
        <f t="shared" si="33"/>
        <v>0</v>
      </c>
      <c r="J49" s="40">
        <f t="shared" si="33"/>
        <v>0</v>
      </c>
      <c r="K49" s="40">
        <f t="shared" si="33"/>
        <v>32.45649440329445</v>
      </c>
      <c r="L49" s="40">
        <f t="shared" si="33"/>
        <v>240.3120151520873</v>
      </c>
      <c r="M49" s="40">
        <f t="shared" si="33"/>
        <v>82.910355600000017</v>
      </c>
      <c r="N49" s="40">
        <f t="shared" si="33"/>
        <v>0</v>
      </c>
      <c r="O49" s="40">
        <f t="shared" si="33"/>
        <v>0</v>
      </c>
      <c r="P49" s="40">
        <f t="shared" si="33"/>
        <v>9.0699943083333334</v>
      </c>
      <c r="Q49" s="40">
        <f t="shared" si="33"/>
        <v>73.840361291666682</v>
      </c>
      <c r="R49" s="40">
        <f t="shared" si="33"/>
        <v>3775.1729529135032</v>
      </c>
      <c r="S49" s="29">
        <f t="shared" si="5"/>
        <v>-189.85815395538174</v>
      </c>
      <c r="T49" s="30">
        <f t="shared" si="6"/>
        <v>-0.69604132186979506</v>
      </c>
      <c r="U49" s="29">
        <f t="shared" si="7"/>
        <v>0</v>
      </c>
      <c r="V49" s="30" t="str">
        <f t="shared" si="8"/>
        <v>-</v>
      </c>
      <c r="W49" s="29">
        <f t="shared" si="9"/>
        <v>0</v>
      </c>
      <c r="X49" s="30" t="str">
        <f t="shared" si="10"/>
        <v>-</v>
      </c>
      <c r="Y49" s="29">
        <f t="shared" si="11"/>
        <v>-23.386500094961114</v>
      </c>
      <c r="Z49" s="30">
        <f t="shared" si="12"/>
        <v>-0.72054916973988725</v>
      </c>
      <c r="AA49" s="29">
        <f t="shared" si="13"/>
        <v>-166.47165386042062</v>
      </c>
      <c r="AB49" s="30">
        <f t="shared" si="14"/>
        <v>-0.69273129666473388</v>
      </c>
      <c r="AC49" s="32" t="s">
        <v>33</v>
      </c>
      <c r="AD49" s="12"/>
    </row>
    <row r="50" spans="1:30" ht="31.5" x14ac:dyDescent="0.25">
      <c r="A50" s="25" t="s">
        <v>79</v>
      </c>
      <c r="B50" s="26" t="s">
        <v>80</v>
      </c>
      <c r="C50" s="27" t="s">
        <v>32</v>
      </c>
      <c r="D50" s="40">
        <f t="shared" ref="D50:G50" si="34">SUM(D51,D52,D53)</f>
        <v>4003.1320758343704</v>
      </c>
      <c r="E50" s="40">
        <f t="shared" si="34"/>
        <v>5182.0511696362864</v>
      </c>
      <c r="F50" s="40">
        <f t="shared" si="34"/>
        <v>969.06597901819953</v>
      </c>
      <c r="G50" s="40">
        <f t="shared" si="34"/>
        <v>3034.066096816171</v>
      </c>
      <c r="H50" s="40">
        <f>SUM(H51,H52,H53)</f>
        <v>272.52496801833558</v>
      </c>
      <c r="I50" s="40">
        <f t="shared" ref="I50:R50" si="35">SUM(I51,I52,I53)</f>
        <v>0</v>
      </c>
      <c r="J50" s="40">
        <f t="shared" si="35"/>
        <v>0</v>
      </c>
      <c r="K50" s="40">
        <f t="shared" si="35"/>
        <v>32.362691379848229</v>
      </c>
      <c r="L50" s="40">
        <f t="shared" si="35"/>
        <v>240.16227663848733</v>
      </c>
      <c r="M50" s="40">
        <f t="shared" si="35"/>
        <v>81.904999190000012</v>
      </c>
      <c r="N50" s="40">
        <f t="shared" si="35"/>
        <v>0</v>
      </c>
      <c r="O50" s="40">
        <f t="shared" si="35"/>
        <v>0</v>
      </c>
      <c r="P50" s="40">
        <f t="shared" si="35"/>
        <v>8.3078648000000008</v>
      </c>
      <c r="Q50" s="40">
        <f t="shared" si="35"/>
        <v>73.597134390000008</v>
      </c>
      <c r="R50" s="40">
        <f t="shared" si="35"/>
        <v>2952.1610976261709</v>
      </c>
      <c r="S50" s="29">
        <f t="shared" si="5"/>
        <v>-190.61996882833557</v>
      </c>
      <c r="T50" s="30">
        <f t="shared" si="6"/>
        <v>-0.69945873295363747</v>
      </c>
      <c r="U50" s="29">
        <f t="shared" si="7"/>
        <v>0</v>
      </c>
      <c r="V50" s="30" t="str">
        <f t="shared" si="8"/>
        <v>-</v>
      </c>
      <c r="W50" s="29">
        <f t="shared" si="9"/>
        <v>0</v>
      </c>
      <c r="X50" s="30" t="str">
        <f t="shared" si="10"/>
        <v>-</v>
      </c>
      <c r="Y50" s="29">
        <f t="shared" si="11"/>
        <v>-24.054826579848228</v>
      </c>
      <c r="Z50" s="30">
        <f t="shared" si="12"/>
        <v>-0.74328881666581093</v>
      </c>
      <c r="AA50" s="29">
        <f t="shared" si="13"/>
        <v>-166.56514224848732</v>
      </c>
      <c r="AB50" s="30">
        <f t="shared" si="14"/>
        <v>-0.69355247868180114</v>
      </c>
      <c r="AC50" s="32" t="s">
        <v>33</v>
      </c>
      <c r="AD50" s="12"/>
    </row>
    <row r="51" spans="1:30" ht="47.25" x14ac:dyDescent="0.25">
      <c r="A51" s="25" t="s">
        <v>81</v>
      </c>
      <c r="B51" s="26" t="s">
        <v>82</v>
      </c>
      <c r="C51" s="27" t="s">
        <v>81</v>
      </c>
      <c r="D51" s="27">
        <v>244.43431206131271</v>
      </c>
      <c r="E51" s="27">
        <v>0</v>
      </c>
      <c r="F51" s="27">
        <v>48.809659329999363</v>
      </c>
      <c r="G51" s="27">
        <v>195.62465273131335</v>
      </c>
      <c r="H51" s="41">
        <v>31.11247644875067</v>
      </c>
      <c r="I51" s="41">
        <v>0</v>
      </c>
      <c r="J51" s="41">
        <v>0</v>
      </c>
      <c r="K51" s="41">
        <v>25.927063707292227</v>
      </c>
      <c r="L51" s="41">
        <v>5.1854127414584443</v>
      </c>
      <c r="M51" s="41">
        <v>9.1880877600000002</v>
      </c>
      <c r="N51" s="41">
        <v>0</v>
      </c>
      <c r="O51" s="41">
        <v>0</v>
      </c>
      <c r="P51" s="41">
        <v>7.6567398000000004</v>
      </c>
      <c r="Q51" s="41">
        <v>1.5313479599999997</v>
      </c>
      <c r="R51" s="41">
        <f>G51-M51</f>
        <v>186.43656497131335</v>
      </c>
      <c r="S51" s="29">
        <f>IF(H51="нд","нд",M51-H51)</f>
        <v>-21.924388688750668</v>
      </c>
      <c r="T51" s="30">
        <f>IF($H51="нд","нд",IF(H51=0,"-",S51/H51))</f>
        <v>-0.70468156801549131</v>
      </c>
      <c r="U51" s="29">
        <f>IF(I51="нд","нд",N51-I51)</f>
        <v>0</v>
      </c>
      <c r="V51" s="30" t="str">
        <f t="shared" si="8"/>
        <v>-</v>
      </c>
      <c r="W51" s="29">
        <f t="shared" si="9"/>
        <v>0</v>
      </c>
      <c r="X51" s="30" t="str">
        <f t="shared" si="10"/>
        <v>-</v>
      </c>
      <c r="Y51" s="29">
        <f t="shared" si="11"/>
        <v>-18.270323907292227</v>
      </c>
      <c r="Z51" s="30">
        <f t="shared" si="12"/>
        <v>-0.70468156801549142</v>
      </c>
      <c r="AA51" s="29">
        <f>IF(L51="нд","нд",Q51-L51)</f>
        <v>-3.6540647814584446</v>
      </c>
      <c r="AB51" s="30">
        <f t="shared" si="14"/>
        <v>-0.70468156801549142</v>
      </c>
      <c r="AC51" s="42" t="s">
        <v>83</v>
      </c>
      <c r="AD51" s="12"/>
    </row>
    <row r="52" spans="1:30" ht="47.25" x14ac:dyDescent="0.25">
      <c r="A52" s="25" t="s">
        <v>84</v>
      </c>
      <c r="B52" s="26" t="s">
        <v>85</v>
      </c>
      <c r="C52" s="27" t="s">
        <v>84</v>
      </c>
      <c r="D52" s="27">
        <v>141.31832563757999</v>
      </c>
      <c r="E52" s="27">
        <v>0</v>
      </c>
      <c r="F52" s="27">
        <v>19.160188649999998</v>
      </c>
      <c r="G52" s="27">
        <v>122.15813698757999</v>
      </c>
      <c r="H52" s="41">
        <v>7.7227532070671998</v>
      </c>
      <c r="I52" s="41">
        <v>0</v>
      </c>
      <c r="J52" s="41">
        <v>0</v>
      </c>
      <c r="K52" s="41">
        <v>6.4356276725559995</v>
      </c>
      <c r="L52" s="41">
        <v>1.2871255345111998</v>
      </c>
      <c r="M52" s="41">
        <v>0.78134999999999999</v>
      </c>
      <c r="N52" s="41">
        <v>0</v>
      </c>
      <c r="O52" s="41">
        <v>0</v>
      </c>
      <c r="P52" s="41">
        <v>0.65112500000000006</v>
      </c>
      <c r="Q52" s="41">
        <v>0.13022499999999992</v>
      </c>
      <c r="R52" s="41">
        <f>G52-M52</f>
        <v>121.37678698757999</v>
      </c>
      <c r="S52" s="29">
        <f>IF(H52="нд","нд",M52-H52)</f>
        <v>-6.9414032070672</v>
      </c>
      <c r="T52" s="30">
        <f>IF($H52="нд","нд",IF(H52=0,"-",S52/H52))</f>
        <v>-0.89882494247194444</v>
      </c>
      <c r="U52" s="29">
        <f>IF(I52="нд","нд",N52-I52)</f>
        <v>0</v>
      </c>
      <c r="V52" s="30" t="str">
        <f t="shared" si="8"/>
        <v>-</v>
      </c>
      <c r="W52" s="29">
        <f>IF(J52="нд","нд",O52-J52)</f>
        <v>0</v>
      </c>
      <c r="X52" s="30" t="str">
        <f t="shared" si="10"/>
        <v>-</v>
      </c>
      <c r="Y52" s="29">
        <f>IF(K52="нд","нд",P52-K52)</f>
        <v>-5.7845026725559991</v>
      </c>
      <c r="Z52" s="30">
        <f t="shared" si="12"/>
        <v>-0.89882494247194433</v>
      </c>
      <c r="AA52" s="29">
        <f>IF(L52="нд","нд",Q52-L52)</f>
        <v>-1.1569005345112</v>
      </c>
      <c r="AB52" s="30">
        <f t="shared" si="14"/>
        <v>-0.89882494247194455</v>
      </c>
      <c r="AC52" s="42" t="s">
        <v>86</v>
      </c>
      <c r="AD52" s="12"/>
    </row>
    <row r="53" spans="1:30" ht="31.5" x14ac:dyDescent="0.25">
      <c r="A53" s="33" t="s">
        <v>87</v>
      </c>
      <c r="B53" s="34" t="s">
        <v>88</v>
      </c>
      <c r="C53" s="35" t="s">
        <v>32</v>
      </c>
      <c r="D53" s="36">
        <f t="shared" ref="D53:G53" si="36">SUM(D54:D62)</f>
        <v>3617.3794381354778</v>
      </c>
      <c r="E53" s="36">
        <f t="shared" si="36"/>
        <v>5182.0511696362864</v>
      </c>
      <c r="F53" s="36">
        <f t="shared" si="36"/>
        <v>901.09613103820016</v>
      </c>
      <c r="G53" s="36">
        <f t="shared" si="36"/>
        <v>2716.2833070972774</v>
      </c>
      <c r="H53" s="36">
        <f>SUM(H54:H62)</f>
        <v>233.68973836251769</v>
      </c>
      <c r="I53" s="36">
        <f t="shared" ref="I53:R53" si="37">SUM(I54:I62)</f>
        <v>0</v>
      </c>
      <c r="J53" s="36">
        <f t="shared" si="37"/>
        <v>0</v>
      </c>
      <c r="K53" s="36">
        <f t="shared" si="37"/>
        <v>0</v>
      </c>
      <c r="L53" s="36">
        <f t="shared" si="37"/>
        <v>233.68973836251769</v>
      </c>
      <c r="M53" s="36">
        <f t="shared" si="37"/>
        <v>71.935561430000007</v>
      </c>
      <c r="N53" s="36">
        <f t="shared" si="37"/>
        <v>0</v>
      </c>
      <c r="O53" s="36">
        <f t="shared" si="37"/>
        <v>0</v>
      </c>
      <c r="P53" s="36">
        <f t="shared" si="37"/>
        <v>0</v>
      </c>
      <c r="Q53" s="36">
        <f t="shared" si="37"/>
        <v>71.935561430000007</v>
      </c>
      <c r="R53" s="36">
        <f t="shared" si="37"/>
        <v>2644.3477456672776</v>
      </c>
      <c r="S53" s="36">
        <f>IF(H53="нд","нд",M53-H53)</f>
        <v>-161.75417693251768</v>
      </c>
      <c r="T53" s="38">
        <f t="shared" si="6"/>
        <v>-0.6921749241791354</v>
      </c>
      <c r="U53" s="37">
        <f>IF(I53="нд","нд",N53-I53)</f>
        <v>0</v>
      </c>
      <c r="V53" s="30" t="str">
        <f t="shared" si="8"/>
        <v>-</v>
      </c>
      <c r="W53" s="37">
        <f t="shared" si="9"/>
        <v>0</v>
      </c>
      <c r="X53" s="30" t="str">
        <f t="shared" si="10"/>
        <v>-</v>
      </c>
      <c r="Y53" s="37">
        <f>IF(K53="нд","нд",P53-K53)</f>
        <v>0</v>
      </c>
      <c r="Z53" s="30" t="str">
        <f t="shared" si="12"/>
        <v>-</v>
      </c>
      <c r="AA53" s="37">
        <f t="shared" ref="AA53:AA96" si="38">IF(L53="нд","нд",Q53-L53)</f>
        <v>-161.75417693251768</v>
      </c>
      <c r="AB53" s="30">
        <f t="shared" si="14"/>
        <v>-0.6921749241791354</v>
      </c>
      <c r="AC53" s="39" t="s">
        <v>33</v>
      </c>
      <c r="AD53" s="12"/>
    </row>
    <row r="54" spans="1:30" ht="157.5" x14ac:dyDescent="0.25">
      <c r="A54" s="25" t="s">
        <v>87</v>
      </c>
      <c r="B54" s="26" t="s">
        <v>89</v>
      </c>
      <c r="C54" s="27" t="s">
        <v>90</v>
      </c>
      <c r="D54" s="27">
        <v>1189.10529171404</v>
      </c>
      <c r="E54" s="27">
        <v>1466.621402723049</v>
      </c>
      <c r="F54" s="27">
        <v>872.38577600000008</v>
      </c>
      <c r="G54" s="27">
        <v>316.71951571403997</v>
      </c>
      <c r="H54" s="41">
        <v>93.909740540000001</v>
      </c>
      <c r="I54" s="41">
        <v>0</v>
      </c>
      <c r="J54" s="41">
        <v>0</v>
      </c>
      <c r="K54" s="41">
        <v>0</v>
      </c>
      <c r="L54" s="41">
        <v>93.909740540000001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f t="shared" ref="R54:R62" si="39">G54-M54</f>
        <v>316.71951571403997</v>
      </c>
      <c r="S54" s="29">
        <f t="shared" ref="S54:S96" si="40">IF(H54="нд","нд",M54-H54)</f>
        <v>-93.909740540000001</v>
      </c>
      <c r="T54" s="30">
        <f t="shared" si="6"/>
        <v>-1</v>
      </c>
      <c r="U54" s="29">
        <f t="shared" ref="U54:U96" si="41">IF(I54="нд","нд",N54-I54)</f>
        <v>0</v>
      </c>
      <c r="V54" s="30" t="str">
        <f t="shared" si="8"/>
        <v>-</v>
      </c>
      <c r="W54" s="29">
        <f t="shared" si="9"/>
        <v>0</v>
      </c>
      <c r="X54" s="30" t="str">
        <f t="shared" si="10"/>
        <v>-</v>
      </c>
      <c r="Y54" s="29">
        <f t="shared" ref="Y54" si="42">IF(K54="нд","нд",P54-K54)</f>
        <v>0</v>
      </c>
      <c r="Z54" s="30" t="str">
        <f t="shared" si="12"/>
        <v>-</v>
      </c>
      <c r="AA54" s="29">
        <f t="shared" si="38"/>
        <v>-93.909740540000001</v>
      </c>
      <c r="AB54" s="30">
        <f t="shared" si="14"/>
        <v>-1</v>
      </c>
      <c r="AC54" s="43" t="s">
        <v>529</v>
      </c>
      <c r="AD54" s="12"/>
    </row>
    <row r="55" spans="1:30" ht="126" x14ac:dyDescent="0.25">
      <c r="A55" s="25" t="s">
        <v>87</v>
      </c>
      <c r="B55" s="26" t="s">
        <v>91</v>
      </c>
      <c r="C55" s="27" t="s">
        <v>92</v>
      </c>
      <c r="D55" s="27">
        <v>2.6804050512377033</v>
      </c>
      <c r="E55" s="27">
        <v>4.322343660919195</v>
      </c>
      <c r="F55" s="27">
        <v>0</v>
      </c>
      <c r="G55" s="27">
        <v>2.6804050512377033</v>
      </c>
      <c r="H55" s="41">
        <v>2.6804050512377038</v>
      </c>
      <c r="I55" s="41">
        <v>0</v>
      </c>
      <c r="J55" s="41">
        <v>0</v>
      </c>
      <c r="K55" s="41">
        <v>0</v>
      </c>
      <c r="L55" s="41">
        <v>2.6804050512377038</v>
      </c>
      <c r="M55" s="41">
        <v>2.30441538</v>
      </c>
      <c r="N55" s="41">
        <v>0</v>
      </c>
      <c r="O55" s="41">
        <v>0</v>
      </c>
      <c r="P55" s="41">
        <v>0</v>
      </c>
      <c r="Q55" s="41">
        <v>2.30441538</v>
      </c>
      <c r="R55" s="41">
        <f t="shared" si="39"/>
        <v>0.37598967123770333</v>
      </c>
      <c r="S55" s="29">
        <f t="shared" si="40"/>
        <v>-0.37598967123770377</v>
      </c>
      <c r="T55" s="30">
        <f t="shared" si="6"/>
        <v>-0.1402734527246495</v>
      </c>
      <c r="U55" s="29">
        <f t="shared" si="41"/>
        <v>0</v>
      </c>
      <c r="V55" s="30" t="str">
        <f t="shared" si="8"/>
        <v>-</v>
      </c>
      <c r="W55" s="29">
        <f t="shared" si="9"/>
        <v>0</v>
      </c>
      <c r="X55" s="30" t="str">
        <f t="shared" si="10"/>
        <v>-</v>
      </c>
      <c r="Y55" s="29">
        <f t="shared" si="11"/>
        <v>0</v>
      </c>
      <c r="Z55" s="30" t="str">
        <f t="shared" si="12"/>
        <v>-</v>
      </c>
      <c r="AA55" s="29">
        <f t="shared" si="38"/>
        <v>-0.37598967123770377</v>
      </c>
      <c r="AB55" s="30">
        <f t="shared" si="14"/>
        <v>-0.1402734527246495</v>
      </c>
      <c r="AC55" s="43" t="s">
        <v>530</v>
      </c>
      <c r="AD55" s="12"/>
    </row>
    <row r="56" spans="1:30" ht="126" x14ac:dyDescent="0.25">
      <c r="A56" s="25" t="s">
        <v>87</v>
      </c>
      <c r="B56" s="26" t="s">
        <v>93</v>
      </c>
      <c r="C56" s="27" t="s">
        <v>94</v>
      </c>
      <c r="D56" s="27">
        <v>18.615856400000002</v>
      </c>
      <c r="E56" s="27">
        <v>37.73667046804092</v>
      </c>
      <c r="F56" s="27">
        <v>17.685063580000001</v>
      </c>
      <c r="G56" s="27">
        <v>0.93079282000000063</v>
      </c>
      <c r="H56" s="41">
        <v>0.93079281999999997</v>
      </c>
      <c r="I56" s="41">
        <v>0</v>
      </c>
      <c r="J56" s="41">
        <v>0</v>
      </c>
      <c r="K56" s="41">
        <v>0</v>
      </c>
      <c r="L56" s="41">
        <v>0.93079281999999997</v>
      </c>
      <c r="M56" s="41">
        <v>0.93079281999999997</v>
      </c>
      <c r="N56" s="41">
        <v>0</v>
      </c>
      <c r="O56" s="41">
        <v>0</v>
      </c>
      <c r="P56" s="41">
        <v>0</v>
      </c>
      <c r="Q56" s="41">
        <v>0.93079281999999997</v>
      </c>
      <c r="R56" s="41">
        <f t="shared" si="39"/>
        <v>0</v>
      </c>
      <c r="S56" s="29">
        <f t="shared" si="40"/>
        <v>0</v>
      </c>
      <c r="T56" s="30">
        <f t="shared" si="6"/>
        <v>0</v>
      </c>
      <c r="U56" s="29">
        <f t="shared" si="41"/>
        <v>0</v>
      </c>
      <c r="V56" s="30" t="str">
        <f t="shared" si="8"/>
        <v>-</v>
      </c>
      <c r="W56" s="29">
        <f t="shared" si="9"/>
        <v>0</v>
      </c>
      <c r="X56" s="30" t="str">
        <f t="shared" si="10"/>
        <v>-</v>
      </c>
      <c r="Y56" s="29">
        <f t="shared" si="11"/>
        <v>0</v>
      </c>
      <c r="Z56" s="30" t="str">
        <f t="shared" si="12"/>
        <v>-</v>
      </c>
      <c r="AA56" s="29">
        <f t="shared" si="38"/>
        <v>0</v>
      </c>
      <c r="AB56" s="30">
        <f t="shared" si="14"/>
        <v>0</v>
      </c>
      <c r="AC56" s="43" t="s">
        <v>33</v>
      </c>
      <c r="AD56" s="12"/>
    </row>
    <row r="57" spans="1:30" ht="78.75" x14ac:dyDescent="0.25">
      <c r="A57" s="25" t="s">
        <v>87</v>
      </c>
      <c r="B57" s="26" t="s">
        <v>95</v>
      </c>
      <c r="C57" s="27" t="s">
        <v>96</v>
      </c>
      <c r="D57" s="27">
        <v>1.4422631880000001</v>
      </c>
      <c r="E57" s="27">
        <v>2.1964997532239279</v>
      </c>
      <c r="F57" s="27">
        <v>0</v>
      </c>
      <c r="G57" s="27">
        <v>1.4422631880000001</v>
      </c>
      <c r="H57" s="41" t="s">
        <v>33</v>
      </c>
      <c r="I57" s="41" t="s">
        <v>33</v>
      </c>
      <c r="J57" s="41" t="s">
        <v>33</v>
      </c>
      <c r="K57" s="41" t="s">
        <v>33</v>
      </c>
      <c r="L57" s="41" t="s">
        <v>33</v>
      </c>
      <c r="M57" s="41">
        <v>1.4422632</v>
      </c>
      <c r="N57" s="41">
        <v>0</v>
      </c>
      <c r="O57" s="41">
        <v>0</v>
      </c>
      <c r="P57" s="41">
        <v>0</v>
      </c>
      <c r="Q57" s="41">
        <v>1.4422632</v>
      </c>
      <c r="R57" s="41">
        <f t="shared" si="39"/>
        <v>-1.1999999882661427E-8</v>
      </c>
      <c r="S57" s="29" t="str">
        <f t="shared" si="40"/>
        <v>нд</v>
      </c>
      <c r="T57" s="30" t="str">
        <f t="shared" si="6"/>
        <v>нд</v>
      </c>
      <c r="U57" s="29" t="str">
        <f t="shared" si="41"/>
        <v>нд</v>
      </c>
      <c r="V57" s="30" t="str">
        <f t="shared" si="8"/>
        <v>нд</v>
      </c>
      <c r="W57" s="29" t="str">
        <f t="shared" si="9"/>
        <v>нд</v>
      </c>
      <c r="X57" s="30" t="str">
        <f t="shared" si="10"/>
        <v>нд</v>
      </c>
      <c r="Y57" s="29" t="str">
        <f t="shared" si="11"/>
        <v>нд</v>
      </c>
      <c r="Z57" s="30" t="str">
        <f t="shared" si="12"/>
        <v>нд</v>
      </c>
      <c r="AA57" s="29" t="str">
        <f t="shared" si="38"/>
        <v>нд</v>
      </c>
      <c r="AB57" s="30" t="str">
        <f t="shared" si="14"/>
        <v>нд</v>
      </c>
      <c r="AC57" s="43" t="s">
        <v>531</v>
      </c>
      <c r="AD57" s="12"/>
    </row>
    <row r="58" spans="1:30" ht="78.75" x14ac:dyDescent="0.25">
      <c r="A58" s="25" t="s">
        <v>87</v>
      </c>
      <c r="B58" s="26" t="s">
        <v>97</v>
      </c>
      <c r="C58" s="27" t="s">
        <v>98</v>
      </c>
      <c r="D58" s="27">
        <v>2066.2472527800001</v>
      </c>
      <c r="E58" s="27">
        <v>3148.7727639793461</v>
      </c>
      <c r="F58" s="27">
        <v>0</v>
      </c>
      <c r="G58" s="27">
        <v>2066.2472527800001</v>
      </c>
      <c r="H58" s="41">
        <v>136.16879995127999</v>
      </c>
      <c r="I58" s="41">
        <v>0</v>
      </c>
      <c r="J58" s="41">
        <v>0</v>
      </c>
      <c r="K58" s="41">
        <v>0</v>
      </c>
      <c r="L58" s="41">
        <v>136.16879995127999</v>
      </c>
      <c r="M58" s="41">
        <v>67.258090030000005</v>
      </c>
      <c r="N58" s="41">
        <v>0</v>
      </c>
      <c r="O58" s="41">
        <v>0</v>
      </c>
      <c r="P58" s="41">
        <v>0</v>
      </c>
      <c r="Q58" s="41">
        <v>67.258090030000005</v>
      </c>
      <c r="R58" s="41">
        <f t="shared" si="39"/>
        <v>1998.9891627500001</v>
      </c>
      <c r="S58" s="29">
        <f t="shared" si="40"/>
        <v>-68.910709921279988</v>
      </c>
      <c r="T58" s="30">
        <f t="shared" si="6"/>
        <v>-0.5060682766238348</v>
      </c>
      <c r="U58" s="29">
        <f t="shared" si="41"/>
        <v>0</v>
      </c>
      <c r="V58" s="30" t="str">
        <f t="shared" si="8"/>
        <v>-</v>
      </c>
      <c r="W58" s="29">
        <f t="shared" si="9"/>
        <v>0</v>
      </c>
      <c r="X58" s="30" t="str">
        <f t="shared" si="10"/>
        <v>-</v>
      </c>
      <c r="Y58" s="29">
        <f t="shared" si="11"/>
        <v>0</v>
      </c>
      <c r="Z58" s="30" t="str">
        <f t="shared" si="12"/>
        <v>-</v>
      </c>
      <c r="AA58" s="29">
        <f t="shared" si="38"/>
        <v>-68.910709921279988</v>
      </c>
      <c r="AB58" s="30">
        <f t="shared" si="14"/>
        <v>-0.5060682766238348</v>
      </c>
      <c r="AC58" s="43" t="s">
        <v>532</v>
      </c>
      <c r="AD58" s="12"/>
    </row>
    <row r="59" spans="1:30" ht="63" x14ac:dyDescent="0.25">
      <c r="A59" s="25" t="s">
        <v>87</v>
      </c>
      <c r="B59" s="26" t="s">
        <v>99</v>
      </c>
      <c r="C59" s="27" t="s">
        <v>100</v>
      </c>
      <c r="D59" s="27">
        <v>31.162212995800001</v>
      </c>
      <c r="E59" s="27">
        <v>34.603262457879815</v>
      </c>
      <c r="F59" s="27">
        <v>2.4703704518</v>
      </c>
      <c r="G59" s="27">
        <v>28.691842544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f t="shared" si="39"/>
        <v>28.691842544</v>
      </c>
      <c r="S59" s="29">
        <f t="shared" si="40"/>
        <v>0</v>
      </c>
      <c r="T59" s="30" t="str">
        <f t="shared" si="6"/>
        <v>-</v>
      </c>
      <c r="U59" s="29">
        <f t="shared" si="41"/>
        <v>0</v>
      </c>
      <c r="V59" s="30" t="str">
        <f t="shared" si="8"/>
        <v>-</v>
      </c>
      <c r="W59" s="29">
        <f t="shared" si="9"/>
        <v>0</v>
      </c>
      <c r="X59" s="30" t="str">
        <f t="shared" si="10"/>
        <v>-</v>
      </c>
      <c r="Y59" s="29">
        <f t="shared" si="11"/>
        <v>0</v>
      </c>
      <c r="Z59" s="30" t="str">
        <f t="shared" si="12"/>
        <v>-</v>
      </c>
      <c r="AA59" s="29">
        <f t="shared" si="38"/>
        <v>0</v>
      </c>
      <c r="AB59" s="30" t="str">
        <f t="shared" si="14"/>
        <v>-</v>
      </c>
      <c r="AC59" s="43" t="s">
        <v>33</v>
      </c>
      <c r="AD59" s="12"/>
    </row>
    <row r="60" spans="1:30" ht="63" x14ac:dyDescent="0.25">
      <c r="A60" s="25" t="s">
        <v>87</v>
      </c>
      <c r="B60" s="26" t="s">
        <v>101</v>
      </c>
      <c r="C60" s="27" t="s">
        <v>102</v>
      </c>
      <c r="D60" s="27">
        <v>4.4063809959999993</v>
      </c>
      <c r="E60" s="27">
        <v>10.095195045165685</v>
      </c>
      <c r="F60" s="27">
        <v>0.64552667600000002</v>
      </c>
      <c r="G60" s="27">
        <v>3.7608543199999991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f t="shared" si="39"/>
        <v>3.7608543199999991</v>
      </c>
      <c r="S60" s="29">
        <f t="shared" si="40"/>
        <v>0</v>
      </c>
      <c r="T60" s="30" t="str">
        <f t="shared" si="6"/>
        <v>-</v>
      </c>
      <c r="U60" s="29">
        <f t="shared" si="41"/>
        <v>0</v>
      </c>
      <c r="V60" s="30" t="str">
        <f t="shared" si="8"/>
        <v>-</v>
      </c>
      <c r="W60" s="29">
        <f t="shared" si="9"/>
        <v>0</v>
      </c>
      <c r="X60" s="30" t="str">
        <f t="shared" si="10"/>
        <v>-</v>
      </c>
      <c r="Y60" s="29">
        <f t="shared" si="11"/>
        <v>0</v>
      </c>
      <c r="Z60" s="30" t="str">
        <f t="shared" si="12"/>
        <v>-</v>
      </c>
      <c r="AA60" s="29">
        <f t="shared" si="38"/>
        <v>0</v>
      </c>
      <c r="AB60" s="30" t="str">
        <f t="shared" si="14"/>
        <v>-</v>
      </c>
      <c r="AC60" s="43" t="s">
        <v>33</v>
      </c>
      <c r="AD60" s="12"/>
    </row>
    <row r="61" spans="1:30" ht="78.75" x14ac:dyDescent="0.25">
      <c r="A61" s="25" t="s">
        <v>87</v>
      </c>
      <c r="B61" s="26" t="s">
        <v>103</v>
      </c>
      <c r="C61" s="27" t="s">
        <v>104</v>
      </c>
      <c r="D61" s="27">
        <v>65.617463011200002</v>
      </c>
      <c r="E61" s="27">
        <v>204.04087631217391</v>
      </c>
      <c r="F61" s="27">
        <v>1.8196364792000002</v>
      </c>
      <c r="G61" s="27">
        <v>63.797826532000002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f t="shared" si="39"/>
        <v>63.797826532000002</v>
      </c>
      <c r="S61" s="29">
        <f t="shared" si="40"/>
        <v>0</v>
      </c>
      <c r="T61" s="30" t="str">
        <f t="shared" si="6"/>
        <v>-</v>
      </c>
      <c r="U61" s="29">
        <f t="shared" si="41"/>
        <v>0</v>
      </c>
      <c r="V61" s="30" t="str">
        <f t="shared" si="8"/>
        <v>-</v>
      </c>
      <c r="W61" s="29">
        <f t="shared" si="9"/>
        <v>0</v>
      </c>
      <c r="X61" s="30" t="str">
        <f t="shared" si="10"/>
        <v>-</v>
      </c>
      <c r="Y61" s="29">
        <f t="shared" si="11"/>
        <v>0</v>
      </c>
      <c r="Z61" s="30" t="str">
        <f t="shared" si="12"/>
        <v>-</v>
      </c>
      <c r="AA61" s="29">
        <f t="shared" si="38"/>
        <v>0</v>
      </c>
      <c r="AB61" s="30" t="str">
        <f t="shared" si="14"/>
        <v>-</v>
      </c>
      <c r="AC61" s="43" t="s">
        <v>33</v>
      </c>
      <c r="AD61" s="12"/>
    </row>
    <row r="62" spans="1:30" ht="63" x14ac:dyDescent="0.25">
      <c r="A62" s="25" t="s">
        <v>87</v>
      </c>
      <c r="B62" s="26" t="s">
        <v>105</v>
      </c>
      <c r="C62" s="27" t="s">
        <v>106</v>
      </c>
      <c r="D62" s="27">
        <v>238.1023119992</v>
      </c>
      <c r="E62" s="27">
        <v>273.66215523648788</v>
      </c>
      <c r="F62" s="27">
        <v>6.0897578511999999</v>
      </c>
      <c r="G62" s="27">
        <v>232.01255414799999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f t="shared" si="39"/>
        <v>232.01255414799999</v>
      </c>
      <c r="S62" s="29">
        <f t="shared" si="40"/>
        <v>0</v>
      </c>
      <c r="T62" s="30" t="str">
        <f t="shared" si="6"/>
        <v>-</v>
      </c>
      <c r="U62" s="29">
        <f t="shared" si="41"/>
        <v>0</v>
      </c>
      <c r="V62" s="30" t="str">
        <f t="shared" si="8"/>
        <v>-</v>
      </c>
      <c r="W62" s="29">
        <f t="shared" si="9"/>
        <v>0</v>
      </c>
      <c r="X62" s="30" t="str">
        <f t="shared" si="10"/>
        <v>-</v>
      </c>
      <c r="Y62" s="29">
        <f t="shared" si="11"/>
        <v>0</v>
      </c>
      <c r="Z62" s="30" t="str">
        <f t="shared" si="12"/>
        <v>-</v>
      </c>
      <c r="AA62" s="29">
        <f t="shared" si="38"/>
        <v>0</v>
      </c>
      <c r="AB62" s="30" t="str">
        <f t="shared" si="14"/>
        <v>-</v>
      </c>
      <c r="AC62" s="43" t="s">
        <v>33</v>
      </c>
      <c r="AD62" s="12"/>
    </row>
    <row r="63" spans="1:30" ht="31.5" x14ac:dyDescent="0.25">
      <c r="A63" s="33" t="s">
        <v>107</v>
      </c>
      <c r="B63" s="34" t="s">
        <v>108</v>
      </c>
      <c r="C63" s="35" t="s">
        <v>32</v>
      </c>
      <c r="D63" s="44">
        <f t="shared" ref="D63:G63" si="43">D64+D65</f>
        <v>0</v>
      </c>
      <c r="E63" s="44">
        <f t="shared" si="43"/>
        <v>0</v>
      </c>
      <c r="F63" s="44">
        <f t="shared" si="43"/>
        <v>0</v>
      </c>
      <c r="G63" s="44">
        <f t="shared" si="43"/>
        <v>0</v>
      </c>
      <c r="H63" s="44">
        <f>H64+H65</f>
        <v>0</v>
      </c>
      <c r="I63" s="44">
        <f t="shared" ref="I63:R63" si="44">I64+I65</f>
        <v>0</v>
      </c>
      <c r="J63" s="44">
        <f t="shared" si="44"/>
        <v>0</v>
      </c>
      <c r="K63" s="44">
        <f t="shared" si="44"/>
        <v>0</v>
      </c>
      <c r="L63" s="44">
        <f t="shared" si="44"/>
        <v>0</v>
      </c>
      <c r="M63" s="44">
        <f t="shared" si="44"/>
        <v>0</v>
      </c>
      <c r="N63" s="44">
        <f t="shared" si="44"/>
        <v>0</v>
      </c>
      <c r="O63" s="44">
        <f t="shared" si="44"/>
        <v>0</v>
      </c>
      <c r="P63" s="44">
        <f t="shared" si="44"/>
        <v>0</v>
      </c>
      <c r="Q63" s="44">
        <f t="shared" si="44"/>
        <v>0</v>
      </c>
      <c r="R63" s="44">
        <f t="shared" si="44"/>
        <v>0</v>
      </c>
      <c r="S63" s="37">
        <f t="shared" si="40"/>
        <v>0</v>
      </c>
      <c r="T63" s="38" t="str">
        <f t="shared" si="6"/>
        <v>-</v>
      </c>
      <c r="U63" s="37">
        <f t="shared" si="41"/>
        <v>0</v>
      </c>
      <c r="V63" s="30" t="str">
        <f t="shared" si="8"/>
        <v>-</v>
      </c>
      <c r="W63" s="37">
        <f t="shared" si="9"/>
        <v>0</v>
      </c>
      <c r="X63" s="30" t="str">
        <f t="shared" si="10"/>
        <v>-</v>
      </c>
      <c r="Y63" s="37">
        <f t="shared" si="11"/>
        <v>0</v>
      </c>
      <c r="Z63" s="30" t="str">
        <f t="shared" si="12"/>
        <v>-</v>
      </c>
      <c r="AA63" s="37">
        <f t="shared" si="38"/>
        <v>0</v>
      </c>
      <c r="AB63" s="30" t="str">
        <f t="shared" si="14"/>
        <v>-</v>
      </c>
      <c r="AC63" s="39" t="s">
        <v>33</v>
      </c>
      <c r="AD63" s="12"/>
    </row>
    <row r="64" spans="1:30" ht="47.25" x14ac:dyDescent="0.25">
      <c r="A64" s="25" t="s">
        <v>109</v>
      </c>
      <c r="B64" s="26" t="s">
        <v>110</v>
      </c>
      <c r="C64" s="27" t="s">
        <v>32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29">
        <f t="shared" si="40"/>
        <v>0</v>
      </c>
      <c r="T64" s="30" t="str">
        <f t="shared" si="6"/>
        <v>-</v>
      </c>
      <c r="U64" s="29">
        <f t="shared" si="41"/>
        <v>0</v>
      </c>
      <c r="V64" s="30" t="str">
        <f t="shared" si="8"/>
        <v>-</v>
      </c>
      <c r="W64" s="29">
        <f t="shared" si="9"/>
        <v>0</v>
      </c>
      <c r="X64" s="30" t="str">
        <f t="shared" si="10"/>
        <v>-</v>
      </c>
      <c r="Y64" s="29">
        <f t="shared" si="11"/>
        <v>0</v>
      </c>
      <c r="Z64" s="30" t="str">
        <f t="shared" si="12"/>
        <v>-</v>
      </c>
      <c r="AA64" s="29">
        <f t="shared" si="38"/>
        <v>0</v>
      </c>
      <c r="AB64" s="30" t="str">
        <f t="shared" si="14"/>
        <v>-</v>
      </c>
      <c r="AC64" s="32" t="s">
        <v>33</v>
      </c>
      <c r="AD64" s="12"/>
    </row>
    <row r="65" spans="1:30" ht="31.5" x14ac:dyDescent="0.25">
      <c r="A65" s="25" t="s">
        <v>111</v>
      </c>
      <c r="B65" s="26" t="s">
        <v>112</v>
      </c>
      <c r="C65" s="27" t="s">
        <v>32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29">
        <f t="shared" si="40"/>
        <v>0</v>
      </c>
      <c r="T65" s="30" t="str">
        <f t="shared" si="6"/>
        <v>-</v>
      </c>
      <c r="U65" s="29">
        <f t="shared" si="41"/>
        <v>0</v>
      </c>
      <c r="V65" s="30" t="str">
        <f t="shared" si="8"/>
        <v>-</v>
      </c>
      <c r="W65" s="29">
        <f t="shared" si="9"/>
        <v>0</v>
      </c>
      <c r="X65" s="30" t="str">
        <f t="shared" si="10"/>
        <v>-</v>
      </c>
      <c r="Y65" s="29">
        <f t="shared" si="11"/>
        <v>0</v>
      </c>
      <c r="Z65" s="30" t="str">
        <f t="shared" si="12"/>
        <v>-</v>
      </c>
      <c r="AA65" s="29">
        <f t="shared" si="38"/>
        <v>0</v>
      </c>
      <c r="AB65" s="30" t="str">
        <f t="shared" si="14"/>
        <v>-</v>
      </c>
      <c r="AC65" s="32" t="s">
        <v>33</v>
      </c>
      <c r="AD65" s="12"/>
    </row>
    <row r="66" spans="1:30" ht="31.5" x14ac:dyDescent="0.25">
      <c r="A66" s="25" t="s">
        <v>113</v>
      </c>
      <c r="B66" s="26" t="s">
        <v>114</v>
      </c>
      <c r="C66" s="27" t="s">
        <v>32</v>
      </c>
      <c r="D66" s="41">
        <f t="shared" ref="D66:R66" si="45">D67+D71</f>
        <v>0</v>
      </c>
      <c r="E66" s="41">
        <f t="shared" si="45"/>
        <v>0</v>
      </c>
      <c r="F66" s="41">
        <f t="shared" si="45"/>
        <v>0</v>
      </c>
      <c r="G66" s="41">
        <f t="shared" si="45"/>
        <v>0</v>
      </c>
      <c r="H66" s="41">
        <f t="shared" si="45"/>
        <v>0</v>
      </c>
      <c r="I66" s="41">
        <f t="shared" si="45"/>
        <v>0</v>
      </c>
      <c r="J66" s="41">
        <f t="shared" si="45"/>
        <v>0</v>
      </c>
      <c r="K66" s="41">
        <f t="shared" si="45"/>
        <v>0</v>
      </c>
      <c r="L66" s="41">
        <f t="shared" si="45"/>
        <v>0</v>
      </c>
      <c r="M66" s="41">
        <f t="shared" si="45"/>
        <v>0</v>
      </c>
      <c r="N66" s="41">
        <f t="shared" si="45"/>
        <v>0</v>
      </c>
      <c r="O66" s="41">
        <f t="shared" si="45"/>
        <v>0</v>
      </c>
      <c r="P66" s="41">
        <f t="shared" si="45"/>
        <v>0</v>
      </c>
      <c r="Q66" s="41">
        <f t="shared" si="45"/>
        <v>0</v>
      </c>
      <c r="R66" s="41">
        <f t="shared" si="45"/>
        <v>0</v>
      </c>
      <c r="S66" s="29">
        <f t="shared" si="40"/>
        <v>0</v>
      </c>
      <c r="T66" s="30" t="str">
        <f t="shared" si="6"/>
        <v>-</v>
      </c>
      <c r="U66" s="29">
        <f t="shared" si="41"/>
        <v>0</v>
      </c>
      <c r="V66" s="30" t="str">
        <f t="shared" si="8"/>
        <v>-</v>
      </c>
      <c r="W66" s="29">
        <f t="shared" si="9"/>
        <v>0</v>
      </c>
      <c r="X66" s="30" t="str">
        <f t="shared" si="10"/>
        <v>-</v>
      </c>
      <c r="Y66" s="29">
        <f t="shared" si="11"/>
        <v>0</v>
      </c>
      <c r="Z66" s="30" t="str">
        <f t="shared" si="12"/>
        <v>-</v>
      </c>
      <c r="AA66" s="29">
        <f t="shared" si="38"/>
        <v>0</v>
      </c>
      <c r="AB66" s="30" t="str">
        <f t="shared" si="14"/>
        <v>-</v>
      </c>
      <c r="AC66" s="32" t="s">
        <v>33</v>
      </c>
      <c r="AD66" s="12"/>
    </row>
    <row r="67" spans="1:30" ht="31.5" x14ac:dyDescent="0.25">
      <c r="A67" s="25" t="s">
        <v>115</v>
      </c>
      <c r="B67" s="45" t="s">
        <v>116</v>
      </c>
      <c r="C67" s="27" t="s">
        <v>32</v>
      </c>
      <c r="D67" s="41">
        <f t="shared" ref="D67:R67" si="46">D68+D69+D70</f>
        <v>0</v>
      </c>
      <c r="E67" s="41">
        <f t="shared" si="46"/>
        <v>0</v>
      </c>
      <c r="F67" s="41">
        <f t="shared" si="46"/>
        <v>0</v>
      </c>
      <c r="G67" s="41">
        <f t="shared" si="46"/>
        <v>0</v>
      </c>
      <c r="H67" s="41">
        <f t="shared" si="46"/>
        <v>0</v>
      </c>
      <c r="I67" s="41">
        <f t="shared" si="46"/>
        <v>0</v>
      </c>
      <c r="J67" s="41">
        <f t="shared" si="46"/>
        <v>0</v>
      </c>
      <c r="K67" s="41">
        <f t="shared" si="46"/>
        <v>0</v>
      </c>
      <c r="L67" s="41">
        <f t="shared" si="46"/>
        <v>0</v>
      </c>
      <c r="M67" s="41">
        <f t="shared" si="46"/>
        <v>0</v>
      </c>
      <c r="N67" s="41">
        <f t="shared" si="46"/>
        <v>0</v>
      </c>
      <c r="O67" s="41">
        <f t="shared" si="46"/>
        <v>0</v>
      </c>
      <c r="P67" s="41">
        <f t="shared" si="46"/>
        <v>0</v>
      </c>
      <c r="Q67" s="41">
        <f t="shared" si="46"/>
        <v>0</v>
      </c>
      <c r="R67" s="41">
        <f t="shared" si="46"/>
        <v>0</v>
      </c>
      <c r="S67" s="29">
        <f t="shared" si="40"/>
        <v>0</v>
      </c>
      <c r="T67" s="30" t="str">
        <f t="shared" si="6"/>
        <v>-</v>
      </c>
      <c r="U67" s="29">
        <f t="shared" si="41"/>
        <v>0</v>
      </c>
      <c r="V67" s="30" t="str">
        <f t="shared" si="8"/>
        <v>-</v>
      </c>
      <c r="W67" s="29">
        <f t="shared" si="9"/>
        <v>0</v>
      </c>
      <c r="X67" s="30" t="str">
        <f t="shared" si="10"/>
        <v>-</v>
      </c>
      <c r="Y67" s="29">
        <f t="shared" si="11"/>
        <v>0</v>
      </c>
      <c r="Z67" s="30" t="str">
        <f t="shared" si="12"/>
        <v>-</v>
      </c>
      <c r="AA67" s="29">
        <f t="shared" si="38"/>
        <v>0</v>
      </c>
      <c r="AB67" s="30" t="str">
        <f t="shared" si="14"/>
        <v>-</v>
      </c>
      <c r="AC67" s="32" t="s">
        <v>33</v>
      </c>
      <c r="AD67" s="12"/>
    </row>
    <row r="68" spans="1:30" ht="63" x14ac:dyDescent="0.25">
      <c r="A68" s="25" t="s">
        <v>115</v>
      </c>
      <c r="B68" s="26" t="s">
        <v>117</v>
      </c>
      <c r="C68" s="27" t="s">
        <v>32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29">
        <f t="shared" si="40"/>
        <v>0</v>
      </c>
      <c r="T68" s="30" t="str">
        <f t="shared" si="6"/>
        <v>-</v>
      </c>
      <c r="U68" s="29">
        <f t="shared" si="41"/>
        <v>0</v>
      </c>
      <c r="V68" s="30" t="str">
        <f t="shared" si="8"/>
        <v>-</v>
      </c>
      <c r="W68" s="29">
        <f t="shared" si="9"/>
        <v>0</v>
      </c>
      <c r="X68" s="30" t="str">
        <f t="shared" si="10"/>
        <v>-</v>
      </c>
      <c r="Y68" s="29">
        <f t="shared" si="11"/>
        <v>0</v>
      </c>
      <c r="Z68" s="30" t="str">
        <f t="shared" si="12"/>
        <v>-</v>
      </c>
      <c r="AA68" s="29">
        <f t="shared" si="38"/>
        <v>0</v>
      </c>
      <c r="AB68" s="30" t="str">
        <f t="shared" si="14"/>
        <v>-</v>
      </c>
      <c r="AC68" s="32" t="s">
        <v>33</v>
      </c>
      <c r="AD68" s="12"/>
    </row>
    <row r="69" spans="1:30" ht="47.25" x14ac:dyDescent="0.25">
      <c r="A69" s="25" t="s">
        <v>115</v>
      </c>
      <c r="B69" s="26" t="s">
        <v>118</v>
      </c>
      <c r="C69" s="27" t="s">
        <v>32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29">
        <f t="shared" si="40"/>
        <v>0</v>
      </c>
      <c r="T69" s="30" t="str">
        <f t="shared" si="6"/>
        <v>-</v>
      </c>
      <c r="U69" s="29">
        <f t="shared" si="41"/>
        <v>0</v>
      </c>
      <c r="V69" s="30" t="str">
        <f t="shared" si="8"/>
        <v>-</v>
      </c>
      <c r="W69" s="29">
        <f t="shared" si="9"/>
        <v>0</v>
      </c>
      <c r="X69" s="30" t="str">
        <f t="shared" si="10"/>
        <v>-</v>
      </c>
      <c r="Y69" s="29">
        <f t="shared" si="11"/>
        <v>0</v>
      </c>
      <c r="Z69" s="30" t="str">
        <f t="shared" si="12"/>
        <v>-</v>
      </c>
      <c r="AA69" s="29">
        <f t="shared" si="38"/>
        <v>0</v>
      </c>
      <c r="AB69" s="30" t="str">
        <f t="shared" si="14"/>
        <v>-</v>
      </c>
      <c r="AC69" s="32" t="s">
        <v>33</v>
      </c>
      <c r="AD69" s="12"/>
    </row>
    <row r="70" spans="1:30" ht="63" x14ac:dyDescent="0.25">
      <c r="A70" s="25" t="s">
        <v>115</v>
      </c>
      <c r="B70" s="26" t="s">
        <v>119</v>
      </c>
      <c r="C70" s="27" t="s">
        <v>32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29">
        <f t="shared" si="40"/>
        <v>0</v>
      </c>
      <c r="T70" s="30" t="str">
        <f t="shared" si="6"/>
        <v>-</v>
      </c>
      <c r="U70" s="29">
        <f t="shared" si="41"/>
        <v>0</v>
      </c>
      <c r="V70" s="30" t="str">
        <f t="shared" si="8"/>
        <v>-</v>
      </c>
      <c r="W70" s="29">
        <f t="shared" si="9"/>
        <v>0</v>
      </c>
      <c r="X70" s="30" t="str">
        <f t="shared" si="10"/>
        <v>-</v>
      </c>
      <c r="Y70" s="29">
        <f t="shared" si="11"/>
        <v>0</v>
      </c>
      <c r="Z70" s="30" t="str">
        <f t="shared" si="12"/>
        <v>-</v>
      </c>
      <c r="AA70" s="29">
        <f t="shared" si="38"/>
        <v>0</v>
      </c>
      <c r="AB70" s="30" t="str">
        <f t="shared" si="14"/>
        <v>-</v>
      </c>
      <c r="AC70" s="32" t="s">
        <v>33</v>
      </c>
      <c r="AD70" s="12"/>
    </row>
    <row r="71" spans="1:30" ht="31.5" x14ac:dyDescent="0.25">
      <c r="A71" s="25" t="s">
        <v>120</v>
      </c>
      <c r="B71" s="26" t="s">
        <v>121</v>
      </c>
      <c r="C71" s="27" t="s">
        <v>32</v>
      </c>
      <c r="D71" s="40">
        <f t="shared" ref="D71:G71" si="47">D72+D73+D74</f>
        <v>0</v>
      </c>
      <c r="E71" s="40">
        <f t="shared" si="47"/>
        <v>0</v>
      </c>
      <c r="F71" s="40">
        <f t="shared" si="47"/>
        <v>0</v>
      </c>
      <c r="G71" s="40">
        <f t="shared" si="47"/>
        <v>0</v>
      </c>
      <c r="H71" s="40">
        <f>H72+H73+H74</f>
        <v>0</v>
      </c>
      <c r="I71" s="40">
        <f t="shared" ref="I71:R71" si="48">I72+I73+I74</f>
        <v>0</v>
      </c>
      <c r="J71" s="40">
        <f t="shared" si="48"/>
        <v>0</v>
      </c>
      <c r="K71" s="40">
        <f t="shared" si="48"/>
        <v>0</v>
      </c>
      <c r="L71" s="40">
        <f t="shared" si="48"/>
        <v>0</v>
      </c>
      <c r="M71" s="40">
        <f t="shared" si="48"/>
        <v>0</v>
      </c>
      <c r="N71" s="40">
        <f t="shared" si="48"/>
        <v>0</v>
      </c>
      <c r="O71" s="40">
        <f t="shared" si="48"/>
        <v>0</v>
      </c>
      <c r="P71" s="40">
        <f t="shared" si="48"/>
        <v>0</v>
      </c>
      <c r="Q71" s="40">
        <f t="shared" si="48"/>
        <v>0</v>
      </c>
      <c r="R71" s="40">
        <f t="shared" si="48"/>
        <v>0</v>
      </c>
      <c r="S71" s="29">
        <f t="shared" si="40"/>
        <v>0</v>
      </c>
      <c r="T71" s="30" t="str">
        <f t="shared" si="6"/>
        <v>-</v>
      </c>
      <c r="U71" s="29">
        <f t="shared" si="41"/>
        <v>0</v>
      </c>
      <c r="V71" s="30" t="str">
        <f t="shared" si="8"/>
        <v>-</v>
      </c>
      <c r="W71" s="29">
        <f t="shared" si="9"/>
        <v>0</v>
      </c>
      <c r="X71" s="30" t="str">
        <f t="shared" si="10"/>
        <v>-</v>
      </c>
      <c r="Y71" s="29">
        <f t="shared" si="11"/>
        <v>0</v>
      </c>
      <c r="Z71" s="30" t="str">
        <f t="shared" si="12"/>
        <v>-</v>
      </c>
      <c r="AA71" s="29">
        <f t="shared" si="38"/>
        <v>0</v>
      </c>
      <c r="AB71" s="30" t="str">
        <f t="shared" si="14"/>
        <v>-</v>
      </c>
      <c r="AC71" s="32" t="s">
        <v>33</v>
      </c>
      <c r="AD71" s="12"/>
    </row>
    <row r="72" spans="1:30" ht="63" x14ac:dyDescent="0.25">
      <c r="A72" s="25" t="s">
        <v>120</v>
      </c>
      <c r="B72" s="26" t="s">
        <v>117</v>
      </c>
      <c r="C72" s="27" t="s">
        <v>32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29">
        <f t="shared" si="40"/>
        <v>0</v>
      </c>
      <c r="T72" s="30" t="str">
        <f t="shared" si="6"/>
        <v>-</v>
      </c>
      <c r="U72" s="29">
        <f t="shared" si="41"/>
        <v>0</v>
      </c>
      <c r="V72" s="30" t="str">
        <f t="shared" si="8"/>
        <v>-</v>
      </c>
      <c r="W72" s="29">
        <f t="shared" si="9"/>
        <v>0</v>
      </c>
      <c r="X72" s="30" t="str">
        <f t="shared" si="10"/>
        <v>-</v>
      </c>
      <c r="Y72" s="29">
        <f t="shared" si="11"/>
        <v>0</v>
      </c>
      <c r="Z72" s="30" t="str">
        <f t="shared" si="12"/>
        <v>-</v>
      </c>
      <c r="AA72" s="29">
        <f t="shared" si="38"/>
        <v>0</v>
      </c>
      <c r="AB72" s="30" t="str">
        <f t="shared" si="14"/>
        <v>-</v>
      </c>
      <c r="AC72" s="32" t="s">
        <v>33</v>
      </c>
      <c r="AD72" s="12"/>
    </row>
    <row r="73" spans="1:30" ht="47.25" x14ac:dyDescent="0.25">
      <c r="A73" s="25" t="s">
        <v>120</v>
      </c>
      <c r="B73" s="26" t="s">
        <v>118</v>
      </c>
      <c r="C73" s="27" t="s">
        <v>32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29">
        <f t="shared" si="40"/>
        <v>0</v>
      </c>
      <c r="T73" s="30" t="str">
        <f t="shared" si="6"/>
        <v>-</v>
      </c>
      <c r="U73" s="29">
        <f t="shared" si="41"/>
        <v>0</v>
      </c>
      <c r="V73" s="30" t="str">
        <f t="shared" si="8"/>
        <v>-</v>
      </c>
      <c r="W73" s="29">
        <f t="shared" si="9"/>
        <v>0</v>
      </c>
      <c r="X73" s="30" t="str">
        <f t="shared" si="10"/>
        <v>-</v>
      </c>
      <c r="Y73" s="29">
        <f t="shared" si="11"/>
        <v>0</v>
      </c>
      <c r="Z73" s="30" t="str">
        <f t="shared" si="12"/>
        <v>-</v>
      </c>
      <c r="AA73" s="29">
        <f t="shared" si="38"/>
        <v>0</v>
      </c>
      <c r="AB73" s="30" t="str">
        <f t="shared" si="14"/>
        <v>-</v>
      </c>
      <c r="AC73" s="32" t="s">
        <v>33</v>
      </c>
      <c r="AD73" s="12"/>
    </row>
    <row r="74" spans="1:30" ht="63" x14ac:dyDescent="0.25">
      <c r="A74" s="25" t="s">
        <v>120</v>
      </c>
      <c r="B74" s="26" t="s">
        <v>122</v>
      </c>
      <c r="C74" s="27" t="s">
        <v>32</v>
      </c>
      <c r="D74" s="41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29">
        <f t="shared" si="40"/>
        <v>0</v>
      </c>
      <c r="T74" s="30" t="str">
        <f t="shared" si="6"/>
        <v>-</v>
      </c>
      <c r="U74" s="29">
        <f t="shared" si="41"/>
        <v>0</v>
      </c>
      <c r="V74" s="30" t="str">
        <f t="shared" si="8"/>
        <v>-</v>
      </c>
      <c r="W74" s="29">
        <f t="shared" si="9"/>
        <v>0</v>
      </c>
      <c r="X74" s="30" t="str">
        <f t="shared" si="10"/>
        <v>-</v>
      </c>
      <c r="Y74" s="29">
        <f t="shared" si="11"/>
        <v>0</v>
      </c>
      <c r="Z74" s="30" t="str">
        <f t="shared" si="12"/>
        <v>-</v>
      </c>
      <c r="AA74" s="29">
        <f t="shared" si="38"/>
        <v>0</v>
      </c>
      <c r="AB74" s="30" t="str">
        <f t="shared" si="14"/>
        <v>-</v>
      </c>
      <c r="AC74" s="32" t="s">
        <v>33</v>
      </c>
      <c r="AD74" s="12"/>
    </row>
    <row r="75" spans="1:30" ht="47.25" x14ac:dyDescent="0.25">
      <c r="A75" s="25" t="s">
        <v>123</v>
      </c>
      <c r="B75" s="26" t="s">
        <v>124</v>
      </c>
      <c r="C75" s="27" t="s">
        <v>32</v>
      </c>
      <c r="D75" s="41">
        <f t="shared" ref="D75:G75" si="49">D76+D77</f>
        <v>825.14325583293237</v>
      </c>
      <c r="E75" s="41">
        <f t="shared" si="49"/>
        <v>1015.7165557995764</v>
      </c>
      <c r="F75" s="41">
        <f t="shared" si="49"/>
        <v>1.1260441355999999</v>
      </c>
      <c r="G75" s="41">
        <f t="shared" si="49"/>
        <v>824.01721169733241</v>
      </c>
      <c r="H75" s="41">
        <f>H76+H77</f>
        <v>0.24354153704617795</v>
      </c>
      <c r="I75" s="41">
        <f t="shared" ref="I75:R75" si="50">I76+I77</f>
        <v>0</v>
      </c>
      <c r="J75" s="41">
        <f t="shared" si="50"/>
        <v>0</v>
      </c>
      <c r="K75" s="41">
        <f t="shared" si="50"/>
        <v>9.3803023446219103E-2</v>
      </c>
      <c r="L75" s="41">
        <f t="shared" si="50"/>
        <v>0.14973851359995888</v>
      </c>
      <c r="M75" s="41">
        <f t="shared" si="50"/>
        <v>1.0053564099999999</v>
      </c>
      <c r="N75" s="41">
        <f t="shared" si="50"/>
        <v>0</v>
      </c>
      <c r="O75" s="41">
        <f t="shared" si="50"/>
        <v>0</v>
      </c>
      <c r="P75" s="41">
        <f t="shared" si="50"/>
        <v>0.76212950833333337</v>
      </c>
      <c r="Q75" s="41">
        <f t="shared" si="50"/>
        <v>0.24322690166666661</v>
      </c>
      <c r="R75" s="41">
        <f t="shared" si="50"/>
        <v>823.01185528733242</v>
      </c>
      <c r="S75" s="29">
        <f t="shared" si="40"/>
        <v>0.76181487295382189</v>
      </c>
      <c r="T75" s="30">
        <f t="shared" si="6"/>
        <v>3.128069577754919</v>
      </c>
      <c r="U75" s="29">
        <f t="shared" si="41"/>
        <v>0</v>
      </c>
      <c r="V75" s="30" t="str">
        <f t="shared" si="8"/>
        <v>-</v>
      </c>
      <c r="W75" s="29">
        <f t="shared" si="9"/>
        <v>0</v>
      </c>
      <c r="X75" s="30" t="str">
        <f t="shared" si="10"/>
        <v>-</v>
      </c>
      <c r="Y75" s="29">
        <f t="shared" si="11"/>
        <v>0.66832648488711421</v>
      </c>
      <c r="Z75" s="30">
        <f t="shared" si="12"/>
        <v>7.1247861778175157</v>
      </c>
      <c r="AA75" s="29">
        <f t="shared" si="38"/>
        <v>9.3488388066707728E-2</v>
      </c>
      <c r="AB75" s="30">
        <f t="shared" si="14"/>
        <v>0.62434430407444219</v>
      </c>
      <c r="AC75" s="32" t="s">
        <v>33</v>
      </c>
      <c r="AD75" s="12"/>
    </row>
    <row r="76" spans="1:30" ht="47.25" x14ac:dyDescent="0.25">
      <c r="A76" s="25" t="s">
        <v>125</v>
      </c>
      <c r="B76" s="26" t="s">
        <v>126</v>
      </c>
      <c r="C76" s="27" t="s">
        <v>32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29">
        <f t="shared" si="40"/>
        <v>0</v>
      </c>
      <c r="T76" s="30" t="str">
        <f t="shared" si="6"/>
        <v>-</v>
      </c>
      <c r="U76" s="29">
        <f t="shared" si="41"/>
        <v>0</v>
      </c>
      <c r="V76" s="30" t="str">
        <f t="shared" si="8"/>
        <v>-</v>
      </c>
      <c r="W76" s="29">
        <f t="shared" si="9"/>
        <v>0</v>
      </c>
      <c r="X76" s="30" t="str">
        <f t="shared" si="10"/>
        <v>-</v>
      </c>
      <c r="Y76" s="29">
        <f t="shared" si="11"/>
        <v>0</v>
      </c>
      <c r="Z76" s="30" t="str">
        <f t="shared" si="12"/>
        <v>-</v>
      </c>
      <c r="AA76" s="29">
        <f t="shared" si="38"/>
        <v>0</v>
      </c>
      <c r="AB76" s="30" t="str">
        <f t="shared" si="14"/>
        <v>-</v>
      </c>
      <c r="AC76" s="32" t="s">
        <v>33</v>
      </c>
      <c r="AD76" s="12"/>
    </row>
    <row r="77" spans="1:30" ht="47.25" x14ac:dyDescent="0.25">
      <c r="A77" s="25" t="s">
        <v>127</v>
      </c>
      <c r="B77" s="26" t="s">
        <v>128</v>
      </c>
      <c r="C77" s="27" t="s">
        <v>32</v>
      </c>
      <c r="D77" s="41">
        <f t="shared" ref="D77:G77" si="51">SUM(D78:D85)</f>
        <v>825.14325583293237</v>
      </c>
      <c r="E77" s="41">
        <f t="shared" si="51"/>
        <v>1015.7165557995764</v>
      </c>
      <c r="F77" s="41">
        <f t="shared" si="51"/>
        <v>1.1260441355999999</v>
      </c>
      <c r="G77" s="41">
        <f t="shared" si="51"/>
        <v>824.01721169733241</v>
      </c>
      <c r="H77" s="41">
        <f>SUM(H78:H85)</f>
        <v>0.24354153704617795</v>
      </c>
      <c r="I77" s="41">
        <f t="shared" ref="I77:R77" si="52">SUM(I78:I85)</f>
        <v>0</v>
      </c>
      <c r="J77" s="41">
        <f t="shared" si="52"/>
        <v>0</v>
      </c>
      <c r="K77" s="41">
        <f t="shared" si="52"/>
        <v>9.3803023446219103E-2</v>
      </c>
      <c r="L77" s="41">
        <f t="shared" si="52"/>
        <v>0.14973851359995888</v>
      </c>
      <c r="M77" s="41">
        <f t="shared" si="52"/>
        <v>1.0053564099999999</v>
      </c>
      <c r="N77" s="41">
        <f t="shared" si="52"/>
        <v>0</v>
      </c>
      <c r="O77" s="41">
        <f t="shared" si="52"/>
        <v>0</v>
      </c>
      <c r="P77" s="41">
        <f t="shared" si="52"/>
        <v>0.76212950833333337</v>
      </c>
      <c r="Q77" s="41">
        <f t="shared" si="52"/>
        <v>0.24322690166666661</v>
      </c>
      <c r="R77" s="41">
        <f t="shared" si="52"/>
        <v>823.01185528733242</v>
      </c>
      <c r="S77" s="29">
        <f t="shared" si="40"/>
        <v>0.76181487295382189</v>
      </c>
      <c r="T77" s="30">
        <f t="shared" si="6"/>
        <v>3.128069577754919</v>
      </c>
      <c r="U77" s="29">
        <f>IF(I77="нд","нд",N77-I77)</f>
        <v>0</v>
      </c>
      <c r="V77" s="30" t="str">
        <f t="shared" si="8"/>
        <v>-</v>
      </c>
      <c r="W77" s="29">
        <f t="shared" si="9"/>
        <v>0</v>
      </c>
      <c r="X77" s="30" t="str">
        <f t="shared" si="10"/>
        <v>-</v>
      </c>
      <c r="Y77" s="29">
        <f t="shared" si="11"/>
        <v>0.66832648488711421</v>
      </c>
      <c r="Z77" s="30">
        <f t="shared" si="12"/>
        <v>7.1247861778175157</v>
      </c>
      <c r="AA77" s="29">
        <f t="shared" si="38"/>
        <v>9.3488388066707728E-2</v>
      </c>
      <c r="AB77" s="30">
        <f t="shared" si="14"/>
        <v>0.62434430407444219</v>
      </c>
      <c r="AC77" s="32" t="s">
        <v>33</v>
      </c>
      <c r="AD77" s="12"/>
    </row>
    <row r="78" spans="1:30" ht="126" x14ac:dyDescent="0.25">
      <c r="A78" s="25" t="s">
        <v>127</v>
      </c>
      <c r="B78" s="26" t="s">
        <v>129</v>
      </c>
      <c r="C78" s="27" t="s">
        <v>130</v>
      </c>
      <c r="D78" s="27">
        <v>244.25706735962277</v>
      </c>
      <c r="E78" s="27">
        <v>194.35615972941258</v>
      </c>
      <c r="F78" s="27">
        <v>0</v>
      </c>
      <c r="G78" s="27">
        <v>244.25706735962277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f t="shared" ref="R78:R85" si="53">G78-M78</f>
        <v>244.25706735962277</v>
      </c>
      <c r="S78" s="29">
        <f>IF(H78="нд","нд",M78-H78)</f>
        <v>0</v>
      </c>
      <c r="T78" s="30" t="str">
        <f t="shared" si="6"/>
        <v>-</v>
      </c>
      <c r="U78" s="29">
        <f>IF(I78="нд","нд",N78-I78)</f>
        <v>0</v>
      </c>
      <c r="V78" s="30" t="str">
        <f t="shared" si="8"/>
        <v>-</v>
      </c>
      <c r="W78" s="29">
        <f>IF(J78="нд","нд",O78-J78)</f>
        <v>0</v>
      </c>
      <c r="X78" s="30" t="str">
        <f t="shared" si="10"/>
        <v>-</v>
      </c>
      <c r="Y78" s="29">
        <f>IF(K78="нд","нд",P78-K78)</f>
        <v>0</v>
      </c>
      <c r="Z78" s="30" t="str">
        <f t="shared" si="12"/>
        <v>-</v>
      </c>
      <c r="AA78" s="29">
        <f>IF(L78="нд","нд",Q78-L78)</f>
        <v>0</v>
      </c>
      <c r="AB78" s="30" t="str">
        <f t="shared" si="14"/>
        <v>-</v>
      </c>
      <c r="AC78" s="43" t="s">
        <v>33</v>
      </c>
      <c r="AD78" s="12"/>
    </row>
    <row r="79" spans="1:30" ht="94.5" x14ac:dyDescent="0.25">
      <c r="A79" s="25" t="s">
        <v>127</v>
      </c>
      <c r="B79" s="26" t="s">
        <v>131</v>
      </c>
      <c r="C79" s="27" t="s">
        <v>132</v>
      </c>
      <c r="D79" s="27">
        <v>0.11256362813546292</v>
      </c>
      <c r="E79" s="27">
        <v>0.16781030728673335</v>
      </c>
      <c r="F79" s="27">
        <v>0</v>
      </c>
      <c r="G79" s="27">
        <v>0.11256362813546292</v>
      </c>
      <c r="H79" s="41">
        <v>0.11256362813546292</v>
      </c>
      <c r="I79" s="41">
        <v>0</v>
      </c>
      <c r="J79" s="41">
        <v>0</v>
      </c>
      <c r="K79" s="41">
        <v>9.3803023446219103E-2</v>
      </c>
      <c r="L79" s="41">
        <v>1.8760604689243815E-2</v>
      </c>
      <c r="M79" s="41">
        <v>9.0801000000000007E-2</v>
      </c>
      <c r="N79" s="41">
        <v>0</v>
      </c>
      <c r="O79" s="41">
        <v>0</v>
      </c>
      <c r="P79" s="41">
        <v>0</v>
      </c>
      <c r="Q79" s="41">
        <v>9.0801000000000007E-2</v>
      </c>
      <c r="R79" s="41">
        <f t="shared" si="53"/>
        <v>2.1762628135462911E-2</v>
      </c>
      <c r="S79" s="29">
        <f>IF(H79="нд","нд",M79-H79)</f>
        <v>-2.1762628135462911E-2</v>
      </c>
      <c r="T79" s="30">
        <f t="shared" si="6"/>
        <v>-0.19333623565573971</v>
      </c>
      <c r="U79" s="29">
        <f>IF(I79="нд","нд",N79-I79)</f>
        <v>0</v>
      </c>
      <c r="V79" s="30" t="str">
        <f t="shared" si="8"/>
        <v>-</v>
      </c>
      <c r="W79" s="29">
        <f>IF(J79="нд","нд",O79-J79)</f>
        <v>0</v>
      </c>
      <c r="X79" s="30" t="str">
        <f t="shared" si="10"/>
        <v>-</v>
      </c>
      <c r="Y79" s="29">
        <f>IF(K79="нд","нд",P79-K79)</f>
        <v>-9.3803023446219103E-2</v>
      </c>
      <c r="Z79" s="30">
        <f t="shared" si="12"/>
        <v>-1</v>
      </c>
      <c r="AA79" s="29">
        <f>IF(L79="нд","нд",Q79-L79)</f>
        <v>7.2040395310756192E-2</v>
      </c>
      <c r="AB79" s="30">
        <f t="shared" si="14"/>
        <v>3.8399825860655628</v>
      </c>
      <c r="AC79" s="43" t="s">
        <v>530</v>
      </c>
      <c r="AD79" s="12"/>
    </row>
    <row r="80" spans="1:30" ht="63" x14ac:dyDescent="0.25">
      <c r="A80" s="25" t="s">
        <v>127</v>
      </c>
      <c r="B80" s="26" t="s">
        <v>133</v>
      </c>
      <c r="C80" s="27" t="s">
        <v>134</v>
      </c>
      <c r="D80" s="27">
        <v>547.57771441631155</v>
      </c>
      <c r="E80" s="27">
        <v>718.0597463788356</v>
      </c>
      <c r="F80" s="27">
        <v>0</v>
      </c>
      <c r="G80" s="27">
        <v>547.57771441631155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f t="shared" si="53"/>
        <v>547.57771441631155</v>
      </c>
      <c r="S80" s="29">
        <f t="shared" ref="S80:S84" si="54">IF(H80="нд","нд",M80-H80)</f>
        <v>0</v>
      </c>
      <c r="T80" s="30" t="str">
        <f t="shared" si="6"/>
        <v>-</v>
      </c>
      <c r="U80" s="29">
        <f t="shared" ref="U80:U84" si="55">IF(I80="нд","нд",N80-I80)</f>
        <v>0</v>
      </c>
      <c r="V80" s="30" t="str">
        <f t="shared" si="8"/>
        <v>-</v>
      </c>
      <c r="W80" s="29">
        <f t="shared" ref="W80:W84" si="56">IF(J80="нд","нд",O80-J80)</f>
        <v>0</v>
      </c>
      <c r="X80" s="30" t="str">
        <f t="shared" si="10"/>
        <v>-</v>
      </c>
      <c r="Y80" s="29">
        <f t="shared" ref="Y80:Y84" si="57">IF(K80="нд","нд",P80-K80)</f>
        <v>0</v>
      </c>
      <c r="Z80" s="30" t="str">
        <f t="shared" si="12"/>
        <v>-</v>
      </c>
      <c r="AA80" s="29">
        <f t="shared" ref="AA80:AA84" si="58">IF(L80="нд","нд",Q80-L80)</f>
        <v>0</v>
      </c>
      <c r="AB80" s="30" t="str">
        <f t="shared" si="14"/>
        <v>-</v>
      </c>
      <c r="AC80" s="43" t="s">
        <v>33</v>
      </c>
      <c r="AD80" s="12"/>
    </row>
    <row r="81" spans="1:30" ht="78.75" x14ac:dyDescent="0.25">
      <c r="A81" s="25" t="s">
        <v>127</v>
      </c>
      <c r="B81" s="26" t="s">
        <v>135</v>
      </c>
      <c r="C81" s="27" t="s">
        <v>136</v>
      </c>
      <c r="D81" s="27">
        <v>9.2659608910715049E-2</v>
      </c>
      <c r="E81" s="27">
        <v>0.52652408341342027</v>
      </c>
      <c r="F81" s="27">
        <v>0</v>
      </c>
      <c r="G81" s="27">
        <v>9.2659608910715049E-2</v>
      </c>
      <c r="H81" s="41">
        <v>9.2659608910715049E-2</v>
      </c>
      <c r="I81" s="41">
        <v>0</v>
      </c>
      <c r="J81" s="41">
        <v>0</v>
      </c>
      <c r="K81" s="41">
        <v>0</v>
      </c>
      <c r="L81" s="41">
        <v>9.2659608910715049E-2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f t="shared" si="53"/>
        <v>9.2659608910715049E-2</v>
      </c>
      <c r="S81" s="29">
        <f t="shared" si="54"/>
        <v>-9.2659608910715049E-2</v>
      </c>
      <c r="T81" s="30">
        <f t="shared" si="6"/>
        <v>-1</v>
      </c>
      <c r="U81" s="29">
        <f t="shared" si="55"/>
        <v>0</v>
      </c>
      <c r="V81" s="30" t="str">
        <f t="shared" si="8"/>
        <v>-</v>
      </c>
      <c r="W81" s="29">
        <f t="shared" si="56"/>
        <v>0</v>
      </c>
      <c r="X81" s="30" t="str">
        <f t="shared" si="10"/>
        <v>-</v>
      </c>
      <c r="Y81" s="29">
        <f t="shared" si="57"/>
        <v>0</v>
      </c>
      <c r="Z81" s="30" t="str">
        <f t="shared" si="12"/>
        <v>-</v>
      </c>
      <c r="AA81" s="29">
        <f t="shared" si="58"/>
        <v>-9.2659608910715049E-2</v>
      </c>
      <c r="AB81" s="30">
        <f t="shared" si="14"/>
        <v>-1</v>
      </c>
      <c r="AC81" s="43" t="s">
        <v>533</v>
      </c>
      <c r="AD81" s="12"/>
    </row>
    <row r="82" spans="1:30" ht="78.75" x14ac:dyDescent="0.25">
      <c r="A82" s="25" t="s">
        <v>127</v>
      </c>
      <c r="B82" s="26" t="s">
        <v>137</v>
      </c>
      <c r="C82" s="27" t="s">
        <v>138</v>
      </c>
      <c r="D82" s="27">
        <v>7.4164686199902841</v>
      </c>
      <c r="E82" s="27">
        <v>30.820034175421377</v>
      </c>
      <c r="F82" s="27">
        <v>0</v>
      </c>
      <c r="G82" s="27">
        <v>7.4164686199902841</v>
      </c>
      <c r="H82" s="41">
        <v>3.83183E-2</v>
      </c>
      <c r="I82" s="41">
        <v>0</v>
      </c>
      <c r="J82" s="41">
        <v>0</v>
      </c>
      <c r="K82" s="41">
        <v>0</v>
      </c>
      <c r="L82" s="41">
        <v>3.83183E-2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f t="shared" si="53"/>
        <v>7.4164686199902841</v>
      </c>
      <c r="S82" s="29">
        <f t="shared" si="54"/>
        <v>-3.83183E-2</v>
      </c>
      <c r="T82" s="30">
        <f t="shared" si="6"/>
        <v>-1</v>
      </c>
      <c r="U82" s="29">
        <f t="shared" si="55"/>
        <v>0</v>
      </c>
      <c r="V82" s="30" t="str">
        <f t="shared" si="8"/>
        <v>-</v>
      </c>
      <c r="W82" s="29">
        <f t="shared" si="56"/>
        <v>0</v>
      </c>
      <c r="X82" s="30" t="str">
        <f t="shared" si="10"/>
        <v>-</v>
      </c>
      <c r="Y82" s="29">
        <f t="shared" si="57"/>
        <v>0</v>
      </c>
      <c r="Z82" s="30" t="str">
        <f t="shared" si="12"/>
        <v>-</v>
      </c>
      <c r="AA82" s="29">
        <f t="shared" si="58"/>
        <v>-3.83183E-2</v>
      </c>
      <c r="AB82" s="30">
        <f t="shared" si="14"/>
        <v>-1</v>
      </c>
      <c r="AC82" s="43" t="s">
        <v>534</v>
      </c>
      <c r="AD82" s="12"/>
    </row>
    <row r="83" spans="1:30" ht="94.5" x14ac:dyDescent="0.25">
      <c r="A83" s="25" t="s">
        <v>127</v>
      </c>
      <c r="B83" s="26" t="s">
        <v>139</v>
      </c>
      <c r="C83" s="27" t="s">
        <v>140</v>
      </c>
      <c r="D83" s="27">
        <v>6.4915077843616196</v>
      </c>
      <c r="E83" s="27">
        <v>46.760122050155005</v>
      </c>
      <c r="F83" s="27">
        <v>0</v>
      </c>
      <c r="G83" s="27">
        <v>6.4915077843616196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f t="shared" si="53"/>
        <v>6.4915077843616196</v>
      </c>
      <c r="S83" s="29">
        <f t="shared" si="54"/>
        <v>0</v>
      </c>
      <c r="T83" s="30" t="str">
        <f t="shared" si="6"/>
        <v>-</v>
      </c>
      <c r="U83" s="29">
        <f t="shared" si="55"/>
        <v>0</v>
      </c>
      <c r="V83" s="30" t="str">
        <f t="shared" si="8"/>
        <v>-</v>
      </c>
      <c r="W83" s="29">
        <f t="shared" si="56"/>
        <v>0</v>
      </c>
      <c r="X83" s="30" t="str">
        <f t="shared" si="10"/>
        <v>-</v>
      </c>
      <c r="Y83" s="29">
        <f t="shared" si="57"/>
        <v>0</v>
      </c>
      <c r="Z83" s="30" t="str">
        <f t="shared" si="12"/>
        <v>-</v>
      </c>
      <c r="AA83" s="29">
        <f t="shared" si="58"/>
        <v>0</v>
      </c>
      <c r="AB83" s="30" t="str">
        <f t="shared" si="14"/>
        <v>-</v>
      </c>
      <c r="AC83" s="43" t="s">
        <v>33</v>
      </c>
      <c r="AD83" s="12"/>
    </row>
    <row r="84" spans="1:30" ht="63" x14ac:dyDescent="0.25">
      <c r="A84" s="25" t="s">
        <v>127</v>
      </c>
      <c r="B84" s="26" t="s">
        <v>141</v>
      </c>
      <c r="C84" s="27" t="s">
        <v>142</v>
      </c>
      <c r="D84" s="27">
        <v>18.280719003600002</v>
      </c>
      <c r="E84" s="27">
        <v>20.94595002246146</v>
      </c>
      <c r="F84" s="27">
        <v>1.1260441355999999</v>
      </c>
      <c r="G84" s="27">
        <v>17.154674868000001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f t="shared" si="53"/>
        <v>17.154674868000001</v>
      </c>
      <c r="S84" s="29">
        <f t="shared" si="54"/>
        <v>0</v>
      </c>
      <c r="T84" s="30" t="str">
        <f t="shared" si="6"/>
        <v>-</v>
      </c>
      <c r="U84" s="29">
        <f t="shared" si="55"/>
        <v>0</v>
      </c>
      <c r="V84" s="30" t="str">
        <f t="shared" si="8"/>
        <v>-</v>
      </c>
      <c r="W84" s="29">
        <f t="shared" si="56"/>
        <v>0</v>
      </c>
      <c r="X84" s="30" t="str">
        <f t="shared" si="10"/>
        <v>-</v>
      </c>
      <c r="Y84" s="29">
        <f t="shared" si="57"/>
        <v>0</v>
      </c>
      <c r="Z84" s="30" t="str">
        <f t="shared" si="12"/>
        <v>-</v>
      </c>
      <c r="AA84" s="29">
        <f t="shared" si="58"/>
        <v>0</v>
      </c>
      <c r="AB84" s="30" t="str">
        <f t="shared" si="14"/>
        <v>-</v>
      </c>
      <c r="AC84" s="43" t="s">
        <v>33</v>
      </c>
      <c r="AD84" s="12"/>
    </row>
    <row r="85" spans="1:30" ht="63" x14ac:dyDescent="0.25">
      <c r="A85" s="25" t="s">
        <v>127</v>
      </c>
      <c r="B85" s="26" t="s">
        <v>143</v>
      </c>
      <c r="C85" s="27" t="s">
        <v>144</v>
      </c>
      <c r="D85" s="27">
        <v>0.9145554119999999</v>
      </c>
      <c r="E85" s="27">
        <v>4.0802090525902477</v>
      </c>
      <c r="F85" s="27">
        <v>0</v>
      </c>
      <c r="G85" s="27">
        <v>0.9145554119999999</v>
      </c>
      <c r="H85" s="41" t="s">
        <v>33</v>
      </c>
      <c r="I85" s="41" t="s">
        <v>33</v>
      </c>
      <c r="J85" s="41" t="s">
        <v>33</v>
      </c>
      <c r="K85" s="41" t="s">
        <v>33</v>
      </c>
      <c r="L85" s="41" t="s">
        <v>33</v>
      </c>
      <c r="M85" s="41">
        <v>0.91455540999999996</v>
      </c>
      <c r="N85" s="41">
        <v>0</v>
      </c>
      <c r="O85" s="41">
        <v>0</v>
      </c>
      <c r="P85" s="41">
        <v>0.76212950833333337</v>
      </c>
      <c r="Q85" s="41">
        <v>0.15242590166666659</v>
      </c>
      <c r="R85" s="41">
        <f t="shared" si="53"/>
        <v>1.9999999434361371E-9</v>
      </c>
      <c r="S85" s="29" t="str">
        <f>IF(H85="нд","нд",M85-H85)</f>
        <v>нд</v>
      </c>
      <c r="T85" s="30" t="str">
        <f t="shared" si="6"/>
        <v>нд</v>
      </c>
      <c r="U85" s="29" t="str">
        <f>IF(I85="нд","нд",N85-I85)</f>
        <v>нд</v>
      </c>
      <c r="V85" s="30" t="str">
        <f t="shared" si="8"/>
        <v>нд</v>
      </c>
      <c r="W85" s="29" t="str">
        <f>IF(J85="нд","нд",O85-J85)</f>
        <v>нд</v>
      </c>
      <c r="X85" s="30" t="str">
        <f t="shared" si="10"/>
        <v>нд</v>
      </c>
      <c r="Y85" s="29" t="str">
        <f>IF(K85="нд","нд",P85-K85)</f>
        <v>нд</v>
      </c>
      <c r="Z85" s="30" t="str">
        <f t="shared" si="12"/>
        <v>нд</v>
      </c>
      <c r="AA85" s="29" t="str">
        <f>IF(L85="нд","нд",Q85-L85)</f>
        <v>нд</v>
      </c>
      <c r="AB85" s="30" t="str">
        <f t="shared" si="14"/>
        <v>нд</v>
      </c>
      <c r="AC85" s="43" t="s">
        <v>535</v>
      </c>
      <c r="AD85" s="12"/>
    </row>
    <row r="86" spans="1:30" ht="31.5" x14ac:dyDescent="0.25">
      <c r="A86" s="33" t="s">
        <v>145</v>
      </c>
      <c r="B86" s="34" t="s">
        <v>146</v>
      </c>
      <c r="C86" s="35" t="s">
        <v>32</v>
      </c>
      <c r="D86" s="36">
        <f t="shared" ref="D86:R86" si="59">D87+D91+D96+D100</f>
        <v>2451.7941268724071</v>
      </c>
      <c r="E86" s="36">
        <f t="shared" si="59"/>
        <v>3385.0217568018784</v>
      </c>
      <c r="F86" s="36">
        <f t="shared" si="59"/>
        <v>472.76730459687019</v>
      </c>
      <c r="G86" s="36">
        <f t="shared" si="59"/>
        <v>1979.0268222755369</v>
      </c>
      <c r="H86" s="36">
        <f t="shared" si="59"/>
        <v>667.50948581468106</v>
      </c>
      <c r="I86" s="36">
        <f t="shared" si="59"/>
        <v>0</v>
      </c>
      <c r="J86" s="36">
        <f t="shared" si="59"/>
        <v>0</v>
      </c>
      <c r="K86" s="36">
        <f t="shared" si="59"/>
        <v>101.47100652500001</v>
      </c>
      <c r="L86" s="36">
        <f t="shared" si="59"/>
        <v>566.03847928968105</v>
      </c>
      <c r="M86" s="36">
        <f t="shared" si="59"/>
        <v>273.66839935000002</v>
      </c>
      <c r="N86" s="36">
        <f t="shared" si="59"/>
        <v>0</v>
      </c>
      <c r="O86" s="36">
        <f t="shared" si="59"/>
        <v>0</v>
      </c>
      <c r="P86" s="36">
        <f t="shared" si="59"/>
        <v>116.14884179166668</v>
      </c>
      <c r="Q86" s="36">
        <f t="shared" si="59"/>
        <v>157.5195575583333</v>
      </c>
      <c r="R86" s="36">
        <f t="shared" si="59"/>
        <v>1705.3584229255368</v>
      </c>
      <c r="S86" s="37">
        <f t="shared" si="40"/>
        <v>-393.84108646468104</v>
      </c>
      <c r="T86" s="38">
        <f t="shared" si="6"/>
        <v>-0.59001571488382132</v>
      </c>
      <c r="U86" s="37">
        <f t="shared" si="41"/>
        <v>0</v>
      </c>
      <c r="V86" s="30" t="str">
        <f t="shared" si="8"/>
        <v>-</v>
      </c>
      <c r="W86" s="37">
        <f t="shared" si="9"/>
        <v>0</v>
      </c>
      <c r="X86" s="30" t="str">
        <f t="shared" si="10"/>
        <v>-</v>
      </c>
      <c r="Y86" s="37">
        <f t="shared" si="11"/>
        <v>14.677835266666676</v>
      </c>
      <c r="Z86" s="30">
        <f t="shared" si="12"/>
        <v>0.14465053387491936</v>
      </c>
      <c r="AA86" s="37">
        <f t="shared" si="38"/>
        <v>-408.51892173134775</v>
      </c>
      <c r="AB86" s="30">
        <f t="shared" si="14"/>
        <v>-0.72171581381533667</v>
      </c>
      <c r="AC86" s="39" t="s">
        <v>33</v>
      </c>
      <c r="AD86" s="12"/>
    </row>
    <row r="87" spans="1:30" ht="47.25" x14ac:dyDescent="0.25">
      <c r="A87" s="25" t="s">
        <v>147</v>
      </c>
      <c r="B87" s="26" t="s">
        <v>148</v>
      </c>
      <c r="C87" s="27" t="s">
        <v>32</v>
      </c>
      <c r="D87" s="40">
        <f t="shared" ref="D87:G87" si="60">D88+D89</f>
        <v>0.53106106799999997</v>
      </c>
      <c r="E87" s="40">
        <f t="shared" si="60"/>
        <v>0</v>
      </c>
      <c r="F87" s="40">
        <f t="shared" si="60"/>
        <v>0</v>
      </c>
      <c r="G87" s="40">
        <f t="shared" si="60"/>
        <v>0.53106106799999997</v>
      </c>
      <c r="H87" s="40">
        <f>H88+H89</f>
        <v>0</v>
      </c>
      <c r="I87" s="40">
        <f t="shared" ref="I87:R87" si="61">I88+I89</f>
        <v>0</v>
      </c>
      <c r="J87" s="40">
        <f t="shared" si="61"/>
        <v>0</v>
      </c>
      <c r="K87" s="40">
        <f t="shared" si="61"/>
        <v>0</v>
      </c>
      <c r="L87" s="40">
        <f t="shared" si="61"/>
        <v>0</v>
      </c>
      <c r="M87" s="40">
        <f t="shared" si="61"/>
        <v>0.53106105999999997</v>
      </c>
      <c r="N87" s="40">
        <f t="shared" si="61"/>
        <v>0</v>
      </c>
      <c r="O87" s="40">
        <f t="shared" si="61"/>
        <v>0</v>
      </c>
      <c r="P87" s="40">
        <f t="shared" si="61"/>
        <v>0.44255088333333331</v>
      </c>
      <c r="Q87" s="40">
        <f t="shared" si="61"/>
        <v>8.8510176666666662E-2</v>
      </c>
      <c r="R87" s="40">
        <f t="shared" si="61"/>
        <v>7.9999999957891532E-9</v>
      </c>
      <c r="S87" s="29">
        <f t="shared" si="40"/>
        <v>0.53106105999999997</v>
      </c>
      <c r="T87" s="30" t="str">
        <f t="shared" si="6"/>
        <v>-</v>
      </c>
      <c r="U87" s="29">
        <f t="shared" si="41"/>
        <v>0</v>
      </c>
      <c r="V87" s="30" t="str">
        <f t="shared" si="8"/>
        <v>-</v>
      </c>
      <c r="W87" s="29">
        <f t="shared" si="9"/>
        <v>0</v>
      </c>
      <c r="X87" s="30" t="str">
        <f t="shared" si="10"/>
        <v>-</v>
      </c>
      <c r="Y87" s="29">
        <f t="shared" si="11"/>
        <v>0.44255088333333331</v>
      </c>
      <c r="Z87" s="30" t="str">
        <f t="shared" si="12"/>
        <v>-</v>
      </c>
      <c r="AA87" s="29">
        <f t="shared" si="38"/>
        <v>8.8510176666666662E-2</v>
      </c>
      <c r="AB87" s="30" t="str">
        <f t="shared" si="14"/>
        <v>-</v>
      </c>
      <c r="AC87" s="32" t="s">
        <v>33</v>
      </c>
      <c r="AD87" s="12"/>
    </row>
    <row r="88" spans="1:30" x14ac:dyDescent="0.25">
      <c r="A88" s="25" t="s">
        <v>149</v>
      </c>
      <c r="B88" s="26" t="s">
        <v>150</v>
      </c>
      <c r="C88" s="27" t="s">
        <v>32</v>
      </c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  <c r="S88" s="29">
        <f t="shared" si="40"/>
        <v>0</v>
      </c>
      <c r="T88" s="30" t="str">
        <f t="shared" si="6"/>
        <v>-</v>
      </c>
      <c r="U88" s="29">
        <f t="shared" si="41"/>
        <v>0</v>
      </c>
      <c r="V88" s="30" t="str">
        <f t="shared" si="8"/>
        <v>-</v>
      </c>
      <c r="W88" s="29">
        <f t="shared" si="9"/>
        <v>0</v>
      </c>
      <c r="X88" s="30" t="str">
        <f t="shared" si="10"/>
        <v>-</v>
      </c>
      <c r="Y88" s="29">
        <f t="shared" si="11"/>
        <v>0</v>
      </c>
      <c r="Z88" s="30" t="str">
        <f t="shared" si="12"/>
        <v>-</v>
      </c>
      <c r="AA88" s="29">
        <f t="shared" si="38"/>
        <v>0</v>
      </c>
      <c r="AB88" s="30" t="str">
        <f t="shared" si="14"/>
        <v>-</v>
      </c>
      <c r="AC88" s="32" t="s">
        <v>33</v>
      </c>
      <c r="AD88" s="12"/>
    </row>
    <row r="89" spans="1:30" ht="31.5" x14ac:dyDescent="0.25">
      <c r="A89" s="25" t="s">
        <v>151</v>
      </c>
      <c r="B89" s="26" t="s">
        <v>152</v>
      </c>
      <c r="C89" s="27" t="s">
        <v>32</v>
      </c>
      <c r="D89" s="41">
        <f t="shared" ref="D89:G89" si="62">SUM(D90)</f>
        <v>0.53106106799999997</v>
      </c>
      <c r="E89" s="41">
        <f t="shared" si="62"/>
        <v>0</v>
      </c>
      <c r="F89" s="41">
        <f t="shared" si="62"/>
        <v>0</v>
      </c>
      <c r="G89" s="41">
        <f t="shared" si="62"/>
        <v>0.53106106799999997</v>
      </c>
      <c r="H89" s="41">
        <f>SUM(H90)</f>
        <v>0</v>
      </c>
      <c r="I89" s="41">
        <f t="shared" ref="I89:R89" si="63">SUM(I90)</f>
        <v>0</v>
      </c>
      <c r="J89" s="41">
        <f t="shared" si="63"/>
        <v>0</v>
      </c>
      <c r="K89" s="41">
        <f t="shared" si="63"/>
        <v>0</v>
      </c>
      <c r="L89" s="41">
        <f t="shared" si="63"/>
        <v>0</v>
      </c>
      <c r="M89" s="41">
        <f t="shared" si="63"/>
        <v>0.53106105999999997</v>
      </c>
      <c r="N89" s="41">
        <f t="shared" si="63"/>
        <v>0</v>
      </c>
      <c r="O89" s="41">
        <f t="shared" si="63"/>
        <v>0</v>
      </c>
      <c r="P89" s="41">
        <f t="shared" si="63"/>
        <v>0.44255088333333331</v>
      </c>
      <c r="Q89" s="41">
        <f t="shared" si="63"/>
        <v>8.8510176666666662E-2</v>
      </c>
      <c r="R89" s="41">
        <f t="shared" si="63"/>
        <v>7.9999999957891532E-9</v>
      </c>
      <c r="S89" s="41">
        <v>0</v>
      </c>
      <c r="T89" s="30" t="str">
        <f t="shared" ref="T89:T194" si="64">IF($H89="нд","нд",IF(H89=0,"-",S89/H89))</f>
        <v>-</v>
      </c>
      <c r="U89" s="29">
        <f t="shared" si="41"/>
        <v>0</v>
      </c>
      <c r="V89" s="30" t="str">
        <f t="shared" ref="V89:V152" si="65">IF($H89="нд","нд",IF(I89=0,"-",U89/I89))</f>
        <v>-</v>
      </c>
      <c r="W89" s="29">
        <f t="shared" ref="W89:W96" si="66">IF(J89="нд","нд",O89-J89)</f>
        <v>0</v>
      </c>
      <c r="X89" s="30" t="str">
        <f t="shared" ref="X89:X152" si="67">IF($H89="нд","нд",IF(J89=0,"-",W89/J89))</f>
        <v>-</v>
      </c>
      <c r="Y89" s="29">
        <f t="shared" ref="Y89:Y96" si="68">IF(K89="нд","нд",P89-K89)</f>
        <v>0.44255088333333331</v>
      </c>
      <c r="Z89" s="30" t="str">
        <f t="shared" ref="Z89:Z152" si="69">IF($H89="нд","нд",IF(K89=0,"-",Y89/K89))</f>
        <v>-</v>
      </c>
      <c r="AA89" s="29">
        <f t="shared" si="38"/>
        <v>8.8510176666666662E-2</v>
      </c>
      <c r="AB89" s="30" t="str">
        <f t="shared" ref="AB89:AB152" si="70">IF($H89="нд","нд",IF(L89=0,"-",AA89/L89))</f>
        <v>-</v>
      </c>
      <c r="AC89" s="32" t="s">
        <v>33</v>
      </c>
      <c r="AD89" s="12"/>
    </row>
    <row r="90" spans="1:30" ht="94.5" x14ac:dyDescent="0.25">
      <c r="A90" s="25" t="s">
        <v>151</v>
      </c>
      <c r="B90" s="26" t="s">
        <v>153</v>
      </c>
      <c r="C90" s="27" t="s">
        <v>154</v>
      </c>
      <c r="D90" s="27">
        <v>0.53106106799999997</v>
      </c>
      <c r="E90" s="27" t="s">
        <v>33</v>
      </c>
      <c r="F90" s="27">
        <v>0</v>
      </c>
      <c r="G90" s="27">
        <v>0.53106106799999997</v>
      </c>
      <c r="H90" s="41" t="s">
        <v>33</v>
      </c>
      <c r="I90" s="41" t="s">
        <v>33</v>
      </c>
      <c r="J90" s="41" t="s">
        <v>33</v>
      </c>
      <c r="K90" s="41" t="s">
        <v>33</v>
      </c>
      <c r="L90" s="41" t="s">
        <v>33</v>
      </c>
      <c r="M90" s="41">
        <v>0.53106105999999997</v>
      </c>
      <c r="N90" s="41">
        <v>0</v>
      </c>
      <c r="O90" s="41">
        <v>0</v>
      </c>
      <c r="P90" s="41">
        <v>0.44255088333333331</v>
      </c>
      <c r="Q90" s="41">
        <v>8.8510176666666662E-2</v>
      </c>
      <c r="R90" s="41">
        <f>G90-M90</f>
        <v>7.9999999957891532E-9</v>
      </c>
      <c r="S90" s="29" t="str">
        <f>IF(H90="нд","нд",M90-H90)</f>
        <v>нд</v>
      </c>
      <c r="T90" s="30" t="str">
        <f t="shared" si="64"/>
        <v>нд</v>
      </c>
      <c r="U90" s="29" t="str">
        <f>IF(I90="нд","нд",N90-I90)</f>
        <v>нд</v>
      </c>
      <c r="V90" s="30" t="str">
        <f t="shared" si="65"/>
        <v>нд</v>
      </c>
      <c r="W90" s="29" t="str">
        <f>IF(J90="нд","нд",O90-J90)</f>
        <v>нд</v>
      </c>
      <c r="X90" s="30" t="str">
        <f t="shared" si="67"/>
        <v>нд</v>
      </c>
      <c r="Y90" s="29" t="str">
        <f>IF(K90="нд","нд",P90-K90)</f>
        <v>нд</v>
      </c>
      <c r="Z90" s="30" t="str">
        <f t="shared" si="69"/>
        <v>нд</v>
      </c>
      <c r="AA90" s="29" t="str">
        <f>IF(L90="нд","нд",Q90-L90)</f>
        <v>нд</v>
      </c>
      <c r="AB90" s="30" t="str">
        <f t="shared" si="70"/>
        <v>нд</v>
      </c>
      <c r="AC90" s="43" t="s">
        <v>536</v>
      </c>
      <c r="AD90" s="12"/>
    </row>
    <row r="91" spans="1:30" ht="31.5" x14ac:dyDescent="0.25">
      <c r="A91" s="33" t="s">
        <v>155</v>
      </c>
      <c r="B91" s="34" t="s">
        <v>156</v>
      </c>
      <c r="C91" s="35" t="s">
        <v>32</v>
      </c>
      <c r="D91" s="44">
        <f t="shared" ref="D91:R91" si="71">D92+D95</f>
        <v>817.7951540715369</v>
      </c>
      <c r="E91" s="44">
        <f t="shared" si="71"/>
        <v>954.23245331441763</v>
      </c>
      <c r="F91" s="44">
        <f t="shared" si="71"/>
        <v>329.58793037999999</v>
      </c>
      <c r="G91" s="44">
        <f t="shared" si="71"/>
        <v>488.20722369153691</v>
      </c>
      <c r="H91" s="44">
        <f t="shared" si="71"/>
        <v>156.88591829868102</v>
      </c>
      <c r="I91" s="44">
        <f t="shared" si="71"/>
        <v>0</v>
      </c>
      <c r="J91" s="44">
        <f t="shared" si="71"/>
        <v>0</v>
      </c>
      <c r="K91" s="44">
        <f t="shared" si="71"/>
        <v>0</v>
      </c>
      <c r="L91" s="44">
        <f t="shared" si="71"/>
        <v>156.88591829868102</v>
      </c>
      <c r="M91" s="44">
        <f t="shared" si="71"/>
        <v>147.05533209999999</v>
      </c>
      <c r="N91" s="44">
        <f t="shared" si="71"/>
        <v>0</v>
      </c>
      <c r="O91" s="44">
        <f t="shared" si="71"/>
        <v>0</v>
      </c>
      <c r="P91" s="44">
        <f t="shared" si="71"/>
        <v>10.976123683333345</v>
      </c>
      <c r="Q91" s="44">
        <f t="shared" si="71"/>
        <v>136.07920841666663</v>
      </c>
      <c r="R91" s="44">
        <f t="shared" si="71"/>
        <v>341.15189159153692</v>
      </c>
      <c r="S91" s="37">
        <f t="shared" si="40"/>
        <v>-9.8305861986810328</v>
      </c>
      <c r="T91" s="38">
        <f t="shared" si="64"/>
        <v>-6.2660730199924394E-2</v>
      </c>
      <c r="U91" s="37">
        <f t="shared" si="41"/>
        <v>0</v>
      </c>
      <c r="V91" s="30" t="str">
        <f t="shared" si="65"/>
        <v>-</v>
      </c>
      <c r="W91" s="37">
        <f t="shared" si="66"/>
        <v>0</v>
      </c>
      <c r="X91" s="30" t="str">
        <f t="shared" si="67"/>
        <v>-</v>
      </c>
      <c r="Y91" s="37">
        <f t="shared" si="68"/>
        <v>10.976123683333345</v>
      </c>
      <c r="Z91" s="30" t="str">
        <f t="shared" si="69"/>
        <v>-</v>
      </c>
      <c r="AA91" s="37">
        <f t="shared" si="38"/>
        <v>-20.806709882014388</v>
      </c>
      <c r="AB91" s="30">
        <f t="shared" si="70"/>
        <v>-0.13262318318717656</v>
      </c>
      <c r="AC91" s="39" t="s">
        <v>33</v>
      </c>
      <c r="AD91" s="12"/>
    </row>
    <row r="92" spans="1:30" x14ac:dyDescent="0.25">
      <c r="A92" s="25" t="s">
        <v>157</v>
      </c>
      <c r="B92" s="26" t="s">
        <v>158</v>
      </c>
      <c r="C92" s="27" t="s">
        <v>32</v>
      </c>
      <c r="D92" s="41">
        <f t="shared" ref="D92:G92" si="72">SUM(D93:D94)</f>
        <v>817.7951540715369</v>
      </c>
      <c r="E92" s="41">
        <f t="shared" si="72"/>
        <v>954.23245331441763</v>
      </c>
      <c r="F92" s="41">
        <f t="shared" si="72"/>
        <v>329.58793037999999</v>
      </c>
      <c r="G92" s="41">
        <f t="shared" si="72"/>
        <v>488.20722369153691</v>
      </c>
      <c r="H92" s="41">
        <f>SUM(H93:H94)</f>
        <v>156.88591829868102</v>
      </c>
      <c r="I92" s="41">
        <f t="shared" ref="I92:R92" si="73">SUM(I93:I94)</f>
        <v>0</v>
      </c>
      <c r="J92" s="41">
        <f t="shared" si="73"/>
        <v>0</v>
      </c>
      <c r="K92" s="41">
        <f t="shared" si="73"/>
        <v>0</v>
      </c>
      <c r="L92" s="41">
        <f t="shared" si="73"/>
        <v>156.88591829868102</v>
      </c>
      <c r="M92" s="41">
        <f t="shared" si="73"/>
        <v>147.05533209999999</v>
      </c>
      <c r="N92" s="41">
        <f t="shared" si="73"/>
        <v>0</v>
      </c>
      <c r="O92" s="41">
        <f t="shared" si="73"/>
        <v>0</v>
      </c>
      <c r="P92" s="41">
        <f t="shared" si="73"/>
        <v>10.976123683333345</v>
      </c>
      <c r="Q92" s="41">
        <f t="shared" si="73"/>
        <v>136.07920841666663</v>
      </c>
      <c r="R92" s="41">
        <f t="shared" si="73"/>
        <v>341.15189159153692</v>
      </c>
      <c r="S92" s="29">
        <f t="shared" si="40"/>
        <v>-9.8305861986810328</v>
      </c>
      <c r="T92" s="30">
        <f t="shared" si="64"/>
        <v>-6.2660730199924394E-2</v>
      </c>
      <c r="U92" s="29">
        <f t="shared" si="41"/>
        <v>0</v>
      </c>
      <c r="V92" s="30" t="str">
        <f t="shared" si="65"/>
        <v>-</v>
      </c>
      <c r="W92" s="29">
        <f t="shared" si="66"/>
        <v>0</v>
      </c>
      <c r="X92" s="30" t="str">
        <f t="shared" si="67"/>
        <v>-</v>
      </c>
      <c r="Y92" s="29">
        <f t="shared" si="68"/>
        <v>10.976123683333345</v>
      </c>
      <c r="Z92" s="30" t="str">
        <f t="shared" si="69"/>
        <v>-</v>
      </c>
      <c r="AA92" s="29">
        <f t="shared" si="38"/>
        <v>-20.806709882014388</v>
      </c>
      <c r="AB92" s="30">
        <f t="shared" si="70"/>
        <v>-0.13262318318717656</v>
      </c>
      <c r="AC92" s="32" t="s">
        <v>33</v>
      </c>
      <c r="AD92" s="12"/>
    </row>
    <row r="93" spans="1:30" ht="47.25" x14ac:dyDescent="0.25">
      <c r="A93" s="25" t="s">
        <v>157</v>
      </c>
      <c r="B93" s="26" t="s">
        <v>159</v>
      </c>
      <c r="C93" s="27" t="s">
        <v>160</v>
      </c>
      <c r="D93" s="27">
        <v>195.49921686599993</v>
      </c>
      <c r="E93" s="27">
        <v>217.58958955036016</v>
      </c>
      <c r="F93" s="27">
        <v>89.977626850000007</v>
      </c>
      <c r="G93" s="27">
        <v>105.52159001599992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f t="shared" ref="R93:R94" si="74">G93-M93</f>
        <v>105.52159001599992</v>
      </c>
      <c r="S93" s="29">
        <f>IF(H93="нд","нд",M93-H93)</f>
        <v>0</v>
      </c>
      <c r="T93" s="30" t="str">
        <f t="shared" si="64"/>
        <v>-</v>
      </c>
      <c r="U93" s="29">
        <f>IF(I93="нд","нд",N93-I93)</f>
        <v>0</v>
      </c>
      <c r="V93" s="30" t="str">
        <f t="shared" si="65"/>
        <v>-</v>
      </c>
      <c r="W93" s="29">
        <f>IF(J93="нд","нд",O93-J93)</f>
        <v>0</v>
      </c>
      <c r="X93" s="30" t="str">
        <f t="shared" si="67"/>
        <v>-</v>
      </c>
      <c r="Y93" s="29">
        <f>IF(K93="нд","нд",P93-K93)</f>
        <v>0</v>
      </c>
      <c r="Z93" s="30" t="str">
        <f t="shared" si="69"/>
        <v>-</v>
      </c>
      <c r="AA93" s="29">
        <f>IF(L93="нд","нд",Q93-L93)</f>
        <v>0</v>
      </c>
      <c r="AB93" s="30" t="str">
        <f t="shared" si="70"/>
        <v>-</v>
      </c>
      <c r="AC93" s="43" t="s">
        <v>33</v>
      </c>
      <c r="AD93" s="12"/>
    </row>
    <row r="94" spans="1:30" ht="78.75" customHeight="1" x14ac:dyDescent="0.25">
      <c r="A94" s="25" t="s">
        <v>157</v>
      </c>
      <c r="B94" s="26" t="s">
        <v>161</v>
      </c>
      <c r="C94" s="27" t="s">
        <v>162</v>
      </c>
      <c r="D94" s="27">
        <v>622.29593720553703</v>
      </c>
      <c r="E94" s="27">
        <v>736.64286376405744</v>
      </c>
      <c r="F94" s="27">
        <v>239.61030353000001</v>
      </c>
      <c r="G94" s="27">
        <v>382.68563367553702</v>
      </c>
      <c r="H94" s="41">
        <v>156.88591829868102</v>
      </c>
      <c r="I94" s="41">
        <v>0</v>
      </c>
      <c r="J94" s="41">
        <v>0</v>
      </c>
      <c r="K94" s="41">
        <v>0</v>
      </c>
      <c r="L94" s="41">
        <v>156.88591829868102</v>
      </c>
      <c r="M94" s="41">
        <v>147.05533209999999</v>
      </c>
      <c r="N94" s="41">
        <v>0</v>
      </c>
      <c r="O94" s="41">
        <v>0</v>
      </c>
      <c r="P94" s="41">
        <v>10.976123683333345</v>
      </c>
      <c r="Q94" s="41">
        <v>136.07920841666663</v>
      </c>
      <c r="R94" s="41">
        <f t="shared" si="74"/>
        <v>235.63030157553703</v>
      </c>
      <c r="S94" s="29">
        <f>IF(H94="нд","нд",M94-H94)</f>
        <v>-9.8305861986810328</v>
      </c>
      <c r="T94" s="30">
        <f t="shared" si="64"/>
        <v>-6.2660730199924394E-2</v>
      </c>
      <c r="U94" s="29">
        <f>IF(I94="нд","нд",N94-I94)</f>
        <v>0</v>
      </c>
      <c r="V94" s="30" t="str">
        <f t="shared" si="65"/>
        <v>-</v>
      </c>
      <c r="W94" s="29">
        <f>IF(J94="нд","нд",O94-J94)</f>
        <v>0</v>
      </c>
      <c r="X94" s="30" t="str">
        <f t="shared" si="67"/>
        <v>-</v>
      </c>
      <c r="Y94" s="29">
        <f>IF(K94="нд","нд",P94-K94)</f>
        <v>10.976123683333345</v>
      </c>
      <c r="Z94" s="30" t="str">
        <f t="shared" si="69"/>
        <v>-</v>
      </c>
      <c r="AA94" s="29">
        <f>IF(L94="нд","нд",Q94-L94)</f>
        <v>-20.806709882014388</v>
      </c>
      <c r="AB94" s="30">
        <f t="shared" si="70"/>
        <v>-0.13262318318717656</v>
      </c>
      <c r="AC94" s="43" t="s">
        <v>551</v>
      </c>
      <c r="AD94" s="12"/>
    </row>
    <row r="95" spans="1:30" ht="31.5" x14ac:dyDescent="0.25">
      <c r="A95" s="33" t="s">
        <v>163</v>
      </c>
      <c r="B95" s="34" t="s">
        <v>164</v>
      </c>
      <c r="C95" s="35" t="s">
        <v>32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37">
        <f t="shared" si="40"/>
        <v>0</v>
      </c>
      <c r="T95" s="38" t="str">
        <f t="shared" si="64"/>
        <v>-</v>
      </c>
      <c r="U95" s="37">
        <f t="shared" si="41"/>
        <v>0</v>
      </c>
      <c r="V95" s="30" t="str">
        <f t="shared" si="65"/>
        <v>-</v>
      </c>
      <c r="W95" s="37">
        <f t="shared" si="66"/>
        <v>0</v>
      </c>
      <c r="X95" s="30" t="str">
        <f t="shared" si="67"/>
        <v>-</v>
      </c>
      <c r="Y95" s="37">
        <f t="shared" si="68"/>
        <v>0</v>
      </c>
      <c r="Z95" s="30" t="str">
        <f t="shared" si="69"/>
        <v>-</v>
      </c>
      <c r="AA95" s="37">
        <f t="shared" si="38"/>
        <v>0</v>
      </c>
      <c r="AB95" s="30" t="str">
        <f t="shared" si="70"/>
        <v>-</v>
      </c>
      <c r="AC95" s="39" t="s">
        <v>33</v>
      </c>
      <c r="AD95" s="12"/>
    </row>
    <row r="96" spans="1:30" ht="31.5" x14ac:dyDescent="0.25">
      <c r="A96" s="25" t="s">
        <v>165</v>
      </c>
      <c r="B96" s="26" t="s">
        <v>166</v>
      </c>
      <c r="C96" s="27" t="s">
        <v>32</v>
      </c>
      <c r="D96" s="41">
        <f t="shared" ref="D96:G96" si="75">SUM(D97:D99)</f>
        <v>1511.7027039028701</v>
      </c>
      <c r="E96" s="41">
        <f t="shared" si="75"/>
        <v>2283.9611044577714</v>
      </c>
      <c r="F96" s="41">
        <f t="shared" si="75"/>
        <v>143.1793742168702</v>
      </c>
      <c r="G96" s="41">
        <f t="shared" si="75"/>
        <v>1368.5233296860001</v>
      </c>
      <c r="H96" s="41">
        <f>SUM(H97:H99)</f>
        <v>388.85835968600009</v>
      </c>
      <c r="I96" s="41">
        <f t="shared" ref="I96:R96" si="76">SUM(I97:I99)</f>
        <v>0</v>
      </c>
      <c r="J96" s="41">
        <f t="shared" si="76"/>
        <v>0</v>
      </c>
      <c r="K96" s="41">
        <f t="shared" si="76"/>
        <v>0</v>
      </c>
      <c r="L96" s="41">
        <f t="shared" si="76"/>
        <v>388.85835968600009</v>
      </c>
      <c r="M96" s="41">
        <f t="shared" si="76"/>
        <v>4.3167983599999999</v>
      </c>
      <c r="N96" s="41">
        <f t="shared" si="76"/>
        <v>0</v>
      </c>
      <c r="O96" s="41">
        <f t="shared" si="76"/>
        <v>0</v>
      </c>
      <c r="P96" s="41">
        <f t="shared" si="76"/>
        <v>3.2591607000000002</v>
      </c>
      <c r="Q96" s="41">
        <f t="shared" si="76"/>
        <v>1.0576376599999997</v>
      </c>
      <c r="R96" s="41">
        <f t="shared" si="76"/>
        <v>1364.206531326</v>
      </c>
      <c r="S96" s="29">
        <f t="shared" si="40"/>
        <v>-384.54156132600008</v>
      </c>
      <c r="T96" s="30">
        <f t="shared" si="64"/>
        <v>-0.98889878987432389</v>
      </c>
      <c r="U96" s="29">
        <f t="shared" si="41"/>
        <v>0</v>
      </c>
      <c r="V96" s="30" t="str">
        <f t="shared" si="65"/>
        <v>-</v>
      </c>
      <c r="W96" s="29">
        <f t="shared" si="66"/>
        <v>0</v>
      </c>
      <c r="X96" s="30" t="str">
        <f t="shared" si="67"/>
        <v>-</v>
      </c>
      <c r="Y96" s="29">
        <f t="shared" si="68"/>
        <v>3.2591607000000002</v>
      </c>
      <c r="Z96" s="30" t="str">
        <f t="shared" si="69"/>
        <v>-</v>
      </c>
      <c r="AA96" s="29">
        <f t="shared" si="38"/>
        <v>-387.80072202600007</v>
      </c>
      <c r="AB96" s="30">
        <f t="shared" si="70"/>
        <v>-0.99728014678441257</v>
      </c>
      <c r="AC96" s="32" t="s">
        <v>33</v>
      </c>
      <c r="AD96" s="12"/>
    </row>
    <row r="97" spans="1:30" ht="63" x14ac:dyDescent="0.25">
      <c r="A97" s="25" t="s">
        <v>165</v>
      </c>
      <c r="B97" s="26" t="s">
        <v>167</v>
      </c>
      <c r="C97" s="27" t="s">
        <v>168</v>
      </c>
      <c r="D97" s="27">
        <v>155.90994359943795</v>
      </c>
      <c r="E97" s="27">
        <v>223.62070091281896</v>
      </c>
      <c r="F97" s="27">
        <v>80.224293909437819</v>
      </c>
      <c r="G97" s="27">
        <v>75.685649690000133</v>
      </c>
      <c r="H97" s="41">
        <v>75.685649690000133</v>
      </c>
      <c r="I97" s="41">
        <v>0</v>
      </c>
      <c r="J97" s="41">
        <v>0</v>
      </c>
      <c r="K97" s="41">
        <v>0</v>
      </c>
      <c r="L97" s="41">
        <v>75.685649690000133</v>
      </c>
      <c r="M97" s="41">
        <v>4.3167983599999999</v>
      </c>
      <c r="N97" s="41">
        <v>0</v>
      </c>
      <c r="O97" s="41">
        <v>0</v>
      </c>
      <c r="P97" s="41">
        <v>3.2591607000000002</v>
      </c>
      <c r="Q97" s="41">
        <v>1.0576376599999997</v>
      </c>
      <c r="R97" s="41">
        <f t="shared" ref="R97:R99" si="77">G97-M97</f>
        <v>71.368851330000126</v>
      </c>
      <c r="S97" s="29">
        <f>IF(H97="нд","нд",M97-H97)</f>
        <v>-71.368851330000126</v>
      </c>
      <c r="T97" s="30">
        <f t="shared" si="64"/>
        <v>-0.94296411040030537</v>
      </c>
      <c r="U97" s="29">
        <f>IF(I97="нд","нд",N97-I97)</f>
        <v>0</v>
      </c>
      <c r="V97" s="30" t="str">
        <f t="shared" si="65"/>
        <v>-</v>
      </c>
      <c r="W97" s="29">
        <f>IF(J97="нд","нд",O97-J97)</f>
        <v>0</v>
      </c>
      <c r="X97" s="30" t="str">
        <f t="shared" si="67"/>
        <v>-</v>
      </c>
      <c r="Y97" s="29">
        <f>IF(K97="нд","нд",P97-K97)</f>
        <v>3.2591607000000002</v>
      </c>
      <c r="Z97" s="30" t="str">
        <f t="shared" si="69"/>
        <v>-</v>
      </c>
      <c r="AA97" s="29">
        <f>IF(L97="нд","нд",Q97-L97)</f>
        <v>-74.628012030000136</v>
      </c>
      <c r="AB97" s="30">
        <f t="shared" si="70"/>
        <v>-0.98602591555556485</v>
      </c>
      <c r="AC97" s="43" t="s">
        <v>537</v>
      </c>
      <c r="AD97" s="12"/>
    </row>
    <row r="98" spans="1:30" ht="47.25" x14ac:dyDescent="0.25">
      <c r="A98" s="25" t="s">
        <v>165</v>
      </c>
      <c r="B98" s="26" t="s">
        <v>169</v>
      </c>
      <c r="C98" s="27" t="s">
        <v>170</v>
      </c>
      <c r="D98" s="27">
        <v>1026.4697439784793</v>
      </c>
      <c r="E98" s="27">
        <v>1559.5619722985853</v>
      </c>
      <c r="F98" s="27">
        <v>46.804773978479297</v>
      </c>
      <c r="G98" s="27">
        <v>979.66497000000004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f t="shared" si="77"/>
        <v>979.66497000000004</v>
      </c>
      <c r="S98" s="29">
        <f>IF(H98="нд","нд",M98-H98)</f>
        <v>0</v>
      </c>
      <c r="T98" s="30" t="str">
        <f t="shared" si="64"/>
        <v>-</v>
      </c>
      <c r="U98" s="29">
        <f>IF(I98="нд","нд",N98-I98)</f>
        <v>0</v>
      </c>
      <c r="V98" s="30" t="str">
        <f t="shared" si="65"/>
        <v>-</v>
      </c>
      <c r="W98" s="29">
        <f>IF(J98="нд","нд",O98-J98)</f>
        <v>0</v>
      </c>
      <c r="X98" s="30" t="str">
        <f t="shared" si="67"/>
        <v>-</v>
      </c>
      <c r="Y98" s="29">
        <f>IF(K98="нд","нд",P98-K98)</f>
        <v>0</v>
      </c>
      <c r="Z98" s="30" t="str">
        <f t="shared" si="69"/>
        <v>-</v>
      </c>
      <c r="AA98" s="29">
        <f>IF(L98="нд","нд",Q98-L98)</f>
        <v>0</v>
      </c>
      <c r="AB98" s="30" t="str">
        <f t="shared" si="70"/>
        <v>-</v>
      </c>
      <c r="AC98" s="43" t="s">
        <v>33</v>
      </c>
      <c r="AD98" s="12"/>
    </row>
    <row r="99" spans="1:30" ht="47.25" x14ac:dyDescent="0.25">
      <c r="A99" s="25" t="s">
        <v>165</v>
      </c>
      <c r="B99" s="26" t="s">
        <v>171</v>
      </c>
      <c r="C99" s="27" t="s">
        <v>172</v>
      </c>
      <c r="D99" s="27">
        <v>329.32301632495302</v>
      </c>
      <c r="E99" s="27">
        <v>500.77843124636706</v>
      </c>
      <c r="F99" s="27">
        <v>16.1503063289531</v>
      </c>
      <c r="G99" s="27">
        <v>313.17270999599992</v>
      </c>
      <c r="H99" s="41">
        <v>313.17270999599992</v>
      </c>
      <c r="I99" s="41">
        <v>0</v>
      </c>
      <c r="J99" s="41">
        <v>0</v>
      </c>
      <c r="K99" s="41">
        <v>0</v>
      </c>
      <c r="L99" s="41">
        <v>313.17270999599992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f t="shared" si="77"/>
        <v>313.17270999599992</v>
      </c>
      <c r="S99" s="29">
        <f>IF(H99="нд","нд",M99-H99)</f>
        <v>-313.17270999599992</v>
      </c>
      <c r="T99" s="30">
        <f t="shared" si="64"/>
        <v>-1</v>
      </c>
      <c r="U99" s="29">
        <f>IF(I99="нд","нд",N99-I99)</f>
        <v>0</v>
      </c>
      <c r="V99" s="30" t="str">
        <f t="shared" si="65"/>
        <v>-</v>
      </c>
      <c r="W99" s="29">
        <f>IF(J99="нд","нд",O99-J99)</f>
        <v>0</v>
      </c>
      <c r="X99" s="30" t="str">
        <f t="shared" si="67"/>
        <v>-</v>
      </c>
      <c r="Y99" s="29">
        <f>IF(K99="нд","нд",P99-K99)</f>
        <v>0</v>
      </c>
      <c r="Z99" s="30" t="str">
        <f t="shared" si="69"/>
        <v>-</v>
      </c>
      <c r="AA99" s="29">
        <f>IF(L99="нд","нд",Q99-L99)</f>
        <v>-313.17270999599992</v>
      </c>
      <c r="AB99" s="30">
        <f t="shared" si="70"/>
        <v>-1</v>
      </c>
      <c r="AC99" s="43" t="s">
        <v>538</v>
      </c>
      <c r="AD99" s="12"/>
    </row>
    <row r="100" spans="1:30" ht="31.5" x14ac:dyDescent="0.25">
      <c r="A100" s="33" t="s">
        <v>173</v>
      </c>
      <c r="B100" s="34" t="s">
        <v>174</v>
      </c>
      <c r="C100" s="35" t="s">
        <v>32</v>
      </c>
      <c r="D100" s="36">
        <f t="shared" ref="D100:G100" si="78">D101+D102</f>
        <v>121.76520783000001</v>
      </c>
      <c r="E100" s="36">
        <f t="shared" si="78"/>
        <v>146.8281990296897</v>
      </c>
      <c r="F100" s="36">
        <f t="shared" si="78"/>
        <v>0</v>
      </c>
      <c r="G100" s="36">
        <f t="shared" si="78"/>
        <v>121.76520783000001</v>
      </c>
      <c r="H100" s="36">
        <f>H101+H102</f>
        <v>121.76520783000001</v>
      </c>
      <c r="I100" s="36">
        <f t="shared" ref="I100:R100" si="79">I101+I102</f>
        <v>0</v>
      </c>
      <c r="J100" s="36">
        <f t="shared" si="79"/>
        <v>0</v>
      </c>
      <c r="K100" s="36">
        <f t="shared" si="79"/>
        <v>101.47100652500001</v>
      </c>
      <c r="L100" s="36">
        <f t="shared" si="79"/>
        <v>20.294201305000001</v>
      </c>
      <c r="M100" s="36">
        <f t="shared" si="79"/>
        <v>121.76520783000001</v>
      </c>
      <c r="N100" s="36">
        <f t="shared" si="79"/>
        <v>0</v>
      </c>
      <c r="O100" s="36">
        <f t="shared" si="79"/>
        <v>0</v>
      </c>
      <c r="P100" s="36">
        <f t="shared" si="79"/>
        <v>101.47100652500001</v>
      </c>
      <c r="Q100" s="36">
        <f t="shared" si="79"/>
        <v>20.294201305000001</v>
      </c>
      <c r="R100" s="36">
        <f t="shared" si="79"/>
        <v>0</v>
      </c>
      <c r="S100" s="37">
        <f t="shared" ref="S100:S213" si="80">IF(H100="нд","нд",M100-H100)</f>
        <v>0</v>
      </c>
      <c r="T100" s="38">
        <f t="shared" si="64"/>
        <v>0</v>
      </c>
      <c r="U100" s="37">
        <f t="shared" ref="U100:U213" si="81">IF(I100="нд","нд",N100-I100)</f>
        <v>0</v>
      </c>
      <c r="V100" s="30" t="str">
        <f t="shared" si="65"/>
        <v>-</v>
      </c>
      <c r="W100" s="37">
        <f t="shared" ref="W100:W213" si="82">IF(J100="нд","нд",O100-J100)</f>
        <v>0</v>
      </c>
      <c r="X100" s="30" t="str">
        <f t="shared" si="67"/>
        <v>-</v>
      </c>
      <c r="Y100" s="37">
        <f t="shared" ref="Y100:Y213" si="83">IF(K100="нд","нд",P100-K100)</f>
        <v>0</v>
      </c>
      <c r="Z100" s="30">
        <f t="shared" si="69"/>
        <v>0</v>
      </c>
      <c r="AA100" s="37">
        <f t="shared" ref="AA100:AA213" si="84">IF(L100="нд","нд",Q100-L100)</f>
        <v>0</v>
      </c>
      <c r="AB100" s="30">
        <f t="shared" si="70"/>
        <v>0</v>
      </c>
      <c r="AC100" s="39" t="s">
        <v>33</v>
      </c>
      <c r="AD100" s="12"/>
    </row>
    <row r="101" spans="1:30" x14ac:dyDescent="0.25">
      <c r="A101" s="25" t="s">
        <v>175</v>
      </c>
      <c r="B101" s="26" t="s">
        <v>176</v>
      </c>
      <c r="C101" s="27" t="s">
        <v>32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29">
        <f t="shared" si="80"/>
        <v>0</v>
      </c>
      <c r="T101" s="30" t="str">
        <f t="shared" si="64"/>
        <v>-</v>
      </c>
      <c r="U101" s="29">
        <f t="shared" si="81"/>
        <v>0</v>
      </c>
      <c r="V101" s="30" t="str">
        <f t="shared" si="65"/>
        <v>-</v>
      </c>
      <c r="W101" s="29">
        <f t="shared" si="82"/>
        <v>0</v>
      </c>
      <c r="X101" s="30" t="str">
        <f t="shared" si="67"/>
        <v>-</v>
      </c>
      <c r="Y101" s="29">
        <f t="shared" si="83"/>
        <v>0</v>
      </c>
      <c r="Z101" s="30" t="str">
        <f t="shared" si="69"/>
        <v>-</v>
      </c>
      <c r="AA101" s="29">
        <f t="shared" si="84"/>
        <v>0</v>
      </c>
      <c r="AB101" s="30" t="str">
        <f t="shared" si="70"/>
        <v>-</v>
      </c>
      <c r="AC101" s="32" t="s">
        <v>33</v>
      </c>
      <c r="AD101" s="12"/>
    </row>
    <row r="102" spans="1:30" ht="31.5" x14ac:dyDescent="0.25">
      <c r="A102" s="25" t="s">
        <v>177</v>
      </c>
      <c r="B102" s="26" t="s">
        <v>178</v>
      </c>
      <c r="C102" s="27" t="s">
        <v>32</v>
      </c>
      <c r="D102" s="40">
        <f t="shared" ref="D102:G102" si="85">SUM(D103:D104)</f>
        <v>121.76520783000001</v>
      </c>
      <c r="E102" s="40">
        <f t="shared" si="85"/>
        <v>146.8281990296897</v>
      </c>
      <c r="F102" s="40">
        <f t="shared" si="85"/>
        <v>0</v>
      </c>
      <c r="G102" s="40">
        <f t="shared" si="85"/>
        <v>121.76520783000001</v>
      </c>
      <c r="H102" s="40">
        <f t="shared" ref="H102:R102" si="86">SUM(H103:H104)</f>
        <v>121.76520783000001</v>
      </c>
      <c r="I102" s="40">
        <f t="shared" si="86"/>
        <v>0</v>
      </c>
      <c r="J102" s="40">
        <f t="shared" si="86"/>
        <v>0</v>
      </c>
      <c r="K102" s="40">
        <f t="shared" si="86"/>
        <v>101.47100652500001</v>
      </c>
      <c r="L102" s="40">
        <f t="shared" si="86"/>
        <v>20.294201305000001</v>
      </c>
      <c r="M102" s="40">
        <f t="shared" si="86"/>
        <v>121.76520783000001</v>
      </c>
      <c r="N102" s="40">
        <f t="shared" si="86"/>
        <v>0</v>
      </c>
      <c r="O102" s="40">
        <f t="shared" si="86"/>
        <v>0</v>
      </c>
      <c r="P102" s="40">
        <f t="shared" si="86"/>
        <v>101.47100652500001</v>
      </c>
      <c r="Q102" s="40">
        <f t="shared" si="86"/>
        <v>20.294201305000001</v>
      </c>
      <c r="R102" s="40">
        <f t="shared" si="86"/>
        <v>0</v>
      </c>
      <c r="S102" s="29">
        <f t="shared" si="80"/>
        <v>0</v>
      </c>
      <c r="T102" s="30">
        <f t="shared" si="64"/>
        <v>0</v>
      </c>
      <c r="U102" s="29">
        <f t="shared" si="81"/>
        <v>0</v>
      </c>
      <c r="V102" s="30" t="str">
        <f t="shared" si="65"/>
        <v>-</v>
      </c>
      <c r="W102" s="29">
        <f t="shared" si="82"/>
        <v>0</v>
      </c>
      <c r="X102" s="30" t="str">
        <f t="shared" si="67"/>
        <v>-</v>
      </c>
      <c r="Y102" s="29">
        <f t="shared" si="83"/>
        <v>0</v>
      </c>
      <c r="Z102" s="30">
        <f t="shared" si="69"/>
        <v>0</v>
      </c>
      <c r="AA102" s="29">
        <f t="shared" si="84"/>
        <v>0</v>
      </c>
      <c r="AB102" s="30">
        <f t="shared" si="70"/>
        <v>0</v>
      </c>
      <c r="AC102" s="32" t="s">
        <v>33</v>
      </c>
      <c r="AD102" s="12"/>
    </row>
    <row r="103" spans="1:30" ht="47.25" x14ac:dyDescent="0.25">
      <c r="A103" s="25" t="s">
        <v>177</v>
      </c>
      <c r="B103" s="26" t="s">
        <v>179</v>
      </c>
      <c r="C103" s="27" t="s">
        <v>180</v>
      </c>
      <c r="D103" s="27">
        <v>74.649435850000003</v>
      </c>
      <c r="E103" s="27">
        <v>90.06765309740149</v>
      </c>
      <c r="F103" s="27">
        <v>0</v>
      </c>
      <c r="G103" s="27">
        <v>74.649435850000003</v>
      </c>
      <c r="H103" s="41">
        <v>74.649435850000003</v>
      </c>
      <c r="I103" s="41">
        <v>0</v>
      </c>
      <c r="J103" s="41">
        <v>0</v>
      </c>
      <c r="K103" s="41">
        <v>62.207863208333336</v>
      </c>
      <c r="L103" s="41">
        <v>12.441572641666667</v>
      </c>
      <c r="M103" s="41">
        <v>74.649435850000003</v>
      </c>
      <c r="N103" s="41">
        <v>0</v>
      </c>
      <c r="O103" s="41">
        <v>0</v>
      </c>
      <c r="P103" s="41">
        <v>62.207863208333336</v>
      </c>
      <c r="Q103" s="41">
        <v>12.441572641666667</v>
      </c>
      <c r="R103" s="41">
        <f t="shared" ref="R103:R104" si="87">G103-M103</f>
        <v>0</v>
      </c>
      <c r="S103" s="29">
        <f>IF(H103="нд","нд",M103-H103)</f>
        <v>0</v>
      </c>
      <c r="T103" s="30">
        <f t="shared" si="64"/>
        <v>0</v>
      </c>
      <c r="U103" s="29">
        <f>IF(I103="нд","нд",N103-I103)</f>
        <v>0</v>
      </c>
      <c r="V103" s="30" t="str">
        <f t="shared" si="65"/>
        <v>-</v>
      </c>
      <c r="W103" s="29">
        <f>IF(J103="нд","нд",O103-J103)</f>
        <v>0</v>
      </c>
      <c r="X103" s="30" t="str">
        <f t="shared" si="67"/>
        <v>-</v>
      </c>
      <c r="Y103" s="29">
        <f>IF(K103="нд","нд",P103-K103)</f>
        <v>0</v>
      </c>
      <c r="Z103" s="30">
        <f t="shared" si="69"/>
        <v>0</v>
      </c>
      <c r="AA103" s="29">
        <f>IF(L103="нд","нд",Q103-L103)</f>
        <v>0</v>
      </c>
      <c r="AB103" s="30">
        <f t="shared" si="70"/>
        <v>0</v>
      </c>
      <c r="AC103" s="43" t="s">
        <v>33</v>
      </c>
      <c r="AD103" s="12"/>
    </row>
    <row r="104" spans="1:30" ht="47.25" x14ac:dyDescent="0.25">
      <c r="A104" s="25" t="s">
        <v>177</v>
      </c>
      <c r="B104" s="26" t="s">
        <v>181</v>
      </c>
      <c r="C104" s="27" t="s">
        <v>182</v>
      </c>
      <c r="D104" s="27">
        <v>47.115771979999998</v>
      </c>
      <c r="E104" s="27">
        <v>56.760545932288196</v>
      </c>
      <c r="F104" s="27">
        <v>0</v>
      </c>
      <c r="G104" s="27">
        <v>47.115771979999998</v>
      </c>
      <c r="H104" s="41">
        <v>47.115771979999998</v>
      </c>
      <c r="I104" s="41">
        <v>0</v>
      </c>
      <c r="J104" s="41">
        <v>0</v>
      </c>
      <c r="K104" s="41">
        <v>39.263143316666664</v>
      </c>
      <c r="L104" s="41">
        <v>7.8526286633333342</v>
      </c>
      <c r="M104" s="41">
        <v>47.115771979999998</v>
      </c>
      <c r="N104" s="41">
        <v>0</v>
      </c>
      <c r="O104" s="41">
        <v>0</v>
      </c>
      <c r="P104" s="41">
        <v>39.263143316666664</v>
      </c>
      <c r="Q104" s="41">
        <v>7.8526286633333342</v>
      </c>
      <c r="R104" s="41">
        <f t="shared" si="87"/>
        <v>0</v>
      </c>
      <c r="S104" s="29">
        <f>IF(H104="нд","нд",M104-H104)</f>
        <v>0</v>
      </c>
      <c r="T104" s="30">
        <f t="shared" si="64"/>
        <v>0</v>
      </c>
      <c r="U104" s="29">
        <f>IF(I104="нд","нд",N104-I104)</f>
        <v>0</v>
      </c>
      <c r="V104" s="30" t="str">
        <f t="shared" si="65"/>
        <v>-</v>
      </c>
      <c r="W104" s="29">
        <f>IF(J104="нд","нд",O104-J104)</f>
        <v>0</v>
      </c>
      <c r="X104" s="30" t="str">
        <f t="shared" si="67"/>
        <v>-</v>
      </c>
      <c r="Y104" s="29">
        <f>IF(K104="нд","нд",P104-K104)</f>
        <v>0</v>
      </c>
      <c r="Z104" s="30">
        <f t="shared" si="69"/>
        <v>0</v>
      </c>
      <c r="AA104" s="29">
        <f>IF(L104="нд","нд",Q104-L104)</f>
        <v>0</v>
      </c>
      <c r="AB104" s="30">
        <f t="shared" si="70"/>
        <v>0</v>
      </c>
      <c r="AC104" s="43" t="s">
        <v>33</v>
      </c>
      <c r="AD104" s="12"/>
    </row>
    <row r="105" spans="1:30" ht="47.25" x14ac:dyDescent="0.25">
      <c r="A105" s="33" t="s">
        <v>183</v>
      </c>
      <c r="B105" s="34" t="s">
        <v>184</v>
      </c>
      <c r="C105" s="35" t="s">
        <v>32</v>
      </c>
      <c r="D105" s="44">
        <f t="shared" ref="D105:G105" si="88">D106+D107</f>
        <v>0</v>
      </c>
      <c r="E105" s="44">
        <f t="shared" si="88"/>
        <v>0</v>
      </c>
      <c r="F105" s="44">
        <f t="shared" si="88"/>
        <v>0</v>
      </c>
      <c r="G105" s="44">
        <f t="shared" si="88"/>
        <v>0</v>
      </c>
      <c r="H105" s="44">
        <f>H106+H107</f>
        <v>0</v>
      </c>
      <c r="I105" s="44">
        <f t="shared" ref="I105:R105" si="89">I106+I107</f>
        <v>0</v>
      </c>
      <c r="J105" s="44">
        <f t="shared" si="89"/>
        <v>0</v>
      </c>
      <c r="K105" s="44">
        <f t="shared" si="89"/>
        <v>0</v>
      </c>
      <c r="L105" s="44">
        <f t="shared" si="89"/>
        <v>0</v>
      </c>
      <c r="M105" s="44">
        <f t="shared" si="89"/>
        <v>0</v>
      </c>
      <c r="N105" s="44">
        <f t="shared" si="89"/>
        <v>0</v>
      </c>
      <c r="O105" s="44">
        <f t="shared" si="89"/>
        <v>0</v>
      </c>
      <c r="P105" s="44">
        <f t="shared" si="89"/>
        <v>0</v>
      </c>
      <c r="Q105" s="44">
        <f t="shared" si="89"/>
        <v>0</v>
      </c>
      <c r="R105" s="44">
        <f t="shared" si="89"/>
        <v>0</v>
      </c>
      <c r="S105" s="37">
        <f t="shared" si="80"/>
        <v>0</v>
      </c>
      <c r="T105" s="38" t="str">
        <f t="shared" si="64"/>
        <v>-</v>
      </c>
      <c r="U105" s="37">
        <f t="shared" si="81"/>
        <v>0</v>
      </c>
      <c r="V105" s="30" t="str">
        <f t="shared" si="65"/>
        <v>-</v>
      </c>
      <c r="W105" s="37">
        <f t="shared" si="82"/>
        <v>0</v>
      </c>
      <c r="X105" s="30" t="str">
        <f t="shared" si="67"/>
        <v>-</v>
      </c>
      <c r="Y105" s="37">
        <f t="shared" si="83"/>
        <v>0</v>
      </c>
      <c r="Z105" s="30" t="str">
        <f t="shared" si="69"/>
        <v>-</v>
      </c>
      <c r="AA105" s="37">
        <f t="shared" si="84"/>
        <v>0</v>
      </c>
      <c r="AB105" s="30" t="str">
        <f t="shared" si="70"/>
        <v>-</v>
      </c>
      <c r="AC105" s="39" t="s">
        <v>33</v>
      </c>
      <c r="AD105" s="12"/>
    </row>
    <row r="106" spans="1:30" ht="31.5" x14ac:dyDescent="0.25">
      <c r="A106" s="25" t="s">
        <v>185</v>
      </c>
      <c r="B106" s="26" t="s">
        <v>186</v>
      </c>
      <c r="C106" s="27" t="s">
        <v>32</v>
      </c>
      <c r="D106" s="41">
        <v>0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29">
        <f t="shared" si="80"/>
        <v>0</v>
      </c>
      <c r="T106" s="30" t="str">
        <f t="shared" si="64"/>
        <v>-</v>
      </c>
      <c r="U106" s="29">
        <f t="shared" si="81"/>
        <v>0</v>
      </c>
      <c r="V106" s="30" t="str">
        <f t="shared" si="65"/>
        <v>-</v>
      </c>
      <c r="W106" s="29">
        <f t="shared" si="82"/>
        <v>0</v>
      </c>
      <c r="X106" s="30" t="str">
        <f t="shared" si="67"/>
        <v>-</v>
      </c>
      <c r="Y106" s="29">
        <f t="shared" si="83"/>
        <v>0</v>
      </c>
      <c r="Z106" s="30" t="str">
        <f t="shared" si="69"/>
        <v>-</v>
      </c>
      <c r="AA106" s="29">
        <f t="shared" si="84"/>
        <v>0</v>
      </c>
      <c r="AB106" s="30" t="str">
        <f t="shared" si="70"/>
        <v>-</v>
      </c>
      <c r="AC106" s="32" t="s">
        <v>33</v>
      </c>
      <c r="AD106" s="12"/>
    </row>
    <row r="107" spans="1:30" ht="31.5" x14ac:dyDescent="0.25">
      <c r="A107" s="25" t="s">
        <v>187</v>
      </c>
      <c r="B107" s="26" t="s">
        <v>188</v>
      </c>
      <c r="C107" s="27" t="s">
        <v>32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30" t="str">
        <f t="shared" si="64"/>
        <v>-</v>
      </c>
      <c r="U107" s="29">
        <f t="shared" si="81"/>
        <v>0</v>
      </c>
      <c r="V107" s="30" t="str">
        <f t="shared" si="65"/>
        <v>-</v>
      </c>
      <c r="W107" s="29">
        <f t="shared" si="82"/>
        <v>0</v>
      </c>
      <c r="X107" s="30" t="str">
        <f t="shared" si="67"/>
        <v>-</v>
      </c>
      <c r="Y107" s="29">
        <f t="shared" si="83"/>
        <v>0</v>
      </c>
      <c r="Z107" s="30" t="str">
        <f t="shared" si="69"/>
        <v>-</v>
      </c>
      <c r="AA107" s="29">
        <f t="shared" si="84"/>
        <v>0</v>
      </c>
      <c r="AB107" s="30" t="str">
        <f t="shared" si="70"/>
        <v>-</v>
      </c>
      <c r="AC107" s="32" t="s">
        <v>33</v>
      </c>
      <c r="AD107" s="12"/>
    </row>
    <row r="108" spans="1:30" ht="31.5" x14ac:dyDescent="0.25">
      <c r="A108" s="25" t="s">
        <v>189</v>
      </c>
      <c r="B108" s="26" t="s">
        <v>190</v>
      </c>
      <c r="C108" s="27" t="s">
        <v>32</v>
      </c>
      <c r="D108" s="41">
        <f t="shared" ref="D108:G108" si="90">SUM(D109:D124)</f>
        <v>2761.4159399999994</v>
      </c>
      <c r="E108" s="41">
        <f t="shared" si="90"/>
        <v>5596.2346727430995</v>
      </c>
      <c r="F108" s="41">
        <f t="shared" si="90"/>
        <v>811.85351617999981</v>
      </c>
      <c r="G108" s="41">
        <f t="shared" si="90"/>
        <v>1949.5624238199994</v>
      </c>
      <c r="H108" s="41">
        <f>SUM(H109:H124)</f>
        <v>704.32093054408881</v>
      </c>
      <c r="I108" s="41">
        <f t="shared" ref="I108:R108" si="91">SUM(I109:I124)</f>
        <v>0</v>
      </c>
      <c r="J108" s="41">
        <f t="shared" si="91"/>
        <v>0</v>
      </c>
      <c r="K108" s="41">
        <f t="shared" si="91"/>
        <v>0</v>
      </c>
      <c r="L108" s="41">
        <f t="shared" si="91"/>
        <v>704.32093054408881</v>
      </c>
      <c r="M108" s="41">
        <f t="shared" si="91"/>
        <v>539.59825193999995</v>
      </c>
      <c r="N108" s="41">
        <f t="shared" si="91"/>
        <v>0</v>
      </c>
      <c r="O108" s="41">
        <f t="shared" si="91"/>
        <v>0</v>
      </c>
      <c r="P108" s="41">
        <f t="shared" si="91"/>
        <v>20.799519350000004</v>
      </c>
      <c r="Q108" s="41">
        <f t="shared" si="91"/>
        <v>518.7987325900001</v>
      </c>
      <c r="R108" s="41">
        <f t="shared" si="91"/>
        <v>1409.9641718800001</v>
      </c>
      <c r="S108" s="41">
        <f t="shared" ref="S108" si="92">SUM(S109:S122)</f>
        <v>-132.57558441714554</v>
      </c>
      <c r="T108" s="30">
        <f t="shared" si="64"/>
        <v>-0.18823178279641745</v>
      </c>
      <c r="U108" s="29">
        <f t="shared" si="81"/>
        <v>0</v>
      </c>
      <c r="V108" s="30" t="str">
        <f t="shared" si="65"/>
        <v>-</v>
      </c>
      <c r="W108" s="29">
        <f t="shared" si="82"/>
        <v>0</v>
      </c>
      <c r="X108" s="30" t="str">
        <f t="shared" si="67"/>
        <v>-</v>
      </c>
      <c r="Y108" s="29">
        <f t="shared" si="83"/>
        <v>20.799519350000004</v>
      </c>
      <c r="Z108" s="30" t="str">
        <f t="shared" si="69"/>
        <v>-</v>
      </c>
      <c r="AA108" s="29">
        <f t="shared" si="84"/>
        <v>-185.52219795408871</v>
      </c>
      <c r="AB108" s="30">
        <f t="shared" si="70"/>
        <v>-0.26340577130197251</v>
      </c>
      <c r="AC108" s="32" t="s">
        <v>33</v>
      </c>
      <c r="AD108" s="12"/>
    </row>
    <row r="109" spans="1:30" ht="110.25" x14ac:dyDescent="0.25">
      <c r="A109" s="25" t="s">
        <v>189</v>
      </c>
      <c r="B109" s="26" t="s">
        <v>191</v>
      </c>
      <c r="C109" s="27" t="s">
        <v>192</v>
      </c>
      <c r="D109" s="27">
        <v>37.6680318692</v>
      </c>
      <c r="E109" s="27">
        <v>43.420394447706649</v>
      </c>
      <c r="F109" s="27">
        <v>33.33890117</v>
      </c>
      <c r="G109" s="27">
        <v>4.3291306992000003</v>
      </c>
      <c r="H109" s="41">
        <v>4.3291306992000003</v>
      </c>
      <c r="I109" s="41">
        <v>0</v>
      </c>
      <c r="J109" s="41">
        <v>0</v>
      </c>
      <c r="K109" s="41">
        <v>0</v>
      </c>
      <c r="L109" s="41">
        <v>4.3291306992000003</v>
      </c>
      <c r="M109" s="41">
        <v>1.0811029999999999E-2</v>
      </c>
      <c r="N109" s="41">
        <v>0</v>
      </c>
      <c r="O109" s="41">
        <v>0</v>
      </c>
      <c r="P109" s="41">
        <v>0</v>
      </c>
      <c r="Q109" s="41">
        <v>1.0811029999999999E-2</v>
      </c>
      <c r="R109" s="41">
        <f t="shared" ref="R109:R124" si="93">G109-M109</f>
        <v>4.3183196692000001</v>
      </c>
      <c r="S109" s="29">
        <f t="shared" ref="S109:S124" si="94">IF(H109="нд","нд",M109-H109)</f>
        <v>-4.3183196692000001</v>
      </c>
      <c r="T109" s="30">
        <f t="shared" si="64"/>
        <v>-0.99750272496924197</v>
      </c>
      <c r="U109" s="29">
        <f t="shared" si="81"/>
        <v>0</v>
      </c>
      <c r="V109" s="30" t="str">
        <f t="shared" si="65"/>
        <v>-</v>
      </c>
      <c r="W109" s="29">
        <f t="shared" si="82"/>
        <v>0</v>
      </c>
      <c r="X109" s="30" t="str">
        <f t="shared" si="67"/>
        <v>-</v>
      </c>
      <c r="Y109" s="29">
        <f t="shared" si="83"/>
        <v>0</v>
      </c>
      <c r="Z109" s="30" t="str">
        <f t="shared" si="69"/>
        <v>-</v>
      </c>
      <c r="AA109" s="29">
        <f t="shared" si="84"/>
        <v>-4.3183196692000001</v>
      </c>
      <c r="AB109" s="30">
        <f t="shared" si="70"/>
        <v>-0.99750272496924197</v>
      </c>
      <c r="AC109" s="43" t="s">
        <v>539</v>
      </c>
      <c r="AD109" s="12"/>
    </row>
    <row r="110" spans="1:30" ht="78.75" x14ac:dyDescent="0.25">
      <c r="A110" s="25" t="s">
        <v>189</v>
      </c>
      <c r="B110" s="26" t="s">
        <v>193</v>
      </c>
      <c r="C110" s="27" t="s">
        <v>194</v>
      </c>
      <c r="D110" s="27">
        <v>207.6661360672</v>
      </c>
      <c r="E110" s="27">
        <v>359.52552268459584</v>
      </c>
      <c r="F110" s="27">
        <v>146.78406709400002</v>
      </c>
      <c r="G110" s="27">
        <v>60.882068973199978</v>
      </c>
      <c r="H110" s="41">
        <v>60.882068973199978</v>
      </c>
      <c r="I110" s="41">
        <v>0</v>
      </c>
      <c r="J110" s="41">
        <v>0</v>
      </c>
      <c r="K110" s="41">
        <v>0</v>
      </c>
      <c r="L110" s="41">
        <v>60.882068973199978</v>
      </c>
      <c r="M110" s="41">
        <v>24.943383670000003</v>
      </c>
      <c r="N110" s="41">
        <v>0</v>
      </c>
      <c r="O110" s="41">
        <v>0</v>
      </c>
      <c r="P110" s="41">
        <v>2.7944175000000002</v>
      </c>
      <c r="Q110" s="41">
        <v>22.148966170000001</v>
      </c>
      <c r="R110" s="41">
        <f t="shared" si="93"/>
        <v>35.938685303199975</v>
      </c>
      <c r="S110" s="29">
        <f t="shared" si="94"/>
        <v>-35.938685303199975</v>
      </c>
      <c r="T110" s="30">
        <f t="shared" si="64"/>
        <v>-0.59029999980815417</v>
      </c>
      <c r="U110" s="29">
        <f t="shared" si="81"/>
        <v>0</v>
      </c>
      <c r="V110" s="30" t="str">
        <f t="shared" si="65"/>
        <v>-</v>
      </c>
      <c r="W110" s="29">
        <f t="shared" si="82"/>
        <v>0</v>
      </c>
      <c r="X110" s="30" t="str">
        <f t="shared" si="67"/>
        <v>-</v>
      </c>
      <c r="Y110" s="29">
        <f t="shared" si="83"/>
        <v>2.7944175000000002</v>
      </c>
      <c r="Z110" s="30" t="str">
        <f t="shared" si="69"/>
        <v>-</v>
      </c>
      <c r="AA110" s="29">
        <f t="shared" si="84"/>
        <v>-38.733102803199976</v>
      </c>
      <c r="AB110" s="30">
        <f t="shared" si="70"/>
        <v>-0.63619885881753002</v>
      </c>
      <c r="AC110" s="43" t="s">
        <v>33</v>
      </c>
      <c r="AD110" s="12"/>
    </row>
    <row r="111" spans="1:30" ht="94.5" x14ac:dyDescent="0.25">
      <c r="A111" s="25" t="s">
        <v>189</v>
      </c>
      <c r="B111" s="26" t="s">
        <v>195</v>
      </c>
      <c r="C111" s="27" t="s">
        <v>196</v>
      </c>
      <c r="D111" s="27">
        <v>133.23872162599201</v>
      </c>
      <c r="E111" s="27">
        <v>237.83616078351474</v>
      </c>
      <c r="F111" s="27">
        <v>9.695838071999999</v>
      </c>
      <c r="G111" s="27">
        <v>123.54288355399201</v>
      </c>
      <c r="H111" s="41">
        <v>52.287888952742875</v>
      </c>
      <c r="I111" s="41">
        <v>0</v>
      </c>
      <c r="J111" s="41">
        <v>0</v>
      </c>
      <c r="K111" s="41">
        <v>0</v>
      </c>
      <c r="L111" s="41">
        <v>52.287888952742875</v>
      </c>
      <c r="M111" s="41">
        <v>56.010765399999997</v>
      </c>
      <c r="N111" s="41">
        <v>0</v>
      </c>
      <c r="O111" s="41">
        <v>0</v>
      </c>
      <c r="P111" s="41">
        <v>0.49390166666666679</v>
      </c>
      <c r="Q111" s="41">
        <v>55.516863733333331</v>
      </c>
      <c r="R111" s="41">
        <f t="shared" si="93"/>
        <v>67.532118153992016</v>
      </c>
      <c r="S111" s="29">
        <f t="shared" si="94"/>
        <v>3.7228764472571214</v>
      </c>
      <c r="T111" s="30">
        <f t="shared" si="64"/>
        <v>7.1199593669230163E-2</v>
      </c>
      <c r="U111" s="29">
        <f t="shared" si="81"/>
        <v>0</v>
      </c>
      <c r="V111" s="30" t="str">
        <f t="shared" si="65"/>
        <v>-</v>
      </c>
      <c r="W111" s="29">
        <f t="shared" si="82"/>
        <v>0</v>
      </c>
      <c r="X111" s="30" t="str">
        <f t="shared" si="67"/>
        <v>-</v>
      </c>
      <c r="Y111" s="29">
        <f t="shared" si="83"/>
        <v>0.49390166666666679</v>
      </c>
      <c r="Z111" s="30" t="str">
        <f t="shared" si="69"/>
        <v>-</v>
      </c>
      <c r="AA111" s="29">
        <f t="shared" si="84"/>
        <v>3.2289747805904554</v>
      </c>
      <c r="AB111" s="30">
        <f t="shared" si="70"/>
        <v>6.1753779799921957E-2</v>
      </c>
      <c r="AC111" s="43" t="s">
        <v>540</v>
      </c>
      <c r="AD111" s="12"/>
    </row>
    <row r="112" spans="1:30" ht="78.75" x14ac:dyDescent="0.25">
      <c r="A112" s="25" t="s">
        <v>189</v>
      </c>
      <c r="B112" s="26" t="s">
        <v>197</v>
      </c>
      <c r="C112" s="27" t="s">
        <v>198</v>
      </c>
      <c r="D112" s="27">
        <v>90.011808841523987</v>
      </c>
      <c r="E112" s="27">
        <v>188.86087784521038</v>
      </c>
      <c r="F112" s="27">
        <v>5.3642990159999995</v>
      </c>
      <c r="G112" s="27">
        <v>84.647509825523983</v>
      </c>
      <c r="H112" s="41">
        <v>11.117916004545375</v>
      </c>
      <c r="I112" s="41">
        <v>0</v>
      </c>
      <c r="J112" s="41">
        <v>0</v>
      </c>
      <c r="K112" s="41">
        <v>0</v>
      </c>
      <c r="L112" s="41">
        <v>11.117916004545375</v>
      </c>
      <c r="M112" s="41">
        <v>10.7992586</v>
      </c>
      <c r="N112" s="41">
        <v>0</v>
      </c>
      <c r="O112" s="41">
        <v>0</v>
      </c>
      <c r="P112" s="41">
        <v>0.30994333333333335</v>
      </c>
      <c r="Q112" s="41">
        <v>10.489315266666667</v>
      </c>
      <c r="R112" s="41">
        <f t="shared" si="93"/>
        <v>73.848251225523981</v>
      </c>
      <c r="S112" s="29">
        <f t="shared" si="94"/>
        <v>-0.31865740454537494</v>
      </c>
      <c r="T112" s="30">
        <f t="shared" si="64"/>
        <v>-2.8661612879167027E-2</v>
      </c>
      <c r="U112" s="29">
        <f t="shared" si="81"/>
        <v>0</v>
      </c>
      <c r="V112" s="30" t="str">
        <f t="shared" si="65"/>
        <v>-</v>
      </c>
      <c r="W112" s="29">
        <f t="shared" si="82"/>
        <v>0</v>
      </c>
      <c r="X112" s="30" t="str">
        <f t="shared" si="67"/>
        <v>-</v>
      </c>
      <c r="Y112" s="29">
        <f t="shared" si="83"/>
        <v>0.30994333333333335</v>
      </c>
      <c r="Z112" s="30" t="str">
        <f t="shared" si="69"/>
        <v>-</v>
      </c>
      <c r="AA112" s="29">
        <f t="shared" si="84"/>
        <v>-0.62860073787870796</v>
      </c>
      <c r="AB112" s="30">
        <f t="shared" si="70"/>
        <v>-5.6539439371705545E-2</v>
      </c>
      <c r="AC112" s="43" t="s">
        <v>33</v>
      </c>
      <c r="AD112" s="12"/>
    </row>
    <row r="113" spans="1:30" ht="110.25" x14ac:dyDescent="0.25">
      <c r="A113" s="25" t="s">
        <v>189</v>
      </c>
      <c r="B113" s="26" t="s">
        <v>199</v>
      </c>
      <c r="C113" s="27" t="s">
        <v>200</v>
      </c>
      <c r="D113" s="27">
        <v>444.95027142867599</v>
      </c>
      <c r="E113" s="27">
        <v>1199.9203687565491</v>
      </c>
      <c r="F113" s="27">
        <v>140.55332464399999</v>
      </c>
      <c r="G113" s="27">
        <v>304.396946784676</v>
      </c>
      <c r="H113" s="41">
        <v>62.377270368110615</v>
      </c>
      <c r="I113" s="41">
        <v>0</v>
      </c>
      <c r="J113" s="41">
        <v>0</v>
      </c>
      <c r="K113" s="41">
        <v>0</v>
      </c>
      <c r="L113" s="41">
        <v>62.377270368110615</v>
      </c>
      <c r="M113" s="41">
        <v>30.945371860000002</v>
      </c>
      <c r="N113" s="41">
        <v>0</v>
      </c>
      <c r="O113" s="41">
        <v>0</v>
      </c>
      <c r="P113" s="41">
        <v>0.14023333333333352</v>
      </c>
      <c r="Q113" s="41">
        <v>30.805138526666667</v>
      </c>
      <c r="R113" s="41">
        <f t="shared" si="93"/>
        <v>273.45157492467598</v>
      </c>
      <c r="S113" s="29">
        <f t="shared" si="94"/>
        <v>-31.431898508110613</v>
      </c>
      <c r="T113" s="30">
        <f t="shared" si="64"/>
        <v>-0.50389987126111357</v>
      </c>
      <c r="U113" s="29">
        <f t="shared" si="81"/>
        <v>0</v>
      </c>
      <c r="V113" s="30" t="str">
        <f t="shared" si="65"/>
        <v>-</v>
      </c>
      <c r="W113" s="29">
        <f t="shared" si="82"/>
        <v>0</v>
      </c>
      <c r="X113" s="30" t="str">
        <f t="shared" si="67"/>
        <v>-</v>
      </c>
      <c r="Y113" s="29">
        <f t="shared" si="83"/>
        <v>0.14023333333333352</v>
      </c>
      <c r="Z113" s="30" t="str">
        <f t="shared" si="69"/>
        <v>-</v>
      </c>
      <c r="AA113" s="29">
        <f t="shared" si="84"/>
        <v>-31.572131841443948</v>
      </c>
      <c r="AB113" s="30">
        <f t="shared" si="70"/>
        <v>-0.50614801922439845</v>
      </c>
      <c r="AC113" s="43" t="s">
        <v>539</v>
      </c>
      <c r="AD113" s="12"/>
    </row>
    <row r="114" spans="1:30" ht="110.25" x14ac:dyDescent="0.25">
      <c r="A114" s="25" t="s">
        <v>189</v>
      </c>
      <c r="B114" s="26" t="s">
        <v>201</v>
      </c>
      <c r="C114" s="27" t="s">
        <v>202</v>
      </c>
      <c r="D114" s="27">
        <v>409.16819011861207</v>
      </c>
      <c r="E114" s="27">
        <v>736.58066992350609</v>
      </c>
      <c r="F114" s="27">
        <v>62.408637172000006</v>
      </c>
      <c r="G114" s="27">
        <v>346.75955294661208</v>
      </c>
      <c r="H114" s="41">
        <v>61.509984620185683</v>
      </c>
      <c r="I114" s="41">
        <v>0</v>
      </c>
      <c r="J114" s="41">
        <v>0</v>
      </c>
      <c r="K114" s="41">
        <v>0</v>
      </c>
      <c r="L114" s="41">
        <v>61.509984620185683</v>
      </c>
      <c r="M114" s="41">
        <v>56.249670220000006</v>
      </c>
      <c r="N114" s="41">
        <v>0</v>
      </c>
      <c r="O114" s="41">
        <v>0</v>
      </c>
      <c r="P114" s="41">
        <v>1.2572883333333322</v>
      </c>
      <c r="Q114" s="41">
        <v>54.992381886666671</v>
      </c>
      <c r="R114" s="41">
        <f t="shared" si="93"/>
        <v>290.50988272661209</v>
      </c>
      <c r="S114" s="29">
        <f t="shared" si="94"/>
        <v>-5.2603144001856776</v>
      </c>
      <c r="T114" s="30">
        <f t="shared" si="64"/>
        <v>-8.5519683229759808E-2</v>
      </c>
      <c r="U114" s="29">
        <f t="shared" si="81"/>
        <v>0</v>
      </c>
      <c r="V114" s="30" t="str">
        <f t="shared" si="65"/>
        <v>-</v>
      </c>
      <c r="W114" s="29">
        <f t="shared" si="82"/>
        <v>0</v>
      </c>
      <c r="X114" s="30" t="str">
        <f t="shared" si="67"/>
        <v>-</v>
      </c>
      <c r="Y114" s="29">
        <f t="shared" si="83"/>
        <v>1.2572883333333322</v>
      </c>
      <c r="Z114" s="30" t="str">
        <f t="shared" si="69"/>
        <v>-</v>
      </c>
      <c r="AA114" s="29">
        <f t="shared" si="84"/>
        <v>-6.5176027335190128</v>
      </c>
      <c r="AB114" s="30">
        <f t="shared" si="70"/>
        <v>-0.10596007743725132</v>
      </c>
      <c r="AC114" s="43" t="s">
        <v>539</v>
      </c>
      <c r="AD114" s="12"/>
    </row>
    <row r="115" spans="1:30" ht="78.75" x14ac:dyDescent="0.25">
      <c r="A115" s="25" t="s">
        <v>189</v>
      </c>
      <c r="B115" s="26" t="s">
        <v>203</v>
      </c>
      <c r="C115" s="27" t="s">
        <v>204</v>
      </c>
      <c r="D115" s="27">
        <v>140.30777647218</v>
      </c>
      <c r="E115" s="27">
        <v>421.40731665996748</v>
      </c>
      <c r="F115" s="27">
        <v>78.208275045999997</v>
      </c>
      <c r="G115" s="27">
        <v>62.099501426179998</v>
      </c>
      <c r="H115" s="41">
        <v>62.099501426179991</v>
      </c>
      <c r="I115" s="41">
        <v>0</v>
      </c>
      <c r="J115" s="41">
        <v>0</v>
      </c>
      <c r="K115" s="41">
        <v>0</v>
      </c>
      <c r="L115" s="41">
        <v>62.099501426179991</v>
      </c>
      <c r="M115" s="41">
        <v>20.336125700000004</v>
      </c>
      <c r="N115" s="41">
        <v>0</v>
      </c>
      <c r="O115" s="41">
        <v>0</v>
      </c>
      <c r="P115" s="41">
        <v>5.6186970583333338</v>
      </c>
      <c r="Q115" s="41">
        <v>14.717428641666668</v>
      </c>
      <c r="R115" s="41">
        <f t="shared" si="93"/>
        <v>41.763375726179994</v>
      </c>
      <c r="S115" s="29">
        <f t="shared" si="94"/>
        <v>-41.763375726179987</v>
      </c>
      <c r="T115" s="30">
        <f t="shared" si="64"/>
        <v>-0.6725235270338793</v>
      </c>
      <c r="U115" s="29">
        <f t="shared" si="81"/>
        <v>0</v>
      </c>
      <c r="V115" s="30" t="str">
        <f t="shared" si="65"/>
        <v>-</v>
      </c>
      <c r="W115" s="29">
        <f t="shared" si="82"/>
        <v>0</v>
      </c>
      <c r="X115" s="30" t="str">
        <f t="shared" si="67"/>
        <v>-</v>
      </c>
      <c r="Y115" s="29">
        <f t="shared" si="83"/>
        <v>5.6186970583333338</v>
      </c>
      <c r="Z115" s="30" t="str">
        <f t="shared" si="69"/>
        <v>-</v>
      </c>
      <c r="AA115" s="29">
        <f t="shared" si="84"/>
        <v>-47.382072784513326</v>
      </c>
      <c r="AB115" s="30">
        <f t="shared" si="70"/>
        <v>-0.76300246694956442</v>
      </c>
      <c r="AC115" s="43" t="s">
        <v>541</v>
      </c>
      <c r="AD115" s="12"/>
    </row>
    <row r="116" spans="1:30" ht="110.25" x14ac:dyDescent="0.25">
      <c r="A116" s="25" t="s">
        <v>189</v>
      </c>
      <c r="B116" s="26" t="s">
        <v>205</v>
      </c>
      <c r="C116" s="27" t="s">
        <v>206</v>
      </c>
      <c r="D116" s="27">
        <v>89.062934511468001</v>
      </c>
      <c r="E116" s="27">
        <v>228.69942028115739</v>
      </c>
      <c r="F116" s="27">
        <v>1.8877187639999997</v>
      </c>
      <c r="G116" s="27">
        <v>87.175215747468002</v>
      </c>
      <c r="H116" s="41">
        <v>11.214728734289528</v>
      </c>
      <c r="I116" s="41">
        <v>0</v>
      </c>
      <c r="J116" s="41">
        <v>0</v>
      </c>
      <c r="K116" s="41">
        <v>0</v>
      </c>
      <c r="L116" s="41">
        <v>11.214728734289528</v>
      </c>
      <c r="M116" s="41">
        <v>20.750987889999998</v>
      </c>
      <c r="N116" s="41">
        <v>0</v>
      </c>
      <c r="O116" s="41">
        <v>0</v>
      </c>
      <c r="P116" s="41">
        <v>0.30929250833333349</v>
      </c>
      <c r="Q116" s="41">
        <v>20.441695381666666</v>
      </c>
      <c r="R116" s="41">
        <f t="shared" si="93"/>
        <v>66.424227857467997</v>
      </c>
      <c r="S116" s="29">
        <f t="shared" si="94"/>
        <v>9.5362591557104697</v>
      </c>
      <c r="T116" s="30">
        <f t="shared" si="64"/>
        <v>0.85033346607421156</v>
      </c>
      <c r="U116" s="29">
        <f t="shared" si="81"/>
        <v>0</v>
      </c>
      <c r="V116" s="30" t="str">
        <f t="shared" si="65"/>
        <v>-</v>
      </c>
      <c r="W116" s="29">
        <f t="shared" si="82"/>
        <v>0</v>
      </c>
      <c r="X116" s="30" t="str">
        <f t="shared" si="67"/>
        <v>-</v>
      </c>
      <c r="Y116" s="29">
        <f t="shared" si="83"/>
        <v>0.30929250833333349</v>
      </c>
      <c r="Z116" s="30" t="str">
        <f t="shared" si="69"/>
        <v>-</v>
      </c>
      <c r="AA116" s="29">
        <f t="shared" si="84"/>
        <v>9.2269666473771377</v>
      </c>
      <c r="AB116" s="30">
        <f t="shared" si="70"/>
        <v>0.8227543319140016</v>
      </c>
      <c r="AC116" s="43" t="s">
        <v>539</v>
      </c>
      <c r="AD116" s="12"/>
    </row>
    <row r="117" spans="1:30" ht="78.75" x14ac:dyDescent="0.25">
      <c r="A117" s="25" t="s">
        <v>189</v>
      </c>
      <c r="B117" s="26" t="s">
        <v>207</v>
      </c>
      <c r="C117" s="27" t="s">
        <v>208</v>
      </c>
      <c r="D117" s="27">
        <v>206.951455507476</v>
      </c>
      <c r="E117" s="27">
        <v>396.2151009637106</v>
      </c>
      <c r="F117" s="27">
        <v>65.914830124000005</v>
      </c>
      <c r="G117" s="27">
        <v>141.03662538347601</v>
      </c>
      <c r="H117" s="41">
        <v>26.889526814990653</v>
      </c>
      <c r="I117" s="41">
        <v>0</v>
      </c>
      <c r="J117" s="41">
        <v>0</v>
      </c>
      <c r="K117" s="41">
        <v>0</v>
      </c>
      <c r="L117" s="41">
        <v>26.889526814990653</v>
      </c>
      <c r="M117" s="41">
        <v>34.378765489999999</v>
      </c>
      <c r="N117" s="41">
        <v>0</v>
      </c>
      <c r="O117" s="41">
        <v>0</v>
      </c>
      <c r="P117" s="41">
        <v>0.65053334166666665</v>
      </c>
      <c r="Q117" s="41">
        <v>33.728232148333333</v>
      </c>
      <c r="R117" s="41">
        <f t="shared" si="93"/>
        <v>106.657859893476</v>
      </c>
      <c r="S117" s="29">
        <f t="shared" si="94"/>
        <v>7.4892386750093465</v>
      </c>
      <c r="T117" s="30">
        <f t="shared" si="64"/>
        <v>0.27851879754292175</v>
      </c>
      <c r="U117" s="29">
        <f t="shared" si="81"/>
        <v>0</v>
      </c>
      <c r="V117" s="30" t="str">
        <f t="shared" si="65"/>
        <v>-</v>
      </c>
      <c r="W117" s="29">
        <f t="shared" si="82"/>
        <v>0</v>
      </c>
      <c r="X117" s="30" t="str">
        <f t="shared" si="67"/>
        <v>-</v>
      </c>
      <c r="Y117" s="29">
        <f t="shared" si="83"/>
        <v>0.65053334166666665</v>
      </c>
      <c r="Z117" s="30" t="str">
        <f t="shared" si="69"/>
        <v>-</v>
      </c>
      <c r="AA117" s="29">
        <f t="shared" si="84"/>
        <v>6.8387053333426806</v>
      </c>
      <c r="AB117" s="30">
        <f t="shared" si="70"/>
        <v>0.25432598276627794</v>
      </c>
      <c r="AC117" s="43" t="s">
        <v>542</v>
      </c>
      <c r="AD117" s="12"/>
    </row>
    <row r="118" spans="1:30" ht="78.75" x14ac:dyDescent="0.25">
      <c r="A118" s="25" t="s">
        <v>189</v>
      </c>
      <c r="B118" s="26" t="s">
        <v>209</v>
      </c>
      <c r="C118" s="27" t="s">
        <v>210</v>
      </c>
      <c r="D118" s="27">
        <v>167.56826128747201</v>
      </c>
      <c r="E118" s="27">
        <v>346.95332491404434</v>
      </c>
      <c r="F118" s="27">
        <v>111.87025896000002</v>
      </c>
      <c r="G118" s="27">
        <v>55.698002327471997</v>
      </c>
      <c r="H118" s="41">
        <v>55.698002327472011</v>
      </c>
      <c r="I118" s="41">
        <v>0</v>
      </c>
      <c r="J118" s="41">
        <v>0</v>
      </c>
      <c r="K118" s="41">
        <v>0</v>
      </c>
      <c r="L118" s="41">
        <v>55.698002327472011</v>
      </c>
      <c r="M118" s="41">
        <v>17.158989500000001</v>
      </c>
      <c r="N118" s="41">
        <v>0</v>
      </c>
      <c r="O118" s="41">
        <v>0</v>
      </c>
      <c r="P118" s="41">
        <v>2.3897333250000004</v>
      </c>
      <c r="Q118" s="41">
        <v>14.769256174999999</v>
      </c>
      <c r="R118" s="41">
        <f t="shared" si="93"/>
        <v>38.539012827471993</v>
      </c>
      <c r="S118" s="29">
        <f t="shared" si="94"/>
        <v>-38.539012827472007</v>
      </c>
      <c r="T118" s="30">
        <f t="shared" si="64"/>
        <v>-0.69192809826257184</v>
      </c>
      <c r="U118" s="29">
        <f t="shared" si="81"/>
        <v>0</v>
      </c>
      <c r="V118" s="30" t="str">
        <f t="shared" si="65"/>
        <v>-</v>
      </c>
      <c r="W118" s="29">
        <f t="shared" si="82"/>
        <v>0</v>
      </c>
      <c r="X118" s="30" t="str">
        <f t="shared" si="67"/>
        <v>-</v>
      </c>
      <c r="Y118" s="29">
        <f t="shared" si="83"/>
        <v>2.3897333250000004</v>
      </c>
      <c r="Z118" s="30" t="str">
        <f t="shared" si="69"/>
        <v>-</v>
      </c>
      <c r="AA118" s="29">
        <f t="shared" si="84"/>
        <v>-40.928746152472016</v>
      </c>
      <c r="AB118" s="30">
        <f t="shared" si="70"/>
        <v>-0.73483328741010645</v>
      </c>
      <c r="AC118" s="43" t="s">
        <v>541</v>
      </c>
      <c r="AD118" s="12"/>
    </row>
    <row r="119" spans="1:30" ht="78.75" x14ac:dyDescent="0.25">
      <c r="A119" s="25" t="s">
        <v>189</v>
      </c>
      <c r="B119" s="26" t="s">
        <v>211</v>
      </c>
      <c r="C119" s="27" t="s">
        <v>212</v>
      </c>
      <c r="D119" s="27">
        <v>132.84681465674402</v>
      </c>
      <c r="E119" s="27">
        <v>206.47492606597211</v>
      </c>
      <c r="F119" s="27">
        <v>11.116170724</v>
      </c>
      <c r="G119" s="27">
        <v>121.73064393274402</v>
      </c>
      <c r="H119" s="41">
        <v>121.730643932744</v>
      </c>
      <c r="I119" s="41">
        <v>0</v>
      </c>
      <c r="J119" s="41">
        <v>0</v>
      </c>
      <c r="K119" s="41">
        <v>0</v>
      </c>
      <c r="L119" s="41">
        <v>121.730643932744</v>
      </c>
      <c r="M119" s="41">
        <v>67.124496469999997</v>
      </c>
      <c r="N119" s="41">
        <v>0</v>
      </c>
      <c r="O119" s="41">
        <v>0</v>
      </c>
      <c r="P119" s="41">
        <v>3.341047308333335</v>
      </c>
      <c r="Q119" s="41">
        <v>63.783449161666667</v>
      </c>
      <c r="R119" s="41">
        <f t="shared" si="93"/>
        <v>54.606147462744019</v>
      </c>
      <c r="S119" s="29">
        <f t="shared" si="94"/>
        <v>-54.606147462744005</v>
      </c>
      <c r="T119" s="30">
        <f t="shared" si="64"/>
        <v>-0.44858176789826087</v>
      </c>
      <c r="U119" s="29">
        <f t="shared" si="81"/>
        <v>0</v>
      </c>
      <c r="V119" s="30" t="str">
        <f t="shared" si="65"/>
        <v>-</v>
      </c>
      <c r="W119" s="29">
        <f t="shared" si="82"/>
        <v>0</v>
      </c>
      <c r="X119" s="30" t="str">
        <f t="shared" si="67"/>
        <v>-</v>
      </c>
      <c r="Y119" s="29">
        <f t="shared" si="83"/>
        <v>3.341047308333335</v>
      </c>
      <c r="Z119" s="30" t="str">
        <f t="shared" si="69"/>
        <v>-</v>
      </c>
      <c r="AA119" s="29">
        <f t="shared" si="84"/>
        <v>-57.947194771077335</v>
      </c>
      <c r="AB119" s="30">
        <f t="shared" si="70"/>
        <v>-0.47602799836574489</v>
      </c>
      <c r="AC119" s="43" t="s">
        <v>541</v>
      </c>
      <c r="AD119" s="12"/>
    </row>
    <row r="120" spans="1:30" ht="78.75" x14ac:dyDescent="0.25">
      <c r="A120" s="25" t="s">
        <v>189</v>
      </c>
      <c r="B120" s="26" t="s">
        <v>213</v>
      </c>
      <c r="C120" s="27" t="s">
        <v>214</v>
      </c>
      <c r="D120" s="27">
        <v>153.42590341362001</v>
      </c>
      <c r="E120" s="27">
        <v>256.420328949056</v>
      </c>
      <c r="F120" s="27">
        <v>26.269697176000001</v>
      </c>
      <c r="G120" s="27">
        <v>127.15620623762001</v>
      </c>
      <c r="H120" s="41">
        <v>21.094201537054811</v>
      </c>
      <c r="I120" s="41">
        <v>0</v>
      </c>
      <c r="J120" s="41">
        <v>0</v>
      </c>
      <c r="K120" s="41">
        <v>0</v>
      </c>
      <c r="L120" s="41">
        <v>21.094201537054811</v>
      </c>
      <c r="M120" s="41">
        <v>34.603232899999995</v>
      </c>
      <c r="N120" s="41">
        <v>0</v>
      </c>
      <c r="O120" s="41">
        <v>0</v>
      </c>
      <c r="P120" s="41">
        <v>0.53505333333333338</v>
      </c>
      <c r="Q120" s="41">
        <v>34.068179566666664</v>
      </c>
      <c r="R120" s="41">
        <f t="shared" si="93"/>
        <v>92.552973337620017</v>
      </c>
      <c r="S120" s="29">
        <f t="shared" si="94"/>
        <v>13.509031362945183</v>
      </c>
      <c r="T120" s="30">
        <f t="shared" si="64"/>
        <v>0.64041444466218578</v>
      </c>
      <c r="U120" s="29">
        <f t="shared" si="81"/>
        <v>0</v>
      </c>
      <c r="V120" s="30" t="str">
        <f t="shared" si="65"/>
        <v>-</v>
      </c>
      <c r="W120" s="29">
        <f t="shared" si="82"/>
        <v>0</v>
      </c>
      <c r="X120" s="30" t="str">
        <f t="shared" si="67"/>
        <v>-</v>
      </c>
      <c r="Y120" s="29">
        <f t="shared" si="83"/>
        <v>0.53505333333333338</v>
      </c>
      <c r="Z120" s="30" t="str">
        <f t="shared" si="69"/>
        <v>-</v>
      </c>
      <c r="AA120" s="29">
        <f t="shared" si="84"/>
        <v>12.973978029611853</v>
      </c>
      <c r="AB120" s="30">
        <f t="shared" si="70"/>
        <v>0.61504949627134786</v>
      </c>
      <c r="AC120" s="43" t="s">
        <v>542</v>
      </c>
      <c r="AD120" s="12"/>
    </row>
    <row r="121" spans="1:30" ht="78.75" x14ac:dyDescent="0.25">
      <c r="A121" s="25" t="s">
        <v>189</v>
      </c>
      <c r="B121" s="26" t="s">
        <v>215</v>
      </c>
      <c r="C121" s="27" t="s">
        <v>216</v>
      </c>
      <c r="D121" s="27">
        <v>168.373308151776</v>
      </c>
      <c r="E121" s="27">
        <v>327.54063931778921</v>
      </c>
      <c r="F121" s="27">
        <v>23.708204017999996</v>
      </c>
      <c r="G121" s="27">
        <v>144.665104133776</v>
      </c>
      <c r="H121" s="41">
        <v>33.258996905888651</v>
      </c>
      <c r="I121" s="41">
        <v>0</v>
      </c>
      <c r="J121" s="41">
        <v>0</v>
      </c>
      <c r="K121" s="41">
        <v>0</v>
      </c>
      <c r="L121" s="41">
        <v>33.258996905888651</v>
      </c>
      <c r="M121" s="41">
        <v>59.086842000000004</v>
      </c>
      <c r="N121" s="41">
        <v>0</v>
      </c>
      <c r="O121" s="41">
        <v>0</v>
      </c>
      <c r="P121" s="41">
        <v>0.53907916666666666</v>
      </c>
      <c r="Q121" s="41">
        <v>58.547762833333337</v>
      </c>
      <c r="R121" s="41">
        <f t="shared" si="93"/>
        <v>85.578262133775993</v>
      </c>
      <c r="S121" s="29">
        <f t="shared" si="94"/>
        <v>25.827845094111353</v>
      </c>
      <c r="T121" s="30">
        <f t="shared" si="64"/>
        <v>0.77656716969531991</v>
      </c>
      <c r="U121" s="29">
        <f t="shared" si="81"/>
        <v>0</v>
      </c>
      <c r="V121" s="30" t="str">
        <f t="shared" si="65"/>
        <v>-</v>
      </c>
      <c r="W121" s="29">
        <f t="shared" si="82"/>
        <v>0</v>
      </c>
      <c r="X121" s="30" t="str">
        <f t="shared" si="67"/>
        <v>-</v>
      </c>
      <c r="Y121" s="29">
        <f t="shared" si="83"/>
        <v>0.53907916666666666</v>
      </c>
      <c r="Z121" s="30" t="str">
        <f t="shared" si="69"/>
        <v>-</v>
      </c>
      <c r="AA121" s="29">
        <f t="shared" si="84"/>
        <v>25.288765927444686</v>
      </c>
      <c r="AB121" s="30">
        <f t="shared" si="70"/>
        <v>0.76035864818782917</v>
      </c>
      <c r="AC121" s="43" t="s">
        <v>542</v>
      </c>
      <c r="AD121" s="12"/>
    </row>
    <row r="122" spans="1:30" ht="78.75" x14ac:dyDescent="0.25">
      <c r="A122" s="25" t="s">
        <v>189</v>
      </c>
      <c r="B122" s="26" t="s">
        <v>217</v>
      </c>
      <c r="C122" s="27" t="s">
        <v>218</v>
      </c>
      <c r="D122" s="27">
        <v>204.46566281732402</v>
      </c>
      <c r="E122" s="27">
        <v>338.80476019541339</v>
      </c>
      <c r="F122" s="27">
        <v>52.025864992000002</v>
      </c>
      <c r="G122" s="27">
        <v>152.43979782532401</v>
      </c>
      <c r="H122" s="41">
        <v>40.395586910541383</v>
      </c>
      <c r="I122" s="41">
        <v>0</v>
      </c>
      <c r="J122" s="41">
        <v>0</v>
      </c>
      <c r="K122" s="41">
        <v>0</v>
      </c>
      <c r="L122" s="41">
        <v>40.395586910541383</v>
      </c>
      <c r="M122" s="41">
        <v>59.91116306</v>
      </c>
      <c r="N122" s="41">
        <v>0</v>
      </c>
      <c r="O122" s="41">
        <v>0</v>
      </c>
      <c r="P122" s="41">
        <v>0.67781914166666613</v>
      </c>
      <c r="Q122" s="41">
        <v>59.233343918333333</v>
      </c>
      <c r="R122" s="41">
        <f t="shared" si="93"/>
        <v>92.528634765324</v>
      </c>
      <c r="S122" s="29">
        <f t="shared" si="94"/>
        <v>19.515576149458617</v>
      </c>
      <c r="T122" s="30">
        <f t="shared" si="64"/>
        <v>0.48311158822069133</v>
      </c>
      <c r="U122" s="29">
        <f t="shared" si="81"/>
        <v>0</v>
      </c>
      <c r="V122" s="30" t="str">
        <f t="shared" si="65"/>
        <v>-</v>
      </c>
      <c r="W122" s="29">
        <f t="shared" si="82"/>
        <v>0</v>
      </c>
      <c r="X122" s="30" t="str">
        <f t="shared" si="67"/>
        <v>-</v>
      </c>
      <c r="Y122" s="29">
        <f t="shared" si="83"/>
        <v>0.67781914166666613</v>
      </c>
      <c r="Z122" s="30" t="str">
        <f t="shared" si="69"/>
        <v>-</v>
      </c>
      <c r="AA122" s="29">
        <f t="shared" si="84"/>
        <v>18.83775700779195</v>
      </c>
      <c r="AB122" s="30">
        <f t="shared" si="70"/>
        <v>0.46633205378373066</v>
      </c>
      <c r="AC122" s="43" t="s">
        <v>542</v>
      </c>
      <c r="AD122" s="12"/>
    </row>
    <row r="123" spans="1:30" ht="110.25" x14ac:dyDescent="0.25">
      <c r="A123" s="25" t="s">
        <v>189</v>
      </c>
      <c r="B123" s="26" t="s">
        <v>219</v>
      </c>
      <c r="C123" s="27" t="s">
        <v>220</v>
      </c>
      <c r="D123" s="27">
        <v>66.315085073768003</v>
      </c>
      <c r="E123" s="27">
        <v>108.97109948409407</v>
      </c>
      <c r="F123" s="27">
        <v>2.8612116839999997</v>
      </c>
      <c r="G123" s="27">
        <v>63.453873389768006</v>
      </c>
      <c r="H123" s="41">
        <v>9.8861217039755545</v>
      </c>
      <c r="I123" s="41">
        <v>0</v>
      </c>
      <c r="J123" s="41">
        <v>0</v>
      </c>
      <c r="K123" s="41">
        <v>0</v>
      </c>
      <c r="L123" s="41">
        <v>9.8861217039755545</v>
      </c>
      <c r="M123" s="41">
        <v>8.2347308399999992</v>
      </c>
      <c r="N123" s="41">
        <v>0</v>
      </c>
      <c r="O123" s="41">
        <v>0</v>
      </c>
      <c r="P123" s="41">
        <v>0</v>
      </c>
      <c r="Q123" s="41">
        <v>8.2347308399999992</v>
      </c>
      <c r="R123" s="41">
        <f t="shared" si="93"/>
        <v>55.219142549768009</v>
      </c>
      <c r="S123" s="29">
        <f t="shared" si="94"/>
        <v>-1.6513908639755552</v>
      </c>
      <c r="T123" s="30">
        <f t="shared" si="64"/>
        <v>-0.16704132453796044</v>
      </c>
      <c r="U123" s="29">
        <f t="shared" si="81"/>
        <v>0</v>
      </c>
      <c r="V123" s="30" t="str">
        <f t="shared" si="65"/>
        <v>-</v>
      </c>
      <c r="W123" s="29">
        <f t="shared" si="82"/>
        <v>0</v>
      </c>
      <c r="X123" s="30" t="str">
        <f t="shared" si="67"/>
        <v>-</v>
      </c>
      <c r="Y123" s="29">
        <f t="shared" si="83"/>
        <v>0</v>
      </c>
      <c r="Z123" s="30" t="str">
        <f t="shared" si="69"/>
        <v>-</v>
      </c>
      <c r="AA123" s="29">
        <f t="shared" si="84"/>
        <v>-1.6513908639755552</v>
      </c>
      <c r="AB123" s="30">
        <f t="shared" si="70"/>
        <v>-0.16704132453796044</v>
      </c>
      <c r="AC123" s="43" t="s">
        <v>539</v>
      </c>
      <c r="AD123" s="12"/>
    </row>
    <row r="124" spans="1:30" ht="110.25" x14ac:dyDescent="0.25">
      <c r="A124" s="25" t="s">
        <v>189</v>
      </c>
      <c r="B124" s="26" t="s">
        <v>221</v>
      </c>
      <c r="C124" s="27" t="s">
        <v>222</v>
      </c>
      <c r="D124" s="27">
        <v>109.39557815696769</v>
      </c>
      <c r="E124" s="27">
        <v>198.60376147081178</v>
      </c>
      <c r="F124" s="27">
        <v>39.846217523999997</v>
      </c>
      <c r="G124" s="27">
        <v>69.549360632967691</v>
      </c>
      <c r="H124" s="41">
        <v>69.549360632967677</v>
      </c>
      <c r="I124" s="41">
        <v>0</v>
      </c>
      <c r="J124" s="41">
        <v>0</v>
      </c>
      <c r="K124" s="41">
        <v>0</v>
      </c>
      <c r="L124" s="41">
        <v>69.549360632967677</v>
      </c>
      <c r="M124" s="41">
        <v>39.053657309999998</v>
      </c>
      <c r="N124" s="41">
        <v>0</v>
      </c>
      <c r="O124" s="41">
        <v>0</v>
      </c>
      <c r="P124" s="41">
        <v>1.74248</v>
      </c>
      <c r="Q124" s="41">
        <v>37.311177309999998</v>
      </c>
      <c r="R124" s="41">
        <f t="shared" si="93"/>
        <v>30.495703322967692</v>
      </c>
      <c r="S124" s="29">
        <f t="shared" si="94"/>
        <v>-30.495703322967678</v>
      </c>
      <c r="T124" s="30">
        <f t="shared" si="64"/>
        <v>-0.438475681809678</v>
      </c>
      <c r="U124" s="29">
        <f t="shared" si="81"/>
        <v>0</v>
      </c>
      <c r="V124" s="30" t="str">
        <f t="shared" si="65"/>
        <v>-</v>
      </c>
      <c r="W124" s="29">
        <f t="shared" si="82"/>
        <v>0</v>
      </c>
      <c r="X124" s="30" t="str">
        <f t="shared" si="67"/>
        <v>-</v>
      </c>
      <c r="Y124" s="29">
        <f t="shared" si="83"/>
        <v>1.74248</v>
      </c>
      <c r="Z124" s="30" t="str">
        <f t="shared" si="69"/>
        <v>-</v>
      </c>
      <c r="AA124" s="29">
        <f t="shared" si="84"/>
        <v>-32.238183322967679</v>
      </c>
      <c r="AB124" s="30">
        <f t="shared" si="70"/>
        <v>-0.46352954260928442</v>
      </c>
      <c r="AC124" s="43" t="s">
        <v>539</v>
      </c>
      <c r="AD124" s="12"/>
    </row>
    <row r="125" spans="1:30" ht="31.5" x14ac:dyDescent="0.25">
      <c r="A125" s="33" t="s">
        <v>223</v>
      </c>
      <c r="B125" s="34" t="s">
        <v>224</v>
      </c>
      <c r="C125" s="35" t="s">
        <v>32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  <c r="R125" s="36">
        <v>0</v>
      </c>
      <c r="S125" s="37">
        <f t="shared" si="80"/>
        <v>0</v>
      </c>
      <c r="T125" s="38" t="str">
        <f t="shared" si="64"/>
        <v>-</v>
      </c>
      <c r="U125" s="37">
        <f t="shared" si="81"/>
        <v>0</v>
      </c>
      <c r="V125" s="30" t="str">
        <f t="shared" si="65"/>
        <v>-</v>
      </c>
      <c r="W125" s="37">
        <f t="shared" si="82"/>
        <v>0</v>
      </c>
      <c r="X125" s="30" t="str">
        <f t="shared" si="67"/>
        <v>-</v>
      </c>
      <c r="Y125" s="37">
        <f t="shared" si="83"/>
        <v>0</v>
      </c>
      <c r="Z125" s="30" t="str">
        <f t="shared" si="69"/>
        <v>-</v>
      </c>
      <c r="AA125" s="37">
        <f t="shared" si="84"/>
        <v>0</v>
      </c>
      <c r="AB125" s="30" t="str">
        <f t="shared" si="70"/>
        <v>-</v>
      </c>
      <c r="AC125" s="39" t="s">
        <v>33</v>
      </c>
      <c r="AD125" s="12"/>
    </row>
    <row r="126" spans="1:30" x14ac:dyDescent="0.25">
      <c r="A126" s="25" t="s">
        <v>225</v>
      </c>
      <c r="B126" s="26" t="s">
        <v>226</v>
      </c>
      <c r="C126" s="27" t="s">
        <v>32</v>
      </c>
      <c r="D126" s="40">
        <f t="shared" ref="D126:G126" si="95">SUM(D127:D213)</f>
        <v>2805.9310755844003</v>
      </c>
      <c r="E126" s="40">
        <f t="shared" si="95"/>
        <v>3353.4080510896933</v>
      </c>
      <c r="F126" s="40">
        <f t="shared" si="95"/>
        <v>1300.3950689448</v>
      </c>
      <c r="G126" s="40">
        <f t="shared" si="95"/>
        <v>1505.5360066395999</v>
      </c>
      <c r="H126" s="40">
        <f>SUM(H127:H213)</f>
        <v>637.75230258399995</v>
      </c>
      <c r="I126" s="40">
        <f t="shared" ref="I126:R126" si="96">SUM(I127:I213)</f>
        <v>0</v>
      </c>
      <c r="J126" s="40">
        <f t="shared" si="96"/>
        <v>0</v>
      </c>
      <c r="K126" s="40">
        <f t="shared" si="96"/>
        <v>4.1244033333333334</v>
      </c>
      <c r="L126" s="40">
        <f t="shared" si="96"/>
        <v>633.62789925066659</v>
      </c>
      <c r="M126" s="40">
        <f t="shared" si="96"/>
        <v>1559.8156575799999</v>
      </c>
      <c r="N126" s="40">
        <f t="shared" si="96"/>
        <v>999.58759440000017</v>
      </c>
      <c r="O126" s="40">
        <f t="shared" si="96"/>
        <v>0</v>
      </c>
      <c r="P126" s="40">
        <f t="shared" si="96"/>
        <v>53.942113500000005</v>
      </c>
      <c r="Q126" s="40">
        <f t="shared" si="96"/>
        <v>506.28594967999976</v>
      </c>
      <c r="R126" s="40">
        <f t="shared" si="96"/>
        <v>-54.279650940400089</v>
      </c>
      <c r="S126" s="40">
        <f t="shared" ref="S126:AA126" si="97">SUM(S128:S213)</f>
        <v>787.61088977600059</v>
      </c>
      <c r="T126" s="46">
        <f t="shared" si="97"/>
        <v>4788.2476881752964</v>
      </c>
      <c r="U126" s="40">
        <f t="shared" si="97"/>
        <v>999.58759440000017</v>
      </c>
      <c r="V126" s="30" t="str">
        <f t="shared" si="65"/>
        <v>-</v>
      </c>
      <c r="W126" s="40">
        <f t="shared" si="97"/>
        <v>0</v>
      </c>
      <c r="X126" s="30" t="str">
        <f t="shared" si="67"/>
        <v>-</v>
      </c>
      <c r="Y126" s="40">
        <f t="shared" si="97"/>
        <v>12.948300150000001</v>
      </c>
      <c r="Z126" s="30">
        <f t="shared" si="69"/>
        <v>3.1394359628584665</v>
      </c>
      <c r="AA126" s="40">
        <f t="shared" si="97"/>
        <v>-224.92500477400003</v>
      </c>
      <c r="AB126" s="30">
        <f t="shared" si="70"/>
        <v>-0.35497964190023534</v>
      </c>
      <c r="AC126" s="32" t="s">
        <v>33</v>
      </c>
      <c r="AD126" s="12"/>
    </row>
    <row r="127" spans="1:30" ht="78.75" x14ac:dyDescent="0.25">
      <c r="A127" s="25" t="s">
        <v>225</v>
      </c>
      <c r="B127" s="26" t="s">
        <v>227</v>
      </c>
      <c r="C127" s="27" t="s">
        <v>228</v>
      </c>
      <c r="D127" s="27">
        <v>283.69281478879998</v>
      </c>
      <c r="E127" s="27" t="s">
        <v>33</v>
      </c>
      <c r="F127" s="27">
        <v>262.83847978879999</v>
      </c>
      <c r="G127" s="27">
        <v>20.854334999999992</v>
      </c>
      <c r="H127" s="41">
        <v>0</v>
      </c>
      <c r="I127" s="41">
        <v>0</v>
      </c>
      <c r="J127" s="41">
        <v>0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  <c r="Q127" s="41">
        <v>0</v>
      </c>
      <c r="R127" s="41">
        <f t="shared" ref="R127:R190" si="98">G127-M127</f>
        <v>20.854334999999992</v>
      </c>
      <c r="S127" s="29">
        <f t="shared" ref="S127:S190" si="99">IF(H127="нд","нд",M127-H127)</f>
        <v>0</v>
      </c>
      <c r="T127" s="30" t="str">
        <f t="shared" ref="T127:T190" si="100">IF($H127="нд","нд",IF(H127=0,"-",S127/H127))</f>
        <v>-</v>
      </c>
      <c r="U127" s="29">
        <f t="shared" ref="U127" si="101">IF(I127="нд","нд",N127-I127)</f>
        <v>0</v>
      </c>
      <c r="V127" s="30" t="str">
        <f t="shared" si="65"/>
        <v>-</v>
      </c>
      <c r="W127" s="29">
        <f t="shared" ref="W127" si="102">IF(J127="нд","нд",O127-J127)</f>
        <v>0</v>
      </c>
      <c r="X127" s="30" t="str">
        <f t="shared" si="67"/>
        <v>-</v>
      </c>
      <c r="Y127" s="29">
        <f t="shared" ref="Y127" si="103">IF(K127="нд","нд",P127-K127)</f>
        <v>0</v>
      </c>
      <c r="Z127" s="30" t="str">
        <f t="shared" si="69"/>
        <v>-</v>
      </c>
      <c r="AA127" s="29">
        <f t="shared" ref="AA127" si="104">IF(L127="нд","нд",Q127-L127)</f>
        <v>0</v>
      </c>
      <c r="AB127" s="30" t="str">
        <f t="shared" si="70"/>
        <v>-</v>
      </c>
      <c r="AC127" s="43" t="s">
        <v>33</v>
      </c>
      <c r="AD127" s="12"/>
    </row>
    <row r="128" spans="1:30" ht="63" x14ac:dyDescent="0.25">
      <c r="A128" s="25" t="s">
        <v>225</v>
      </c>
      <c r="B128" s="26" t="s">
        <v>229</v>
      </c>
      <c r="C128" s="27" t="s">
        <v>230</v>
      </c>
      <c r="D128" s="27">
        <v>30.243599997999997</v>
      </c>
      <c r="E128" s="27">
        <v>32.71275326240778</v>
      </c>
      <c r="F128" s="27">
        <v>3.8813208700000001</v>
      </c>
      <c r="G128" s="27">
        <v>26.362279127999997</v>
      </c>
      <c r="H128" s="41">
        <v>9.447248765428041</v>
      </c>
      <c r="I128" s="41">
        <v>0</v>
      </c>
      <c r="J128" s="41">
        <v>0</v>
      </c>
      <c r="K128" s="41">
        <v>0</v>
      </c>
      <c r="L128" s="41">
        <v>9.447248765428041</v>
      </c>
      <c r="M128" s="41">
        <v>2.59389578</v>
      </c>
      <c r="N128" s="41">
        <v>0</v>
      </c>
      <c r="O128" s="41">
        <v>0</v>
      </c>
      <c r="P128" s="41">
        <v>0</v>
      </c>
      <c r="Q128" s="41">
        <v>2.59389578</v>
      </c>
      <c r="R128" s="41">
        <f t="shared" si="98"/>
        <v>23.768383347999997</v>
      </c>
      <c r="S128" s="29">
        <f t="shared" si="99"/>
        <v>-6.8533529854280406</v>
      </c>
      <c r="T128" s="30">
        <f t="shared" si="100"/>
        <v>-0.72543373796905886</v>
      </c>
      <c r="U128" s="29">
        <f t="shared" si="81"/>
        <v>0</v>
      </c>
      <c r="V128" s="30" t="str">
        <f t="shared" si="65"/>
        <v>-</v>
      </c>
      <c r="W128" s="29">
        <f t="shared" si="82"/>
        <v>0</v>
      </c>
      <c r="X128" s="30" t="str">
        <f t="shared" si="67"/>
        <v>-</v>
      </c>
      <c r="Y128" s="29">
        <f t="shared" si="83"/>
        <v>0</v>
      </c>
      <c r="Z128" s="30" t="str">
        <f t="shared" si="69"/>
        <v>-</v>
      </c>
      <c r="AA128" s="29">
        <f t="shared" si="84"/>
        <v>-6.8533529854280406</v>
      </c>
      <c r="AB128" s="30">
        <f t="shared" si="70"/>
        <v>-0.72543373796905886</v>
      </c>
      <c r="AC128" s="43" t="s">
        <v>543</v>
      </c>
      <c r="AD128" s="12"/>
    </row>
    <row r="129" spans="1:30" ht="63" x14ac:dyDescent="0.25">
      <c r="A129" s="25" t="s">
        <v>225</v>
      </c>
      <c r="B129" s="26" t="s">
        <v>231</v>
      </c>
      <c r="C129" s="27" t="s">
        <v>232</v>
      </c>
      <c r="D129" s="27">
        <v>16.089996006</v>
      </c>
      <c r="E129" s="27">
        <v>60.003699197457657</v>
      </c>
      <c r="F129" s="27">
        <v>4.1558725499999998</v>
      </c>
      <c r="G129" s="27">
        <v>11.934123456</v>
      </c>
      <c r="H129" s="41">
        <v>10.028412237974829</v>
      </c>
      <c r="I129" s="41">
        <v>0</v>
      </c>
      <c r="J129" s="41">
        <v>0</v>
      </c>
      <c r="K129" s="41">
        <v>0</v>
      </c>
      <c r="L129" s="41">
        <v>10.028412237974829</v>
      </c>
      <c r="M129" s="41">
        <v>1.5899059</v>
      </c>
      <c r="N129" s="41">
        <v>0</v>
      </c>
      <c r="O129" s="41">
        <v>0</v>
      </c>
      <c r="P129" s="41">
        <v>0</v>
      </c>
      <c r="Q129" s="41">
        <v>1.5899059</v>
      </c>
      <c r="R129" s="41">
        <f t="shared" si="98"/>
        <v>10.344217556</v>
      </c>
      <c r="S129" s="29">
        <f t="shared" si="99"/>
        <v>-8.4385063379748289</v>
      </c>
      <c r="T129" s="30">
        <f t="shared" si="100"/>
        <v>-0.84145985802423784</v>
      </c>
      <c r="U129" s="29">
        <f t="shared" si="81"/>
        <v>0</v>
      </c>
      <c r="V129" s="30" t="str">
        <f t="shared" si="65"/>
        <v>-</v>
      </c>
      <c r="W129" s="29">
        <f t="shared" si="82"/>
        <v>0</v>
      </c>
      <c r="X129" s="30" t="str">
        <f t="shared" si="67"/>
        <v>-</v>
      </c>
      <c r="Y129" s="29">
        <f t="shared" si="83"/>
        <v>0</v>
      </c>
      <c r="Z129" s="30" t="str">
        <f t="shared" si="69"/>
        <v>-</v>
      </c>
      <c r="AA129" s="29">
        <f t="shared" si="84"/>
        <v>-8.4385063379748289</v>
      </c>
      <c r="AB129" s="30">
        <f t="shared" si="70"/>
        <v>-0.84145985802423784</v>
      </c>
      <c r="AC129" s="43" t="s">
        <v>543</v>
      </c>
      <c r="AD129" s="12"/>
    </row>
    <row r="130" spans="1:30" ht="63" x14ac:dyDescent="0.25">
      <c r="A130" s="25" t="s">
        <v>225</v>
      </c>
      <c r="B130" s="26" t="s">
        <v>233</v>
      </c>
      <c r="C130" s="27" t="s">
        <v>234</v>
      </c>
      <c r="D130" s="27">
        <v>3.4400039980000003</v>
      </c>
      <c r="E130" s="27">
        <v>8.0924133073632483</v>
      </c>
      <c r="F130" s="27">
        <v>0.8253630500000001</v>
      </c>
      <c r="G130" s="27">
        <v>2.6146409480000004</v>
      </c>
      <c r="H130" s="41">
        <v>2.6146409480000004</v>
      </c>
      <c r="I130" s="41">
        <v>0</v>
      </c>
      <c r="J130" s="41">
        <v>0</v>
      </c>
      <c r="K130" s="41">
        <v>0</v>
      </c>
      <c r="L130" s="41">
        <v>2.6146409480000004</v>
      </c>
      <c r="M130" s="41">
        <v>0.31764552000000001</v>
      </c>
      <c r="N130" s="41">
        <v>0</v>
      </c>
      <c r="O130" s="41">
        <v>0</v>
      </c>
      <c r="P130" s="41">
        <v>0</v>
      </c>
      <c r="Q130" s="41">
        <v>0.31764552000000001</v>
      </c>
      <c r="R130" s="41">
        <f t="shared" si="98"/>
        <v>2.2969954280000002</v>
      </c>
      <c r="S130" s="29">
        <f t="shared" si="99"/>
        <v>-2.2969954280000002</v>
      </c>
      <c r="T130" s="30">
        <f t="shared" si="100"/>
        <v>-0.87851275707933263</v>
      </c>
      <c r="U130" s="29">
        <f t="shared" si="81"/>
        <v>0</v>
      </c>
      <c r="V130" s="30" t="str">
        <f t="shared" si="65"/>
        <v>-</v>
      </c>
      <c r="W130" s="29">
        <f t="shared" si="82"/>
        <v>0</v>
      </c>
      <c r="X130" s="30" t="str">
        <f t="shared" si="67"/>
        <v>-</v>
      </c>
      <c r="Y130" s="29">
        <f t="shared" si="83"/>
        <v>0</v>
      </c>
      <c r="Z130" s="30" t="str">
        <f t="shared" si="69"/>
        <v>-</v>
      </c>
      <c r="AA130" s="29">
        <f t="shared" si="84"/>
        <v>-2.2969954280000002</v>
      </c>
      <c r="AB130" s="30">
        <f t="shared" si="70"/>
        <v>-0.87851275707933263</v>
      </c>
      <c r="AC130" s="43" t="s">
        <v>543</v>
      </c>
      <c r="AD130" s="12"/>
    </row>
    <row r="131" spans="1:30" ht="63" x14ac:dyDescent="0.25">
      <c r="A131" s="25" t="s">
        <v>225</v>
      </c>
      <c r="B131" s="26" t="s">
        <v>235</v>
      </c>
      <c r="C131" s="27" t="s">
        <v>236</v>
      </c>
      <c r="D131" s="27">
        <v>33.642003026000005</v>
      </c>
      <c r="E131" s="27">
        <v>75.417360357249336</v>
      </c>
      <c r="F131" s="27">
        <v>2.6523898400000001</v>
      </c>
      <c r="G131" s="27">
        <v>30.989613186000003</v>
      </c>
      <c r="H131" s="41">
        <v>5.5736252806126423</v>
      </c>
      <c r="I131" s="41">
        <v>0</v>
      </c>
      <c r="J131" s="41">
        <v>0</v>
      </c>
      <c r="K131" s="41">
        <v>0</v>
      </c>
      <c r="L131" s="41">
        <v>5.5736252806126423</v>
      </c>
      <c r="M131" s="41">
        <v>4.2212775100000002</v>
      </c>
      <c r="N131" s="41">
        <v>0</v>
      </c>
      <c r="O131" s="41">
        <v>0</v>
      </c>
      <c r="P131" s="41">
        <v>0</v>
      </c>
      <c r="Q131" s="41">
        <v>4.2212775100000002</v>
      </c>
      <c r="R131" s="41">
        <f t="shared" si="98"/>
        <v>26.768335676000003</v>
      </c>
      <c r="S131" s="29">
        <f t="shared" si="99"/>
        <v>-1.3523477706126421</v>
      </c>
      <c r="T131" s="30">
        <f t="shared" si="100"/>
        <v>-0.24263342125217191</v>
      </c>
      <c r="U131" s="29">
        <f t="shared" si="81"/>
        <v>0</v>
      </c>
      <c r="V131" s="30" t="str">
        <f t="shared" si="65"/>
        <v>-</v>
      </c>
      <c r="W131" s="29">
        <f t="shared" si="82"/>
        <v>0</v>
      </c>
      <c r="X131" s="30" t="str">
        <f t="shared" si="67"/>
        <v>-</v>
      </c>
      <c r="Y131" s="29">
        <f t="shared" si="83"/>
        <v>0</v>
      </c>
      <c r="Z131" s="30" t="str">
        <f t="shared" si="69"/>
        <v>-</v>
      </c>
      <c r="AA131" s="29">
        <f t="shared" si="84"/>
        <v>-1.3523477706126421</v>
      </c>
      <c r="AB131" s="30">
        <f t="shared" si="70"/>
        <v>-0.24263342125217191</v>
      </c>
      <c r="AC131" s="43" t="s">
        <v>543</v>
      </c>
      <c r="AD131" s="12"/>
    </row>
    <row r="132" spans="1:30" ht="94.5" x14ac:dyDescent="0.25">
      <c r="A132" s="25" t="s">
        <v>225</v>
      </c>
      <c r="B132" s="26" t="s">
        <v>237</v>
      </c>
      <c r="C132" s="27" t="s">
        <v>238</v>
      </c>
      <c r="D132" s="27">
        <v>18.740004008000003</v>
      </c>
      <c r="E132" s="27">
        <v>35.72348373389692</v>
      </c>
      <c r="F132" s="27">
        <v>3.1525761000000001</v>
      </c>
      <c r="G132" s="27">
        <v>15.587427908000002</v>
      </c>
      <c r="H132" s="41">
        <v>6.0005510942062754</v>
      </c>
      <c r="I132" s="41">
        <v>0</v>
      </c>
      <c r="J132" s="41">
        <v>0</v>
      </c>
      <c r="K132" s="41">
        <v>0</v>
      </c>
      <c r="L132" s="41">
        <v>6.0005510942062754</v>
      </c>
      <c r="M132" s="41">
        <v>14.650427700000002</v>
      </c>
      <c r="N132" s="41">
        <v>0</v>
      </c>
      <c r="O132" s="41">
        <v>0</v>
      </c>
      <c r="P132" s="41">
        <v>0</v>
      </c>
      <c r="Q132" s="41">
        <v>14.650427700000002</v>
      </c>
      <c r="R132" s="41">
        <f t="shared" si="98"/>
        <v>0.93700020800000061</v>
      </c>
      <c r="S132" s="29">
        <f t="shared" si="99"/>
        <v>8.6498766057937253</v>
      </c>
      <c r="T132" s="30">
        <f t="shared" si="100"/>
        <v>1.4415136993242934</v>
      </c>
      <c r="U132" s="29">
        <f t="shared" si="81"/>
        <v>0</v>
      </c>
      <c r="V132" s="30" t="str">
        <f t="shared" si="65"/>
        <v>-</v>
      </c>
      <c r="W132" s="29">
        <f t="shared" si="82"/>
        <v>0</v>
      </c>
      <c r="X132" s="30" t="str">
        <f t="shared" si="67"/>
        <v>-</v>
      </c>
      <c r="Y132" s="29">
        <f t="shared" si="83"/>
        <v>0</v>
      </c>
      <c r="Z132" s="30" t="str">
        <f t="shared" si="69"/>
        <v>-</v>
      </c>
      <c r="AA132" s="29">
        <f t="shared" si="84"/>
        <v>8.6498766057937253</v>
      </c>
      <c r="AB132" s="30">
        <f t="shared" si="70"/>
        <v>1.4415136993242934</v>
      </c>
      <c r="AC132" s="43" t="s">
        <v>544</v>
      </c>
      <c r="AD132" s="12"/>
    </row>
    <row r="133" spans="1:30" ht="94.5" x14ac:dyDescent="0.25">
      <c r="A133" s="25" t="s">
        <v>225</v>
      </c>
      <c r="B133" s="26" t="s">
        <v>239</v>
      </c>
      <c r="C133" s="27" t="s">
        <v>240</v>
      </c>
      <c r="D133" s="27">
        <v>51.629272711999995</v>
      </c>
      <c r="E133" s="27">
        <v>64.888759760375223</v>
      </c>
      <c r="F133" s="27">
        <v>4.4688353899999997</v>
      </c>
      <c r="G133" s="27">
        <v>47.160437321999993</v>
      </c>
      <c r="H133" s="41">
        <v>7.3141615627663272</v>
      </c>
      <c r="I133" s="41">
        <v>0</v>
      </c>
      <c r="J133" s="41">
        <v>0</v>
      </c>
      <c r="K133" s="41">
        <v>0</v>
      </c>
      <c r="L133" s="41">
        <v>7.3141615627663272</v>
      </c>
      <c r="M133" s="41">
        <v>10.721454919999999</v>
      </c>
      <c r="N133" s="41">
        <v>0</v>
      </c>
      <c r="O133" s="41">
        <v>0</v>
      </c>
      <c r="P133" s="41">
        <v>0</v>
      </c>
      <c r="Q133" s="41">
        <v>10.721454919999999</v>
      </c>
      <c r="R133" s="41">
        <f t="shared" si="98"/>
        <v>36.438982401999993</v>
      </c>
      <c r="S133" s="29">
        <f t="shared" si="99"/>
        <v>3.4072933572336721</v>
      </c>
      <c r="T133" s="30">
        <f t="shared" si="100"/>
        <v>0.46584879592746947</v>
      </c>
      <c r="U133" s="29">
        <f t="shared" si="81"/>
        <v>0</v>
      </c>
      <c r="V133" s="30" t="str">
        <f t="shared" si="65"/>
        <v>-</v>
      </c>
      <c r="W133" s="29">
        <f t="shared" si="82"/>
        <v>0</v>
      </c>
      <c r="X133" s="30" t="str">
        <f t="shared" si="67"/>
        <v>-</v>
      </c>
      <c r="Y133" s="29">
        <f t="shared" si="83"/>
        <v>0</v>
      </c>
      <c r="Z133" s="30" t="str">
        <f t="shared" si="69"/>
        <v>-</v>
      </c>
      <c r="AA133" s="29">
        <f t="shared" si="84"/>
        <v>3.4072933572336721</v>
      </c>
      <c r="AB133" s="30">
        <f t="shared" si="70"/>
        <v>0.46584879592746947</v>
      </c>
      <c r="AC133" s="43" t="s">
        <v>544</v>
      </c>
      <c r="AD133" s="12"/>
    </row>
    <row r="134" spans="1:30" ht="63" x14ac:dyDescent="0.25">
      <c r="A134" s="25" t="s">
        <v>225</v>
      </c>
      <c r="B134" s="26" t="s">
        <v>241</v>
      </c>
      <c r="C134" s="27" t="s">
        <v>242</v>
      </c>
      <c r="D134" s="27">
        <v>3.7299959939999994</v>
      </c>
      <c r="E134" s="27">
        <v>11.373112788662382</v>
      </c>
      <c r="F134" s="27">
        <v>1.3534307699999999</v>
      </c>
      <c r="G134" s="27">
        <v>2.3765652239999993</v>
      </c>
      <c r="H134" s="41">
        <v>2.1478327213367212</v>
      </c>
      <c r="I134" s="41">
        <v>0</v>
      </c>
      <c r="J134" s="41">
        <v>0</v>
      </c>
      <c r="K134" s="41">
        <v>0</v>
      </c>
      <c r="L134" s="41">
        <v>2.1478327213367212</v>
      </c>
      <c r="M134" s="41">
        <v>2.1900654199999998</v>
      </c>
      <c r="N134" s="41">
        <v>0</v>
      </c>
      <c r="O134" s="41">
        <v>0</v>
      </c>
      <c r="P134" s="41">
        <v>0</v>
      </c>
      <c r="Q134" s="41">
        <v>2.1900654199999998</v>
      </c>
      <c r="R134" s="41">
        <f t="shared" si="98"/>
        <v>0.18649980399999944</v>
      </c>
      <c r="S134" s="29">
        <f t="shared" si="99"/>
        <v>4.2232698663278612E-2</v>
      </c>
      <c r="T134" s="30">
        <f t="shared" si="100"/>
        <v>1.9662936616867792E-2</v>
      </c>
      <c r="U134" s="29">
        <f t="shared" si="81"/>
        <v>0</v>
      </c>
      <c r="V134" s="30" t="str">
        <f t="shared" si="65"/>
        <v>-</v>
      </c>
      <c r="W134" s="29">
        <f t="shared" si="82"/>
        <v>0</v>
      </c>
      <c r="X134" s="30" t="str">
        <f t="shared" si="67"/>
        <v>-</v>
      </c>
      <c r="Y134" s="29">
        <f t="shared" si="83"/>
        <v>0</v>
      </c>
      <c r="Z134" s="30" t="str">
        <f t="shared" si="69"/>
        <v>-</v>
      </c>
      <c r="AA134" s="29">
        <f t="shared" si="84"/>
        <v>4.2232698663278612E-2</v>
      </c>
      <c r="AB134" s="30">
        <f t="shared" si="70"/>
        <v>1.9662936616867792E-2</v>
      </c>
      <c r="AC134" s="43" t="s">
        <v>33</v>
      </c>
      <c r="AD134" s="12"/>
    </row>
    <row r="135" spans="1:30" ht="63" x14ac:dyDescent="0.25">
      <c r="A135" s="25" t="s">
        <v>225</v>
      </c>
      <c r="B135" s="26" t="s">
        <v>243</v>
      </c>
      <c r="C135" s="27" t="s">
        <v>244</v>
      </c>
      <c r="D135" s="27">
        <v>6.115596</v>
      </c>
      <c r="E135" s="27">
        <v>8.928705808973934</v>
      </c>
      <c r="F135" s="27">
        <v>2.0881019300000001</v>
      </c>
      <c r="G135" s="27">
        <v>4.0274940699999995</v>
      </c>
      <c r="H135" s="41">
        <v>4.0274940699999995</v>
      </c>
      <c r="I135" s="41">
        <v>0</v>
      </c>
      <c r="J135" s="41">
        <v>0</v>
      </c>
      <c r="K135" s="41">
        <v>0</v>
      </c>
      <c r="L135" s="41">
        <v>4.0274940699999995</v>
      </c>
      <c r="M135" s="41">
        <v>364.27099027999998</v>
      </c>
      <c r="N135" s="41">
        <v>354.77727600000003</v>
      </c>
      <c r="O135" s="41">
        <v>0</v>
      </c>
      <c r="P135" s="41">
        <v>4.8100000000000005</v>
      </c>
      <c r="Q135" s="41">
        <v>4.6837142799999469</v>
      </c>
      <c r="R135" s="41">
        <f t="shared" si="98"/>
        <v>-360.24349620999999</v>
      </c>
      <c r="S135" s="29">
        <f t="shared" si="99"/>
        <v>360.24349620999999</v>
      </c>
      <c r="T135" s="30">
        <f t="shared" si="100"/>
        <v>89.446064959693416</v>
      </c>
      <c r="U135" s="29">
        <f t="shared" si="81"/>
        <v>354.77727600000003</v>
      </c>
      <c r="V135" s="30" t="str">
        <f t="shared" si="65"/>
        <v>-</v>
      </c>
      <c r="W135" s="29">
        <f t="shared" si="82"/>
        <v>0</v>
      </c>
      <c r="X135" s="30" t="str">
        <f t="shared" si="67"/>
        <v>-</v>
      </c>
      <c r="Y135" s="29">
        <f t="shared" si="83"/>
        <v>4.8100000000000005</v>
      </c>
      <c r="Z135" s="30" t="str">
        <f t="shared" si="69"/>
        <v>-</v>
      </c>
      <c r="AA135" s="29">
        <f t="shared" si="84"/>
        <v>0.65622020999994746</v>
      </c>
      <c r="AB135" s="30">
        <f t="shared" si="70"/>
        <v>0.16293511513474371</v>
      </c>
      <c r="AC135" s="43" t="s">
        <v>545</v>
      </c>
      <c r="AD135" s="12"/>
    </row>
    <row r="136" spans="1:30" ht="63" x14ac:dyDescent="0.25">
      <c r="A136" s="25" t="s">
        <v>225</v>
      </c>
      <c r="B136" s="26" t="s">
        <v>245</v>
      </c>
      <c r="C136" s="27" t="s">
        <v>246</v>
      </c>
      <c r="D136" s="27">
        <v>15.039995998</v>
      </c>
      <c r="E136" s="27">
        <v>413.18406094033162</v>
      </c>
      <c r="F136" s="27">
        <v>3.09186491</v>
      </c>
      <c r="G136" s="27">
        <v>11.948131088</v>
      </c>
      <c r="H136" s="41">
        <v>3.0686694203278568</v>
      </c>
      <c r="I136" s="41">
        <v>0</v>
      </c>
      <c r="J136" s="41">
        <v>0</v>
      </c>
      <c r="K136" s="41">
        <v>0</v>
      </c>
      <c r="L136" s="41">
        <v>3.0686694203278568</v>
      </c>
      <c r="M136" s="41">
        <v>11.19613129</v>
      </c>
      <c r="N136" s="41">
        <v>0</v>
      </c>
      <c r="O136" s="41">
        <v>0</v>
      </c>
      <c r="P136" s="41">
        <v>0</v>
      </c>
      <c r="Q136" s="41">
        <v>11.19613129</v>
      </c>
      <c r="R136" s="41">
        <f t="shared" si="98"/>
        <v>0.75199979799999994</v>
      </c>
      <c r="S136" s="29">
        <f t="shared" si="99"/>
        <v>8.1274618696721426</v>
      </c>
      <c r="T136" s="30">
        <f t="shared" si="100"/>
        <v>2.6485296251962533</v>
      </c>
      <c r="U136" s="29">
        <f t="shared" si="81"/>
        <v>0</v>
      </c>
      <c r="V136" s="30" t="str">
        <f t="shared" si="65"/>
        <v>-</v>
      </c>
      <c r="W136" s="29">
        <f t="shared" si="82"/>
        <v>0</v>
      </c>
      <c r="X136" s="30" t="str">
        <f t="shared" si="67"/>
        <v>-</v>
      </c>
      <c r="Y136" s="29">
        <f t="shared" si="83"/>
        <v>0</v>
      </c>
      <c r="Z136" s="30" t="str">
        <f t="shared" si="69"/>
        <v>-</v>
      </c>
      <c r="AA136" s="29">
        <f t="shared" si="84"/>
        <v>8.1274618696721426</v>
      </c>
      <c r="AB136" s="30">
        <f t="shared" si="70"/>
        <v>2.6485296251962533</v>
      </c>
      <c r="AC136" s="43" t="s">
        <v>545</v>
      </c>
      <c r="AD136" s="12"/>
    </row>
    <row r="137" spans="1:30" ht="63" x14ac:dyDescent="0.25">
      <c r="A137" s="25" t="s">
        <v>225</v>
      </c>
      <c r="B137" s="26" t="s">
        <v>247</v>
      </c>
      <c r="C137" s="27" t="s">
        <v>248</v>
      </c>
      <c r="D137" s="27">
        <v>7.9100039959999986</v>
      </c>
      <c r="E137" s="27">
        <v>10.872547039992764</v>
      </c>
      <c r="F137" s="27">
        <v>2.8391709999999999</v>
      </c>
      <c r="G137" s="27">
        <v>5.0708329959999983</v>
      </c>
      <c r="H137" s="41">
        <v>4.4010795861590264</v>
      </c>
      <c r="I137" s="41">
        <v>0</v>
      </c>
      <c r="J137" s="41">
        <v>0</v>
      </c>
      <c r="K137" s="41">
        <v>0</v>
      </c>
      <c r="L137" s="41">
        <v>4.4010795861590264</v>
      </c>
      <c r="M137" s="41">
        <v>4.6753327999999996</v>
      </c>
      <c r="N137" s="41">
        <v>0</v>
      </c>
      <c r="O137" s="41">
        <v>0</v>
      </c>
      <c r="P137" s="41">
        <v>0</v>
      </c>
      <c r="Q137" s="41">
        <v>4.6753327999999996</v>
      </c>
      <c r="R137" s="41">
        <f t="shared" si="98"/>
        <v>0.39550019599999864</v>
      </c>
      <c r="S137" s="29">
        <f t="shared" si="99"/>
        <v>0.27425321384097323</v>
      </c>
      <c r="T137" s="30">
        <f t="shared" si="100"/>
        <v>6.2314986237348061E-2</v>
      </c>
      <c r="U137" s="29">
        <f t="shared" si="81"/>
        <v>0</v>
      </c>
      <c r="V137" s="30" t="str">
        <f t="shared" si="65"/>
        <v>-</v>
      </c>
      <c r="W137" s="29">
        <f t="shared" si="82"/>
        <v>0</v>
      </c>
      <c r="X137" s="30" t="str">
        <f t="shared" si="67"/>
        <v>-</v>
      </c>
      <c r="Y137" s="29">
        <f t="shared" si="83"/>
        <v>0</v>
      </c>
      <c r="Z137" s="30" t="str">
        <f t="shared" si="69"/>
        <v>-</v>
      </c>
      <c r="AA137" s="29">
        <f t="shared" si="84"/>
        <v>0.27425321384097323</v>
      </c>
      <c r="AB137" s="30">
        <f t="shared" si="70"/>
        <v>6.2314986237348061E-2</v>
      </c>
      <c r="AC137" s="43" t="s">
        <v>33</v>
      </c>
      <c r="AD137" s="12"/>
    </row>
    <row r="138" spans="1:30" ht="63" x14ac:dyDescent="0.25">
      <c r="A138" s="25" t="s">
        <v>225</v>
      </c>
      <c r="B138" s="26" t="s">
        <v>249</v>
      </c>
      <c r="C138" s="27" t="s">
        <v>250</v>
      </c>
      <c r="D138" s="27">
        <v>12.502631996</v>
      </c>
      <c r="E138" s="27">
        <v>24.127462944183737</v>
      </c>
      <c r="F138" s="27">
        <v>2.7568135300000001</v>
      </c>
      <c r="G138" s="27">
        <v>9.7458184659999993</v>
      </c>
      <c r="H138" s="41">
        <v>9.7458184659999993</v>
      </c>
      <c r="I138" s="41">
        <v>0</v>
      </c>
      <c r="J138" s="41">
        <v>0</v>
      </c>
      <c r="K138" s="41">
        <v>0</v>
      </c>
      <c r="L138" s="41">
        <v>9.7458184659999993</v>
      </c>
      <c r="M138" s="41">
        <v>9.1206868700000001</v>
      </c>
      <c r="N138" s="41">
        <v>0</v>
      </c>
      <c r="O138" s="41">
        <v>0</v>
      </c>
      <c r="P138" s="41">
        <v>0</v>
      </c>
      <c r="Q138" s="41">
        <v>9.1206868700000001</v>
      </c>
      <c r="R138" s="41">
        <f t="shared" si="98"/>
        <v>0.62513159599999923</v>
      </c>
      <c r="S138" s="29">
        <f t="shared" si="99"/>
        <v>-0.62513159599999923</v>
      </c>
      <c r="T138" s="30">
        <f t="shared" si="100"/>
        <v>-6.4143570720189447E-2</v>
      </c>
      <c r="U138" s="29">
        <f t="shared" si="81"/>
        <v>0</v>
      </c>
      <c r="V138" s="30" t="str">
        <f t="shared" si="65"/>
        <v>-</v>
      </c>
      <c r="W138" s="29">
        <f t="shared" si="82"/>
        <v>0</v>
      </c>
      <c r="X138" s="30" t="str">
        <f t="shared" si="67"/>
        <v>-</v>
      </c>
      <c r="Y138" s="29">
        <f t="shared" si="83"/>
        <v>0</v>
      </c>
      <c r="Z138" s="30" t="str">
        <f t="shared" si="69"/>
        <v>-</v>
      </c>
      <c r="AA138" s="29">
        <f t="shared" si="84"/>
        <v>-0.62513159599999923</v>
      </c>
      <c r="AB138" s="30">
        <f t="shared" si="70"/>
        <v>-6.4143570720189447E-2</v>
      </c>
      <c r="AC138" s="43" t="s">
        <v>33</v>
      </c>
      <c r="AD138" s="12"/>
    </row>
    <row r="139" spans="1:30" ht="63" x14ac:dyDescent="0.25">
      <c r="A139" s="25" t="s">
        <v>225</v>
      </c>
      <c r="B139" s="26" t="s">
        <v>251</v>
      </c>
      <c r="C139" s="27" t="s">
        <v>252</v>
      </c>
      <c r="D139" s="27">
        <v>9.8000039979999993</v>
      </c>
      <c r="E139" s="27">
        <v>14.22009071379807</v>
      </c>
      <c r="F139" s="27">
        <v>0</v>
      </c>
      <c r="G139" s="27">
        <v>9.8000039979999993</v>
      </c>
      <c r="H139" s="41">
        <v>7.2305101060162094E-2</v>
      </c>
      <c r="I139" s="41">
        <v>0</v>
      </c>
      <c r="J139" s="41">
        <v>0</v>
      </c>
      <c r="K139" s="41">
        <v>0</v>
      </c>
      <c r="L139" s="41">
        <v>7.2305101060162094E-2</v>
      </c>
      <c r="M139" s="41">
        <v>319.01847299000002</v>
      </c>
      <c r="N139" s="41">
        <v>309.70846920000002</v>
      </c>
      <c r="O139" s="41">
        <v>0</v>
      </c>
      <c r="P139" s="41">
        <v>0</v>
      </c>
      <c r="Q139" s="41">
        <v>9.3100037899999872</v>
      </c>
      <c r="R139" s="41">
        <f t="shared" si="98"/>
        <v>-309.218468992</v>
      </c>
      <c r="S139" s="29">
        <f t="shared" si="99"/>
        <v>318.94616788893984</v>
      </c>
      <c r="T139" s="30">
        <f t="shared" si="100"/>
        <v>4411.1157195335072</v>
      </c>
      <c r="U139" s="29">
        <f t="shared" si="81"/>
        <v>309.70846920000002</v>
      </c>
      <c r="V139" s="30" t="str">
        <f t="shared" si="65"/>
        <v>-</v>
      </c>
      <c r="W139" s="29">
        <f t="shared" si="82"/>
        <v>0</v>
      </c>
      <c r="X139" s="30" t="str">
        <f t="shared" si="67"/>
        <v>-</v>
      </c>
      <c r="Y139" s="29">
        <f t="shared" si="83"/>
        <v>0</v>
      </c>
      <c r="Z139" s="30" t="str">
        <f t="shared" si="69"/>
        <v>-</v>
      </c>
      <c r="AA139" s="29">
        <f t="shared" si="84"/>
        <v>9.2376986889398243</v>
      </c>
      <c r="AB139" s="30">
        <f t="shared" si="70"/>
        <v>127.75998585844609</v>
      </c>
      <c r="AC139" s="43" t="s">
        <v>545</v>
      </c>
      <c r="AD139" s="12"/>
    </row>
    <row r="140" spans="1:30" ht="63" x14ac:dyDescent="0.25">
      <c r="A140" s="25" t="s">
        <v>225</v>
      </c>
      <c r="B140" s="26" t="s">
        <v>253</v>
      </c>
      <c r="C140" s="27" t="s">
        <v>254</v>
      </c>
      <c r="D140" s="27">
        <v>1.0700040019999999</v>
      </c>
      <c r="E140" s="27">
        <v>2.4209511181472019</v>
      </c>
      <c r="F140" s="27">
        <v>0</v>
      </c>
      <c r="G140" s="27">
        <v>1.0700040019999999</v>
      </c>
      <c r="H140" s="41">
        <v>3.5039780513765231E-2</v>
      </c>
      <c r="I140" s="41">
        <v>0</v>
      </c>
      <c r="J140" s="41">
        <v>0</v>
      </c>
      <c r="K140" s="41">
        <v>0</v>
      </c>
      <c r="L140" s="41">
        <v>3.5039780513765231E-2</v>
      </c>
      <c r="M140" s="41">
        <v>0.36585341999999998</v>
      </c>
      <c r="N140" s="41">
        <v>0</v>
      </c>
      <c r="O140" s="41">
        <v>0</v>
      </c>
      <c r="P140" s="41">
        <v>0</v>
      </c>
      <c r="Q140" s="41">
        <v>0.36585341999999998</v>
      </c>
      <c r="R140" s="41">
        <f t="shared" si="98"/>
        <v>0.70415058199999991</v>
      </c>
      <c r="S140" s="29">
        <f t="shared" si="99"/>
        <v>0.33081363948623477</v>
      </c>
      <c r="T140" s="30">
        <f t="shared" si="100"/>
        <v>9.4410876619582709</v>
      </c>
      <c r="U140" s="29">
        <f t="shared" si="81"/>
        <v>0</v>
      </c>
      <c r="V140" s="30" t="str">
        <f t="shared" si="65"/>
        <v>-</v>
      </c>
      <c r="W140" s="29">
        <f t="shared" si="82"/>
        <v>0</v>
      </c>
      <c r="X140" s="30" t="str">
        <f t="shared" si="67"/>
        <v>-</v>
      </c>
      <c r="Y140" s="29">
        <f t="shared" si="83"/>
        <v>0</v>
      </c>
      <c r="Z140" s="30" t="str">
        <f t="shared" si="69"/>
        <v>-</v>
      </c>
      <c r="AA140" s="29">
        <f t="shared" si="84"/>
        <v>0.33081363948623477</v>
      </c>
      <c r="AB140" s="30">
        <f t="shared" si="70"/>
        <v>9.4410876619582709</v>
      </c>
      <c r="AC140" s="43" t="s">
        <v>543</v>
      </c>
      <c r="AD140" s="12"/>
    </row>
    <row r="141" spans="1:30" ht="94.5" x14ac:dyDescent="0.25">
      <c r="A141" s="25" t="s">
        <v>225</v>
      </c>
      <c r="B141" s="26" t="s">
        <v>255</v>
      </c>
      <c r="C141" s="27" t="s">
        <v>256</v>
      </c>
      <c r="D141" s="27">
        <v>8.6651640099999998</v>
      </c>
      <c r="E141" s="27">
        <v>15.674287888095559</v>
      </c>
      <c r="F141" s="27">
        <v>0.77815191000000006</v>
      </c>
      <c r="G141" s="27">
        <v>7.8870120999999997</v>
      </c>
      <c r="H141" s="41">
        <v>2.6903672008566115</v>
      </c>
      <c r="I141" s="41">
        <v>0</v>
      </c>
      <c r="J141" s="41">
        <v>0</v>
      </c>
      <c r="K141" s="41">
        <v>0</v>
      </c>
      <c r="L141" s="41">
        <v>2.6903672008566115</v>
      </c>
      <c r="M141" s="41">
        <v>7.4537538899999998</v>
      </c>
      <c r="N141" s="41">
        <v>0</v>
      </c>
      <c r="O141" s="41">
        <v>0</v>
      </c>
      <c r="P141" s="41">
        <v>0</v>
      </c>
      <c r="Q141" s="41">
        <v>7.4537538899999998</v>
      </c>
      <c r="R141" s="41">
        <f t="shared" si="98"/>
        <v>0.43325820999999998</v>
      </c>
      <c r="S141" s="29">
        <f t="shared" si="99"/>
        <v>4.7633866891433883</v>
      </c>
      <c r="T141" s="30">
        <f t="shared" si="100"/>
        <v>1.770534032539026</v>
      </c>
      <c r="U141" s="29">
        <f t="shared" si="81"/>
        <v>0</v>
      </c>
      <c r="V141" s="30" t="str">
        <f t="shared" si="65"/>
        <v>-</v>
      </c>
      <c r="W141" s="29">
        <f t="shared" si="82"/>
        <v>0</v>
      </c>
      <c r="X141" s="30" t="str">
        <f t="shared" si="67"/>
        <v>-</v>
      </c>
      <c r="Y141" s="29">
        <f t="shared" si="83"/>
        <v>0</v>
      </c>
      <c r="Z141" s="30" t="str">
        <f t="shared" si="69"/>
        <v>-</v>
      </c>
      <c r="AA141" s="29">
        <f t="shared" si="84"/>
        <v>4.7633866891433883</v>
      </c>
      <c r="AB141" s="30">
        <f t="shared" si="70"/>
        <v>1.770534032539026</v>
      </c>
      <c r="AC141" s="43" t="s">
        <v>544</v>
      </c>
      <c r="AD141" s="12"/>
    </row>
    <row r="142" spans="1:30" ht="63" x14ac:dyDescent="0.25">
      <c r="A142" s="25" t="s">
        <v>225</v>
      </c>
      <c r="B142" s="26" t="s">
        <v>257</v>
      </c>
      <c r="C142" s="27" t="s">
        <v>258</v>
      </c>
      <c r="D142" s="27">
        <v>6.9800039979999999</v>
      </c>
      <c r="E142" s="27">
        <v>15.777460042512594</v>
      </c>
      <c r="F142" s="27">
        <v>0.53786869999999998</v>
      </c>
      <c r="G142" s="27">
        <v>6.4421352980000002</v>
      </c>
      <c r="H142" s="41">
        <v>1.4021036084445364</v>
      </c>
      <c r="I142" s="41">
        <v>0</v>
      </c>
      <c r="J142" s="41">
        <v>0</v>
      </c>
      <c r="K142" s="41">
        <v>0</v>
      </c>
      <c r="L142" s="41">
        <v>1.4021036084445364</v>
      </c>
      <c r="M142" s="41">
        <v>250.19905509999998</v>
      </c>
      <c r="N142" s="41">
        <v>239.06232000000003</v>
      </c>
      <c r="O142" s="41">
        <v>0</v>
      </c>
      <c r="P142" s="41">
        <v>4.2030000000000003</v>
      </c>
      <c r="Q142" s="41">
        <v>6.9337350999999536</v>
      </c>
      <c r="R142" s="41">
        <f t="shared" si="98"/>
        <v>-243.75691980199997</v>
      </c>
      <c r="S142" s="29">
        <f t="shared" si="99"/>
        <v>248.79695149155543</v>
      </c>
      <c r="T142" s="30">
        <f t="shared" si="100"/>
        <v>177.44548262561383</v>
      </c>
      <c r="U142" s="29">
        <f t="shared" si="81"/>
        <v>239.06232000000003</v>
      </c>
      <c r="V142" s="30" t="str">
        <f t="shared" si="65"/>
        <v>-</v>
      </c>
      <c r="W142" s="29">
        <f t="shared" si="82"/>
        <v>0</v>
      </c>
      <c r="X142" s="30" t="str">
        <f t="shared" si="67"/>
        <v>-</v>
      </c>
      <c r="Y142" s="29">
        <f t="shared" si="83"/>
        <v>4.2030000000000003</v>
      </c>
      <c r="Z142" s="30" t="str">
        <f t="shared" si="69"/>
        <v>-</v>
      </c>
      <c r="AA142" s="29">
        <f t="shared" si="84"/>
        <v>5.5316314915554177</v>
      </c>
      <c r="AB142" s="30">
        <f t="shared" si="70"/>
        <v>3.945237326428459</v>
      </c>
      <c r="AC142" s="43" t="s">
        <v>545</v>
      </c>
      <c r="AD142" s="12"/>
    </row>
    <row r="143" spans="1:30" ht="63" x14ac:dyDescent="0.25">
      <c r="A143" s="25" t="s">
        <v>225</v>
      </c>
      <c r="B143" s="26" t="s">
        <v>259</v>
      </c>
      <c r="C143" s="27" t="s">
        <v>260</v>
      </c>
      <c r="D143" s="27">
        <v>3.609996008</v>
      </c>
      <c r="E143" s="27">
        <v>6.4576886624203578</v>
      </c>
      <c r="F143" s="27">
        <v>0.50579012000000001</v>
      </c>
      <c r="G143" s="27">
        <v>3.1042058880000001</v>
      </c>
      <c r="H143" s="41">
        <v>1.1496923042732488</v>
      </c>
      <c r="I143" s="41">
        <v>0</v>
      </c>
      <c r="J143" s="41">
        <v>0</v>
      </c>
      <c r="K143" s="41">
        <v>0</v>
      </c>
      <c r="L143" s="41">
        <v>1.1496923042732488</v>
      </c>
      <c r="M143" s="41">
        <v>103.68559528999999</v>
      </c>
      <c r="N143" s="41">
        <v>96.039529200000004</v>
      </c>
      <c r="O143" s="41">
        <v>0</v>
      </c>
      <c r="P143" s="41">
        <v>3.9353000000000002</v>
      </c>
      <c r="Q143" s="41">
        <v>3.7107660899999919</v>
      </c>
      <c r="R143" s="41">
        <f t="shared" si="98"/>
        <v>-100.581389402</v>
      </c>
      <c r="S143" s="29">
        <f t="shared" si="99"/>
        <v>102.53590298572675</v>
      </c>
      <c r="T143" s="30">
        <f t="shared" si="100"/>
        <v>89.185517381141764</v>
      </c>
      <c r="U143" s="29">
        <f t="shared" si="81"/>
        <v>96.039529200000004</v>
      </c>
      <c r="V143" s="30" t="str">
        <f t="shared" si="65"/>
        <v>-</v>
      </c>
      <c r="W143" s="29">
        <f t="shared" si="82"/>
        <v>0</v>
      </c>
      <c r="X143" s="30" t="str">
        <f t="shared" si="67"/>
        <v>-</v>
      </c>
      <c r="Y143" s="29">
        <f t="shared" si="83"/>
        <v>3.9353000000000002</v>
      </c>
      <c r="Z143" s="30" t="str">
        <f t="shared" si="69"/>
        <v>-</v>
      </c>
      <c r="AA143" s="29">
        <f t="shared" si="84"/>
        <v>2.5610737857267432</v>
      </c>
      <c r="AB143" s="30">
        <f t="shared" si="70"/>
        <v>2.2276167077117788</v>
      </c>
      <c r="AC143" s="43" t="s">
        <v>545</v>
      </c>
      <c r="AD143" s="12"/>
    </row>
    <row r="144" spans="1:30" ht="63" x14ac:dyDescent="0.25">
      <c r="A144" s="25" t="s">
        <v>225</v>
      </c>
      <c r="B144" s="26" t="s">
        <v>261</v>
      </c>
      <c r="C144" s="27" t="s">
        <v>262</v>
      </c>
      <c r="D144" s="27">
        <v>10.910004001999999</v>
      </c>
      <c r="E144" s="27">
        <v>16.27119522575757</v>
      </c>
      <c r="F144" s="27">
        <v>0.86442772000000001</v>
      </c>
      <c r="G144" s="27">
        <v>10.045576281999999</v>
      </c>
      <c r="H144" s="41">
        <v>2.4368465484044104</v>
      </c>
      <c r="I144" s="41">
        <v>0</v>
      </c>
      <c r="J144" s="41">
        <v>0</v>
      </c>
      <c r="K144" s="41">
        <v>0</v>
      </c>
      <c r="L144" s="41">
        <v>2.4368465484044104</v>
      </c>
      <c r="M144" s="41">
        <v>1.7780372799999999</v>
      </c>
      <c r="N144" s="41">
        <v>0</v>
      </c>
      <c r="O144" s="41">
        <v>0</v>
      </c>
      <c r="P144" s="41">
        <v>0</v>
      </c>
      <c r="Q144" s="41">
        <v>1.7780372799999999</v>
      </c>
      <c r="R144" s="41">
        <f t="shared" si="98"/>
        <v>8.2675390019999995</v>
      </c>
      <c r="S144" s="29">
        <f t="shared" si="99"/>
        <v>-0.65880926840441045</v>
      </c>
      <c r="T144" s="30">
        <f t="shared" si="100"/>
        <v>-0.27035320251732026</v>
      </c>
      <c r="U144" s="29">
        <f t="shared" si="81"/>
        <v>0</v>
      </c>
      <c r="V144" s="30" t="str">
        <f t="shared" si="65"/>
        <v>-</v>
      </c>
      <c r="W144" s="29">
        <f t="shared" si="82"/>
        <v>0</v>
      </c>
      <c r="X144" s="30" t="str">
        <f t="shared" si="67"/>
        <v>-</v>
      </c>
      <c r="Y144" s="29">
        <f t="shared" si="83"/>
        <v>0</v>
      </c>
      <c r="Z144" s="30" t="str">
        <f t="shared" si="69"/>
        <v>-</v>
      </c>
      <c r="AA144" s="29">
        <f t="shared" si="84"/>
        <v>-0.65880926840441045</v>
      </c>
      <c r="AB144" s="30">
        <f t="shared" si="70"/>
        <v>-0.27035320251732026</v>
      </c>
      <c r="AC144" s="43" t="s">
        <v>543</v>
      </c>
      <c r="AD144" s="12"/>
    </row>
    <row r="145" spans="1:30" ht="63" x14ac:dyDescent="0.25">
      <c r="A145" s="25" t="s">
        <v>225</v>
      </c>
      <c r="B145" s="26" t="s">
        <v>263</v>
      </c>
      <c r="C145" s="27" t="s">
        <v>264</v>
      </c>
      <c r="D145" s="27">
        <v>6.8548560000000007</v>
      </c>
      <c r="E145" s="27">
        <v>15.805223744218578</v>
      </c>
      <c r="F145" s="27">
        <v>2.0859930000000002</v>
      </c>
      <c r="G145" s="27">
        <v>4.7688630000000005</v>
      </c>
      <c r="H145" s="41">
        <v>2.4986094872210076</v>
      </c>
      <c r="I145" s="41">
        <v>0</v>
      </c>
      <c r="J145" s="41">
        <v>0</v>
      </c>
      <c r="K145" s="41">
        <v>0</v>
      </c>
      <c r="L145" s="41">
        <v>2.4986094872210076</v>
      </c>
      <c r="M145" s="41">
        <v>0</v>
      </c>
      <c r="N145" s="41">
        <v>0</v>
      </c>
      <c r="O145" s="41">
        <v>0</v>
      </c>
      <c r="P145" s="41">
        <v>0</v>
      </c>
      <c r="Q145" s="41">
        <v>0</v>
      </c>
      <c r="R145" s="41">
        <f t="shared" si="98"/>
        <v>4.7688630000000005</v>
      </c>
      <c r="S145" s="29">
        <f t="shared" si="99"/>
        <v>-2.4986094872210076</v>
      </c>
      <c r="T145" s="30">
        <f t="shared" si="100"/>
        <v>-1</v>
      </c>
      <c r="U145" s="29">
        <f t="shared" si="81"/>
        <v>0</v>
      </c>
      <c r="V145" s="30" t="str">
        <f t="shared" si="65"/>
        <v>-</v>
      </c>
      <c r="W145" s="29">
        <f t="shared" si="82"/>
        <v>0</v>
      </c>
      <c r="X145" s="30" t="str">
        <f t="shared" si="67"/>
        <v>-</v>
      </c>
      <c r="Y145" s="29">
        <f t="shared" si="83"/>
        <v>0</v>
      </c>
      <c r="Z145" s="30" t="str">
        <f t="shared" si="69"/>
        <v>-</v>
      </c>
      <c r="AA145" s="29">
        <f t="shared" si="84"/>
        <v>-2.4986094872210076</v>
      </c>
      <c r="AB145" s="30">
        <f t="shared" si="70"/>
        <v>-1</v>
      </c>
      <c r="AC145" s="43" t="s">
        <v>543</v>
      </c>
      <c r="AD145" s="12"/>
    </row>
    <row r="146" spans="1:30" ht="63" x14ac:dyDescent="0.25">
      <c r="A146" s="25" t="s">
        <v>225</v>
      </c>
      <c r="B146" s="26" t="s">
        <v>265</v>
      </c>
      <c r="C146" s="27" t="s">
        <v>266</v>
      </c>
      <c r="D146" s="27">
        <v>0.85262400799999982</v>
      </c>
      <c r="E146" s="27">
        <v>2.1177088223767364</v>
      </c>
      <c r="F146" s="27">
        <v>0.29879359</v>
      </c>
      <c r="G146" s="27">
        <v>0.55383041799999977</v>
      </c>
      <c r="H146" s="41">
        <v>0.55383041799999977</v>
      </c>
      <c r="I146" s="41">
        <v>0</v>
      </c>
      <c r="J146" s="41">
        <v>0</v>
      </c>
      <c r="K146" s="41">
        <v>0</v>
      </c>
      <c r="L146" s="41">
        <v>0.55383041799999977</v>
      </c>
      <c r="M146" s="41">
        <v>0.51119923</v>
      </c>
      <c r="N146" s="41">
        <v>0</v>
      </c>
      <c r="O146" s="41">
        <v>0</v>
      </c>
      <c r="P146" s="41">
        <v>0</v>
      </c>
      <c r="Q146" s="41">
        <v>0.51119923</v>
      </c>
      <c r="R146" s="41">
        <f t="shared" si="98"/>
        <v>4.2631187999999764E-2</v>
      </c>
      <c r="S146" s="29">
        <f t="shared" si="99"/>
        <v>-4.2631187999999764E-2</v>
      </c>
      <c r="T146" s="30">
        <f t="shared" si="100"/>
        <v>-7.6975165347454397E-2</v>
      </c>
      <c r="U146" s="29">
        <f t="shared" si="81"/>
        <v>0</v>
      </c>
      <c r="V146" s="30" t="str">
        <f t="shared" si="65"/>
        <v>-</v>
      </c>
      <c r="W146" s="29">
        <f t="shared" si="82"/>
        <v>0</v>
      </c>
      <c r="X146" s="30" t="str">
        <f t="shared" si="67"/>
        <v>-</v>
      </c>
      <c r="Y146" s="29">
        <f t="shared" si="83"/>
        <v>0</v>
      </c>
      <c r="Z146" s="30" t="str">
        <f t="shared" si="69"/>
        <v>-</v>
      </c>
      <c r="AA146" s="29">
        <f t="shared" si="84"/>
        <v>-4.2631187999999764E-2</v>
      </c>
      <c r="AB146" s="30">
        <f t="shared" si="70"/>
        <v>-7.6975165347454397E-2</v>
      </c>
      <c r="AC146" s="43" t="s">
        <v>33</v>
      </c>
      <c r="AD146" s="12"/>
    </row>
    <row r="147" spans="1:30" ht="63" x14ac:dyDescent="0.25">
      <c r="A147" s="25" t="s">
        <v>225</v>
      </c>
      <c r="B147" s="26" t="s">
        <v>267</v>
      </c>
      <c r="C147" s="27" t="s">
        <v>268</v>
      </c>
      <c r="D147" s="27">
        <v>7.790003994000001</v>
      </c>
      <c r="E147" s="27">
        <v>16.201841645227571</v>
      </c>
      <c r="F147" s="27">
        <v>1.01557612</v>
      </c>
      <c r="G147" s="27">
        <v>6.7744278740000006</v>
      </c>
      <c r="H147" s="41">
        <v>2.1270460860782001</v>
      </c>
      <c r="I147" s="41">
        <v>0</v>
      </c>
      <c r="J147" s="41">
        <v>0</v>
      </c>
      <c r="K147" s="41">
        <v>0</v>
      </c>
      <c r="L147" s="41">
        <v>2.1270460860782001</v>
      </c>
      <c r="M147" s="41">
        <v>1.6353662600000001</v>
      </c>
      <c r="N147" s="41">
        <v>0</v>
      </c>
      <c r="O147" s="41">
        <v>0</v>
      </c>
      <c r="P147" s="41">
        <v>0</v>
      </c>
      <c r="Q147" s="41">
        <v>1.6353662600000001</v>
      </c>
      <c r="R147" s="41">
        <f t="shared" si="98"/>
        <v>5.1390616140000009</v>
      </c>
      <c r="S147" s="29">
        <f t="shared" si="99"/>
        <v>-0.49167982607820004</v>
      </c>
      <c r="T147" s="30">
        <f t="shared" si="100"/>
        <v>-0.23115616972114991</v>
      </c>
      <c r="U147" s="29">
        <f t="shared" si="81"/>
        <v>0</v>
      </c>
      <c r="V147" s="30" t="str">
        <f t="shared" si="65"/>
        <v>-</v>
      </c>
      <c r="W147" s="29">
        <f t="shared" si="82"/>
        <v>0</v>
      </c>
      <c r="X147" s="30" t="str">
        <f t="shared" si="67"/>
        <v>-</v>
      </c>
      <c r="Y147" s="29">
        <f t="shared" si="83"/>
        <v>0</v>
      </c>
      <c r="Z147" s="30" t="str">
        <f t="shared" si="69"/>
        <v>-</v>
      </c>
      <c r="AA147" s="29">
        <f t="shared" si="84"/>
        <v>-0.49167982607820004</v>
      </c>
      <c r="AB147" s="30">
        <f t="shared" si="70"/>
        <v>-0.23115616972114991</v>
      </c>
      <c r="AC147" s="43" t="s">
        <v>543</v>
      </c>
      <c r="AD147" s="12"/>
    </row>
    <row r="148" spans="1:30" ht="63" x14ac:dyDescent="0.25">
      <c r="A148" s="25" t="s">
        <v>225</v>
      </c>
      <c r="B148" s="26" t="s">
        <v>269</v>
      </c>
      <c r="C148" s="27" t="s">
        <v>270</v>
      </c>
      <c r="D148" s="27">
        <v>7.2699959960000005</v>
      </c>
      <c r="E148" s="27">
        <v>22.553091138009972</v>
      </c>
      <c r="F148" s="27">
        <v>0</v>
      </c>
      <c r="G148" s="27">
        <v>7.2699959960000005</v>
      </c>
      <c r="H148" s="41">
        <v>1.6469495241481364</v>
      </c>
      <c r="I148" s="41">
        <v>0</v>
      </c>
      <c r="J148" s="41">
        <v>0</v>
      </c>
      <c r="K148" s="41">
        <v>0</v>
      </c>
      <c r="L148" s="41">
        <v>1.6469495241481364</v>
      </c>
      <c r="M148" s="41">
        <v>2.3307932</v>
      </c>
      <c r="N148" s="41">
        <v>0</v>
      </c>
      <c r="O148" s="41">
        <v>0</v>
      </c>
      <c r="P148" s="41">
        <v>0</v>
      </c>
      <c r="Q148" s="41">
        <v>2.3307932</v>
      </c>
      <c r="R148" s="41">
        <f t="shared" si="98"/>
        <v>4.939202796</v>
      </c>
      <c r="S148" s="29">
        <f t="shared" si="99"/>
        <v>0.68384367585186356</v>
      </c>
      <c r="T148" s="30">
        <f t="shared" si="100"/>
        <v>0.41521835722656586</v>
      </c>
      <c r="U148" s="29">
        <f t="shared" si="81"/>
        <v>0</v>
      </c>
      <c r="V148" s="30" t="str">
        <f t="shared" si="65"/>
        <v>-</v>
      </c>
      <c r="W148" s="29">
        <f t="shared" si="82"/>
        <v>0</v>
      </c>
      <c r="X148" s="30" t="str">
        <f t="shared" si="67"/>
        <v>-</v>
      </c>
      <c r="Y148" s="29">
        <f t="shared" si="83"/>
        <v>0</v>
      </c>
      <c r="Z148" s="30" t="str">
        <f t="shared" si="69"/>
        <v>-</v>
      </c>
      <c r="AA148" s="29">
        <f t="shared" si="84"/>
        <v>0.68384367585186356</v>
      </c>
      <c r="AB148" s="30">
        <f t="shared" si="70"/>
        <v>0.41521835722656586</v>
      </c>
      <c r="AC148" s="43" t="s">
        <v>543</v>
      </c>
      <c r="AD148" s="12"/>
    </row>
    <row r="149" spans="1:30" ht="63" x14ac:dyDescent="0.25">
      <c r="A149" s="25" t="s">
        <v>225</v>
      </c>
      <c r="B149" s="26" t="s">
        <v>271</v>
      </c>
      <c r="C149" s="27" t="s">
        <v>272</v>
      </c>
      <c r="D149" s="27">
        <v>11.073587997999999</v>
      </c>
      <c r="E149" s="27">
        <v>25.121364621265695</v>
      </c>
      <c r="F149" s="27">
        <v>1.02864566</v>
      </c>
      <c r="G149" s="27">
        <v>10.044942337999998</v>
      </c>
      <c r="H149" s="41">
        <v>2.0524199051756353</v>
      </c>
      <c r="I149" s="41">
        <v>0</v>
      </c>
      <c r="J149" s="41">
        <v>0</v>
      </c>
      <c r="K149" s="41">
        <v>0</v>
      </c>
      <c r="L149" s="41">
        <v>2.0524199051756353</v>
      </c>
      <c r="M149" s="41">
        <v>2.1059676499999997</v>
      </c>
      <c r="N149" s="41">
        <v>0</v>
      </c>
      <c r="O149" s="41">
        <v>0</v>
      </c>
      <c r="P149" s="41">
        <v>0</v>
      </c>
      <c r="Q149" s="41">
        <v>2.1059676499999997</v>
      </c>
      <c r="R149" s="41">
        <f t="shared" si="98"/>
        <v>7.9389746879999983</v>
      </c>
      <c r="S149" s="29">
        <f t="shared" si="99"/>
        <v>5.3547744824364418E-2</v>
      </c>
      <c r="T149" s="30">
        <f t="shared" si="100"/>
        <v>2.6090053350842982E-2</v>
      </c>
      <c r="U149" s="29">
        <f t="shared" si="81"/>
        <v>0</v>
      </c>
      <c r="V149" s="30" t="str">
        <f t="shared" si="65"/>
        <v>-</v>
      </c>
      <c r="W149" s="29">
        <f t="shared" si="82"/>
        <v>0</v>
      </c>
      <c r="X149" s="30" t="str">
        <f t="shared" si="67"/>
        <v>-</v>
      </c>
      <c r="Y149" s="29">
        <f t="shared" si="83"/>
        <v>0</v>
      </c>
      <c r="Z149" s="30" t="str">
        <f t="shared" si="69"/>
        <v>-</v>
      </c>
      <c r="AA149" s="29">
        <f t="shared" si="84"/>
        <v>5.3547744824364418E-2</v>
      </c>
      <c r="AB149" s="30">
        <f t="shared" si="70"/>
        <v>2.6090053350842982E-2</v>
      </c>
      <c r="AC149" s="43" t="s">
        <v>543</v>
      </c>
      <c r="AD149" s="12"/>
    </row>
    <row r="150" spans="1:30" ht="63" x14ac:dyDescent="0.25">
      <c r="A150" s="25" t="s">
        <v>225</v>
      </c>
      <c r="B150" s="26" t="s">
        <v>273</v>
      </c>
      <c r="C150" s="27" t="s">
        <v>274</v>
      </c>
      <c r="D150" s="27">
        <v>14.070000003999999</v>
      </c>
      <c r="E150" s="27">
        <v>33.734606946374569</v>
      </c>
      <c r="F150" s="27">
        <v>1.5060476699999998</v>
      </c>
      <c r="G150" s="27">
        <v>12.563952334</v>
      </c>
      <c r="H150" s="41">
        <v>3.7312967267917321</v>
      </c>
      <c r="I150" s="41">
        <v>0</v>
      </c>
      <c r="J150" s="41">
        <v>0</v>
      </c>
      <c r="K150" s="41">
        <v>0</v>
      </c>
      <c r="L150" s="41">
        <v>3.7312967267917321</v>
      </c>
      <c r="M150" s="41">
        <v>2.9777548599999997</v>
      </c>
      <c r="N150" s="41">
        <v>0</v>
      </c>
      <c r="O150" s="41">
        <v>0</v>
      </c>
      <c r="P150" s="41">
        <v>0</v>
      </c>
      <c r="Q150" s="41">
        <v>2.9777548599999997</v>
      </c>
      <c r="R150" s="41">
        <f t="shared" si="98"/>
        <v>9.5861974740000004</v>
      </c>
      <c r="S150" s="29">
        <f t="shared" si="99"/>
        <v>-0.75354186679173241</v>
      </c>
      <c r="T150" s="30">
        <f t="shared" si="100"/>
        <v>-0.20195174009643765</v>
      </c>
      <c r="U150" s="29">
        <f t="shared" si="81"/>
        <v>0</v>
      </c>
      <c r="V150" s="30" t="str">
        <f t="shared" si="65"/>
        <v>-</v>
      </c>
      <c r="W150" s="29">
        <f t="shared" si="82"/>
        <v>0</v>
      </c>
      <c r="X150" s="30" t="str">
        <f t="shared" si="67"/>
        <v>-</v>
      </c>
      <c r="Y150" s="29">
        <f t="shared" si="83"/>
        <v>0</v>
      </c>
      <c r="Z150" s="30" t="str">
        <f t="shared" si="69"/>
        <v>-</v>
      </c>
      <c r="AA150" s="29">
        <f t="shared" si="84"/>
        <v>-0.75354186679173241</v>
      </c>
      <c r="AB150" s="30">
        <f t="shared" si="70"/>
        <v>-0.20195174009643765</v>
      </c>
      <c r="AC150" s="43" t="s">
        <v>543</v>
      </c>
      <c r="AD150" s="12"/>
    </row>
    <row r="151" spans="1:30" ht="63" x14ac:dyDescent="0.25">
      <c r="A151" s="25" t="s">
        <v>225</v>
      </c>
      <c r="B151" s="26" t="s">
        <v>275</v>
      </c>
      <c r="C151" s="27" t="s">
        <v>276</v>
      </c>
      <c r="D151" s="27">
        <v>5.2500000000000009</v>
      </c>
      <c r="E151" s="27">
        <v>13.502376658373747</v>
      </c>
      <c r="F151" s="27">
        <v>1.06536319</v>
      </c>
      <c r="G151" s="27">
        <v>4.1846368100000007</v>
      </c>
      <c r="H151" s="41">
        <v>4.1846368100000007</v>
      </c>
      <c r="I151" s="41">
        <v>0</v>
      </c>
      <c r="J151" s="41">
        <v>0</v>
      </c>
      <c r="K151" s="41">
        <v>0</v>
      </c>
      <c r="L151" s="41">
        <v>4.1846368100000007</v>
      </c>
      <c r="M151" s="41">
        <v>3.9221367999999996</v>
      </c>
      <c r="N151" s="41">
        <v>0</v>
      </c>
      <c r="O151" s="41">
        <v>0</v>
      </c>
      <c r="P151" s="41">
        <v>0</v>
      </c>
      <c r="Q151" s="41">
        <v>3.9221367999999996</v>
      </c>
      <c r="R151" s="41">
        <f t="shared" si="98"/>
        <v>0.26250001000000101</v>
      </c>
      <c r="S151" s="29">
        <f t="shared" si="99"/>
        <v>-0.26250001000000101</v>
      </c>
      <c r="T151" s="30">
        <f t="shared" si="100"/>
        <v>-6.2729460624326189E-2</v>
      </c>
      <c r="U151" s="29">
        <f t="shared" si="81"/>
        <v>0</v>
      </c>
      <c r="V151" s="30" t="str">
        <f t="shared" si="65"/>
        <v>-</v>
      </c>
      <c r="W151" s="29">
        <f t="shared" si="82"/>
        <v>0</v>
      </c>
      <c r="X151" s="30" t="str">
        <f t="shared" si="67"/>
        <v>-</v>
      </c>
      <c r="Y151" s="29">
        <f t="shared" si="83"/>
        <v>0</v>
      </c>
      <c r="Z151" s="30" t="str">
        <f t="shared" si="69"/>
        <v>-</v>
      </c>
      <c r="AA151" s="29">
        <f t="shared" si="84"/>
        <v>-0.26250001000000101</v>
      </c>
      <c r="AB151" s="30">
        <f t="shared" si="70"/>
        <v>-6.2729460624326189E-2</v>
      </c>
      <c r="AC151" s="43" t="s">
        <v>33</v>
      </c>
      <c r="AD151" s="12"/>
    </row>
    <row r="152" spans="1:30" ht="63" x14ac:dyDescent="0.25">
      <c r="A152" s="25" t="s">
        <v>225</v>
      </c>
      <c r="B152" s="26" t="s">
        <v>277</v>
      </c>
      <c r="C152" s="27" t="s">
        <v>278</v>
      </c>
      <c r="D152" s="27">
        <v>4.5304320059999998</v>
      </c>
      <c r="E152" s="27">
        <v>15.530382884216261</v>
      </c>
      <c r="F152" s="27">
        <v>1.1769178300000001</v>
      </c>
      <c r="G152" s="27">
        <v>3.353514176</v>
      </c>
      <c r="H152" s="41">
        <v>3.353514176</v>
      </c>
      <c r="I152" s="41">
        <v>0</v>
      </c>
      <c r="J152" s="41">
        <v>0</v>
      </c>
      <c r="K152" s="41">
        <v>0</v>
      </c>
      <c r="L152" s="41">
        <v>3.353514176</v>
      </c>
      <c r="M152" s="41">
        <v>3.1269925599999997</v>
      </c>
      <c r="N152" s="41">
        <v>0</v>
      </c>
      <c r="O152" s="41">
        <v>0</v>
      </c>
      <c r="P152" s="41">
        <v>0</v>
      </c>
      <c r="Q152" s="41">
        <v>3.1269925599999997</v>
      </c>
      <c r="R152" s="41">
        <f t="shared" si="98"/>
        <v>0.22652161600000031</v>
      </c>
      <c r="S152" s="29">
        <f t="shared" si="99"/>
        <v>-0.22652161600000031</v>
      </c>
      <c r="T152" s="30">
        <f t="shared" si="100"/>
        <v>-6.7547534947411628E-2</v>
      </c>
      <c r="U152" s="29">
        <f t="shared" si="81"/>
        <v>0</v>
      </c>
      <c r="V152" s="30" t="str">
        <f t="shared" si="65"/>
        <v>-</v>
      </c>
      <c r="W152" s="29">
        <f t="shared" si="82"/>
        <v>0</v>
      </c>
      <c r="X152" s="30" t="str">
        <f t="shared" si="67"/>
        <v>-</v>
      </c>
      <c r="Y152" s="29">
        <f t="shared" si="83"/>
        <v>0</v>
      </c>
      <c r="Z152" s="30" t="str">
        <f t="shared" si="69"/>
        <v>-</v>
      </c>
      <c r="AA152" s="29">
        <f t="shared" si="84"/>
        <v>-0.22652161600000031</v>
      </c>
      <c r="AB152" s="30">
        <f t="shared" si="70"/>
        <v>-6.7547534947411628E-2</v>
      </c>
      <c r="AC152" s="43" t="s">
        <v>33</v>
      </c>
      <c r="AD152" s="12"/>
    </row>
    <row r="153" spans="1:30" ht="63" x14ac:dyDescent="0.25">
      <c r="A153" s="25" t="s">
        <v>225</v>
      </c>
      <c r="B153" s="26" t="s">
        <v>279</v>
      </c>
      <c r="C153" s="27" t="s">
        <v>280</v>
      </c>
      <c r="D153" s="27">
        <v>8.31</v>
      </c>
      <c r="E153" s="27">
        <v>15.590715362414064</v>
      </c>
      <c r="F153" s="27">
        <v>1.1851596</v>
      </c>
      <c r="G153" s="27">
        <v>7.1248404000000001</v>
      </c>
      <c r="H153" s="41">
        <v>2.6125597956834583</v>
      </c>
      <c r="I153" s="41">
        <v>0</v>
      </c>
      <c r="J153" s="41">
        <v>0</v>
      </c>
      <c r="K153" s="41">
        <v>0</v>
      </c>
      <c r="L153" s="41">
        <v>2.6125597956834583</v>
      </c>
      <c r="M153" s="41">
        <v>1.5252230900000001</v>
      </c>
      <c r="N153" s="41">
        <v>0</v>
      </c>
      <c r="O153" s="41">
        <v>0</v>
      </c>
      <c r="P153" s="41">
        <v>0</v>
      </c>
      <c r="Q153" s="41">
        <v>1.5252230900000001</v>
      </c>
      <c r="R153" s="41">
        <f t="shared" si="98"/>
        <v>5.5996173100000002</v>
      </c>
      <c r="S153" s="29">
        <f t="shared" si="99"/>
        <v>-1.0873367056834582</v>
      </c>
      <c r="T153" s="30">
        <f t="shared" si="100"/>
        <v>-0.41619591156534874</v>
      </c>
      <c r="U153" s="29">
        <f t="shared" si="81"/>
        <v>0</v>
      </c>
      <c r="V153" s="30" t="str">
        <f t="shared" ref="V153:V219" si="105">IF($H153="нд","нд",IF(I153=0,"-",U153/I153))</f>
        <v>-</v>
      </c>
      <c r="W153" s="29">
        <f t="shared" si="82"/>
        <v>0</v>
      </c>
      <c r="X153" s="30" t="str">
        <f t="shared" ref="X153:X219" si="106">IF($H153="нд","нд",IF(J153=0,"-",W153/J153))</f>
        <v>-</v>
      </c>
      <c r="Y153" s="29">
        <f t="shared" si="83"/>
        <v>0</v>
      </c>
      <c r="Z153" s="30" t="str">
        <f t="shared" ref="Z153:Z219" si="107">IF($H153="нд","нд",IF(K153=0,"-",Y153/K153))</f>
        <v>-</v>
      </c>
      <c r="AA153" s="29">
        <f t="shared" si="84"/>
        <v>-1.0873367056834582</v>
      </c>
      <c r="AB153" s="30">
        <f t="shared" ref="AB153:AB219" si="108">IF($H153="нд","нд",IF(L153=0,"-",AA153/L153))</f>
        <v>-0.41619591156534874</v>
      </c>
      <c r="AC153" s="43" t="s">
        <v>543</v>
      </c>
      <c r="AD153" s="12"/>
    </row>
    <row r="154" spans="1:30" ht="63" x14ac:dyDescent="0.25">
      <c r="A154" s="25" t="s">
        <v>225</v>
      </c>
      <c r="B154" s="26" t="s">
        <v>281</v>
      </c>
      <c r="C154" s="27" t="s">
        <v>282</v>
      </c>
      <c r="D154" s="27">
        <v>4.3599959999999998</v>
      </c>
      <c r="E154" s="27">
        <v>6.2387957517876931</v>
      </c>
      <c r="F154" s="27">
        <v>1.26842313</v>
      </c>
      <c r="G154" s="27">
        <v>3.0915728699999998</v>
      </c>
      <c r="H154" s="41">
        <v>3.0915728699999994</v>
      </c>
      <c r="I154" s="41">
        <v>0</v>
      </c>
      <c r="J154" s="41">
        <v>0</v>
      </c>
      <c r="K154" s="41">
        <v>0</v>
      </c>
      <c r="L154" s="41">
        <v>3.0915728699999994</v>
      </c>
      <c r="M154" s="41">
        <v>2.8735730799999999</v>
      </c>
      <c r="N154" s="41">
        <v>0</v>
      </c>
      <c r="O154" s="41">
        <v>0</v>
      </c>
      <c r="P154" s="41">
        <v>0</v>
      </c>
      <c r="Q154" s="41">
        <v>2.8735730799999999</v>
      </c>
      <c r="R154" s="41">
        <f t="shared" si="98"/>
        <v>0.21799978999999992</v>
      </c>
      <c r="S154" s="29">
        <f t="shared" si="99"/>
        <v>-0.21799978999999947</v>
      </c>
      <c r="T154" s="30">
        <f t="shared" si="100"/>
        <v>-7.0514200753741096E-2</v>
      </c>
      <c r="U154" s="29">
        <f t="shared" si="81"/>
        <v>0</v>
      </c>
      <c r="V154" s="30" t="str">
        <f t="shared" si="105"/>
        <v>-</v>
      </c>
      <c r="W154" s="29">
        <f t="shared" si="82"/>
        <v>0</v>
      </c>
      <c r="X154" s="30" t="str">
        <f t="shared" si="106"/>
        <v>-</v>
      </c>
      <c r="Y154" s="29">
        <f t="shared" si="83"/>
        <v>0</v>
      </c>
      <c r="Z154" s="30" t="str">
        <f t="shared" si="107"/>
        <v>-</v>
      </c>
      <c r="AA154" s="29">
        <f t="shared" si="84"/>
        <v>-0.21799978999999947</v>
      </c>
      <c r="AB154" s="30">
        <f t="shared" si="108"/>
        <v>-7.0514200753741096E-2</v>
      </c>
      <c r="AC154" s="43" t="s">
        <v>33</v>
      </c>
      <c r="AD154" s="12"/>
    </row>
    <row r="155" spans="1:30" ht="63" x14ac:dyDescent="0.25">
      <c r="A155" s="25" t="s">
        <v>225</v>
      </c>
      <c r="B155" s="26" t="s">
        <v>283</v>
      </c>
      <c r="C155" s="27" t="s">
        <v>284</v>
      </c>
      <c r="D155" s="27">
        <v>1.9855559920000001</v>
      </c>
      <c r="E155" s="27">
        <v>4.5404257144723896</v>
      </c>
      <c r="F155" s="27">
        <v>0.67444623000000004</v>
      </c>
      <c r="G155" s="27">
        <v>1.3111097620000001</v>
      </c>
      <c r="H155" s="41">
        <v>1.3111097620000001</v>
      </c>
      <c r="I155" s="41">
        <v>0</v>
      </c>
      <c r="J155" s="41">
        <v>0</v>
      </c>
      <c r="K155" s="41">
        <v>0</v>
      </c>
      <c r="L155" s="41">
        <v>1.3111097620000001</v>
      </c>
      <c r="M155" s="41">
        <v>1.21183196</v>
      </c>
      <c r="N155" s="41">
        <v>0</v>
      </c>
      <c r="O155" s="41">
        <v>0</v>
      </c>
      <c r="P155" s="41">
        <v>0</v>
      </c>
      <c r="Q155" s="41">
        <v>1.21183196</v>
      </c>
      <c r="R155" s="41">
        <f t="shared" si="98"/>
        <v>9.9277802000000026E-2</v>
      </c>
      <c r="S155" s="29">
        <f t="shared" si="99"/>
        <v>-9.9277802000000026E-2</v>
      </c>
      <c r="T155" s="30">
        <f t="shared" si="100"/>
        <v>-7.5720435372671729E-2</v>
      </c>
      <c r="U155" s="29">
        <f t="shared" si="81"/>
        <v>0</v>
      </c>
      <c r="V155" s="30" t="str">
        <f t="shared" si="105"/>
        <v>-</v>
      </c>
      <c r="W155" s="29">
        <f t="shared" si="82"/>
        <v>0</v>
      </c>
      <c r="X155" s="30" t="str">
        <f t="shared" si="106"/>
        <v>-</v>
      </c>
      <c r="Y155" s="29">
        <f t="shared" si="83"/>
        <v>0</v>
      </c>
      <c r="Z155" s="30" t="str">
        <f t="shared" si="107"/>
        <v>-</v>
      </c>
      <c r="AA155" s="29">
        <f t="shared" si="84"/>
        <v>-9.9277802000000026E-2</v>
      </c>
      <c r="AB155" s="30">
        <f t="shared" si="108"/>
        <v>-7.5720435372671729E-2</v>
      </c>
      <c r="AC155" s="43" t="s">
        <v>33</v>
      </c>
      <c r="AD155" s="12"/>
    </row>
    <row r="156" spans="1:30" ht="63" x14ac:dyDescent="0.25">
      <c r="A156" s="25" t="s">
        <v>225</v>
      </c>
      <c r="B156" s="26" t="s">
        <v>285</v>
      </c>
      <c r="C156" s="27" t="s">
        <v>286</v>
      </c>
      <c r="D156" s="27">
        <v>4.98942</v>
      </c>
      <c r="E156" s="27">
        <v>9.0706429957451284</v>
      </c>
      <c r="F156" s="27">
        <v>0.62748725999999999</v>
      </c>
      <c r="G156" s="27">
        <v>4.3619327400000003</v>
      </c>
      <c r="H156" s="41">
        <v>1.3101397484101489</v>
      </c>
      <c r="I156" s="41">
        <v>0</v>
      </c>
      <c r="J156" s="41">
        <v>0</v>
      </c>
      <c r="K156" s="41">
        <v>0</v>
      </c>
      <c r="L156" s="41">
        <v>1.3101397484101489</v>
      </c>
      <c r="M156" s="41">
        <v>1.1651142800000001</v>
      </c>
      <c r="N156" s="41">
        <v>0</v>
      </c>
      <c r="O156" s="41">
        <v>0</v>
      </c>
      <c r="P156" s="41">
        <v>0</v>
      </c>
      <c r="Q156" s="41">
        <v>1.1651142800000001</v>
      </c>
      <c r="R156" s="41">
        <f t="shared" si="98"/>
        <v>3.1968184600000003</v>
      </c>
      <c r="S156" s="29">
        <f t="shared" si="99"/>
        <v>-0.14502546841014885</v>
      </c>
      <c r="T156" s="30">
        <f t="shared" si="100"/>
        <v>-0.1106946557312965</v>
      </c>
      <c r="U156" s="29">
        <f t="shared" si="81"/>
        <v>0</v>
      </c>
      <c r="V156" s="30" t="str">
        <f t="shared" si="105"/>
        <v>-</v>
      </c>
      <c r="W156" s="29">
        <f t="shared" si="82"/>
        <v>0</v>
      </c>
      <c r="X156" s="30" t="str">
        <f t="shared" si="106"/>
        <v>-</v>
      </c>
      <c r="Y156" s="29">
        <f t="shared" si="83"/>
        <v>0</v>
      </c>
      <c r="Z156" s="30" t="str">
        <f t="shared" si="107"/>
        <v>-</v>
      </c>
      <c r="AA156" s="29">
        <f t="shared" si="84"/>
        <v>-0.14502546841014885</v>
      </c>
      <c r="AB156" s="30">
        <f t="shared" si="108"/>
        <v>-0.1106946557312965</v>
      </c>
      <c r="AC156" s="43" t="s">
        <v>543</v>
      </c>
      <c r="AD156" s="12"/>
    </row>
    <row r="157" spans="1:30" ht="63" x14ac:dyDescent="0.25">
      <c r="A157" s="25" t="s">
        <v>225</v>
      </c>
      <c r="B157" s="26" t="s">
        <v>287</v>
      </c>
      <c r="C157" s="27" t="s">
        <v>288</v>
      </c>
      <c r="D157" s="27">
        <v>4.4912040040000001</v>
      </c>
      <c r="E157" s="27">
        <v>15.51009609085653</v>
      </c>
      <c r="F157" s="27">
        <v>0.93392548000000009</v>
      </c>
      <c r="G157" s="27">
        <v>3.557278524</v>
      </c>
      <c r="H157" s="41">
        <v>3.557278524</v>
      </c>
      <c r="I157" s="41">
        <v>0</v>
      </c>
      <c r="J157" s="41">
        <v>0</v>
      </c>
      <c r="K157" s="41">
        <v>0</v>
      </c>
      <c r="L157" s="41">
        <v>3.557278524</v>
      </c>
      <c r="M157" s="41">
        <v>3.3327183200000001</v>
      </c>
      <c r="N157" s="41">
        <v>0</v>
      </c>
      <c r="O157" s="41">
        <v>0</v>
      </c>
      <c r="P157" s="41">
        <v>0</v>
      </c>
      <c r="Q157" s="41">
        <v>3.3327183200000001</v>
      </c>
      <c r="R157" s="41">
        <f t="shared" si="98"/>
        <v>0.22456020399999987</v>
      </c>
      <c r="S157" s="29">
        <f t="shared" si="99"/>
        <v>-0.22456020399999987</v>
      </c>
      <c r="T157" s="30">
        <f t="shared" si="100"/>
        <v>-6.3126967001586376E-2</v>
      </c>
      <c r="U157" s="29">
        <f t="shared" si="81"/>
        <v>0</v>
      </c>
      <c r="V157" s="30" t="str">
        <f t="shared" si="105"/>
        <v>-</v>
      </c>
      <c r="W157" s="29">
        <f t="shared" si="82"/>
        <v>0</v>
      </c>
      <c r="X157" s="30" t="str">
        <f t="shared" si="106"/>
        <v>-</v>
      </c>
      <c r="Y157" s="29">
        <f t="shared" si="83"/>
        <v>0</v>
      </c>
      <c r="Z157" s="30" t="str">
        <f t="shared" si="107"/>
        <v>-</v>
      </c>
      <c r="AA157" s="29">
        <f t="shared" si="84"/>
        <v>-0.22456020399999987</v>
      </c>
      <c r="AB157" s="30">
        <f t="shared" si="108"/>
        <v>-6.3126967001586376E-2</v>
      </c>
      <c r="AC157" s="43" t="s">
        <v>33</v>
      </c>
      <c r="AD157" s="12"/>
    </row>
    <row r="158" spans="1:30" ht="63" x14ac:dyDescent="0.25">
      <c r="A158" s="25" t="s">
        <v>225</v>
      </c>
      <c r="B158" s="26" t="s">
        <v>289</v>
      </c>
      <c r="C158" s="27" t="s">
        <v>290</v>
      </c>
      <c r="D158" s="27">
        <v>5.3023920000000002</v>
      </c>
      <c r="E158" s="27">
        <v>6.9017013560576812</v>
      </c>
      <c r="F158" s="27">
        <v>0.77810995000000005</v>
      </c>
      <c r="G158" s="27">
        <v>4.5242820500000001</v>
      </c>
      <c r="H158" s="41">
        <v>1.5511023241517057</v>
      </c>
      <c r="I158" s="41">
        <v>0</v>
      </c>
      <c r="J158" s="41">
        <v>0</v>
      </c>
      <c r="K158" s="41">
        <v>0</v>
      </c>
      <c r="L158" s="41">
        <v>1.5511023241517057</v>
      </c>
      <c r="M158" s="41">
        <v>1.0898420800000002</v>
      </c>
      <c r="N158" s="41">
        <v>0</v>
      </c>
      <c r="O158" s="41">
        <v>0</v>
      </c>
      <c r="P158" s="41">
        <v>0</v>
      </c>
      <c r="Q158" s="41">
        <v>1.0898420800000002</v>
      </c>
      <c r="R158" s="41">
        <f t="shared" si="98"/>
        <v>3.4344399699999997</v>
      </c>
      <c r="S158" s="29">
        <f t="shared" si="99"/>
        <v>-0.46126024415170552</v>
      </c>
      <c r="T158" s="30">
        <f t="shared" si="100"/>
        <v>-0.29737576752324685</v>
      </c>
      <c r="U158" s="29">
        <f t="shared" si="81"/>
        <v>0</v>
      </c>
      <c r="V158" s="30" t="str">
        <f t="shared" si="105"/>
        <v>-</v>
      </c>
      <c r="W158" s="29">
        <f t="shared" si="82"/>
        <v>0</v>
      </c>
      <c r="X158" s="30" t="str">
        <f t="shared" si="106"/>
        <v>-</v>
      </c>
      <c r="Y158" s="29">
        <f t="shared" si="83"/>
        <v>0</v>
      </c>
      <c r="Z158" s="30" t="str">
        <f t="shared" si="107"/>
        <v>-</v>
      </c>
      <c r="AA158" s="29">
        <f t="shared" si="84"/>
        <v>-0.46126024415170552</v>
      </c>
      <c r="AB158" s="30">
        <f t="shared" si="108"/>
        <v>-0.29737576752324685</v>
      </c>
      <c r="AC158" s="43" t="s">
        <v>543</v>
      </c>
      <c r="AD158" s="12"/>
    </row>
    <row r="159" spans="1:30" ht="63" x14ac:dyDescent="0.25">
      <c r="A159" s="25" t="s">
        <v>225</v>
      </c>
      <c r="B159" s="26" t="s">
        <v>291</v>
      </c>
      <c r="C159" s="27" t="s">
        <v>292</v>
      </c>
      <c r="D159" s="27">
        <v>2.5400040060000002</v>
      </c>
      <c r="E159" s="27">
        <v>4.1209383524588805</v>
      </c>
      <c r="F159" s="27">
        <v>0.81063187999999997</v>
      </c>
      <c r="G159" s="27">
        <v>1.7293721260000003</v>
      </c>
      <c r="H159" s="41">
        <v>1.7293721260000003</v>
      </c>
      <c r="I159" s="41">
        <v>0</v>
      </c>
      <c r="J159" s="41">
        <v>0</v>
      </c>
      <c r="K159" s="41">
        <v>0</v>
      </c>
      <c r="L159" s="41">
        <v>1.7293721260000003</v>
      </c>
      <c r="M159" s="41">
        <v>1.6023719199999999</v>
      </c>
      <c r="N159" s="41">
        <v>0</v>
      </c>
      <c r="O159" s="41">
        <v>0</v>
      </c>
      <c r="P159" s="41">
        <v>0</v>
      </c>
      <c r="Q159" s="41">
        <v>1.6023719199999999</v>
      </c>
      <c r="R159" s="41">
        <f t="shared" si="98"/>
        <v>0.12700020600000039</v>
      </c>
      <c r="S159" s="29">
        <f t="shared" si="99"/>
        <v>-0.12700020600000039</v>
      </c>
      <c r="T159" s="30">
        <f t="shared" si="100"/>
        <v>-7.3437176470369667E-2</v>
      </c>
      <c r="U159" s="29">
        <f t="shared" si="81"/>
        <v>0</v>
      </c>
      <c r="V159" s="30" t="str">
        <f t="shared" si="105"/>
        <v>-</v>
      </c>
      <c r="W159" s="29">
        <f t="shared" si="82"/>
        <v>0</v>
      </c>
      <c r="X159" s="30" t="str">
        <f t="shared" si="106"/>
        <v>-</v>
      </c>
      <c r="Y159" s="29">
        <f t="shared" si="83"/>
        <v>0</v>
      </c>
      <c r="Z159" s="30" t="str">
        <f t="shared" si="107"/>
        <v>-</v>
      </c>
      <c r="AA159" s="29">
        <f t="shared" si="84"/>
        <v>-0.12700020600000039</v>
      </c>
      <c r="AB159" s="30">
        <f t="shared" si="108"/>
        <v>-7.3437176470369667E-2</v>
      </c>
      <c r="AC159" s="43" t="s">
        <v>33</v>
      </c>
      <c r="AD159" s="12"/>
    </row>
    <row r="160" spans="1:30" ht="63" x14ac:dyDescent="0.25">
      <c r="A160" s="25" t="s">
        <v>225</v>
      </c>
      <c r="B160" s="26" t="s">
        <v>293</v>
      </c>
      <c r="C160" s="27" t="s">
        <v>294</v>
      </c>
      <c r="D160" s="27">
        <v>1.8177600059999999</v>
      </c>
      <c r="E160" s="27">
        <v>9.1963049598776916</v>
      </c>
      <c r="F160" s="27">
        <v>0.56851317000000001</v>
      </c>
      <c r="G160" s="27">
        <v>1.2492468359999997</v>
      </c>
      <c r="H160" s="41">
        <v>1.2492468359999997</v>
      </c>
      <c r="I160" s="41">
        <v>0</v>
      </c>
      <c r="J160" s="41">
        <v>0</v>
      </c>
      <c r="K160" s="41">
        <v>0</v>
      </c>
      <c r="L160" s="41">
        <v>1.2492468359999997</v>
      </c>
      <c r="M160" s="41">
        <v>1.1583588200000001</v>
      </c>
      <c r="N160" s="41">
        <v>0</v>
      </c>
      <c r="O160" s="41">
        <v>0</v>
      </c>
      <c r="P160" s="41">
        <v>0</v>
      </c>
      <c r="Q160" s="41">
        <v>1.1583588200000001</v>
      </c>
      <c r="R160" s="41">
        <f t="shared" si="98"/>
        <v>9.0888015999999627E-2</v>
      </c>
      <c r="S160" s="29">
        <f t="shared" si="99"/>
        <v>-9.0888015999999627E-2</v>
      </c>
      <c r="T160" s="30">
        <f t="shared" si="100"/>
        <v>-7.2754249505259216E-2</v>
      </c>
      <c r="U160" s="29">
        <f t="shared" si="81"/>
        <v>0</v>
      </c>
      <c r="V160" s="30" t="str">
        <f t="shared" si="105"/>
        <v>-</v>
      </c>
      <c r="W160" s="29">
        <f t="shared" si="82"/>
        <v>0</v>
      </c>
      <c r="X160" s="30" t="str">
        <f t="shared" si="106"/>
        <v>-</v>
      </c>
      <c r="Y160" s="29">
        <f t="shared" si="83"/>
        <v>0</v>
      </c>
      <c r="Z160" s="30" t="str">
        <f t="shared" si="107"/>
        <v>-</v>
      </c>
      <c r="AA160" s="29">
        <f t="shared" si="84"/>
        <v>-9.0888015999999627E-2</v>
      </c>
      <c r="AB160" s="30">
        <f t="shared" si="108"/>
        <v>-7.2754249505259216E-2</v>
      </c>
      <c r="AC160" s="43" t="s">
        <v>33</v>
      </c>
      <c r="AD160" s="12"/>
    </row>
    <row r="161" spans="1:30" ht="63" x14ac:dyDescent="0.25">
      <c r="A161" s="25" t="s">
        <v>225</v>
      </c>
      <c r="B161" s="26" t="s">
        <v>295</v>
      </c>
      <c r="C161" s="27" t="s">
        <v>296</v>
      </c>
      <c r="D161" s="27">
        <v>1.5106440119999998</v>
      </c>
      <c r="E161" s="27">
        <v>2.0879377117177516</v>
      </c>
      <c r="F161" s="27">
        <v>0.77925230000000001</v>
      </c>
      <c r="G161" s="27">
        <v>0.73139171199999975</v>
      </c>
      <c r="H161" s="41">
        <v>0.73139171199999975</v>
      </c>
      <c r="I161" s="41">
        <v>0</v>
      </c>
      <c r="J161" s="41">
        <v>0</v>
      </c>
      <c r="K161" s="41">
        <v>0</v>
      </c>
      <c r="L161" s="41">
        <v>0.73139171199999975</v>
      </c>
      <c r="M161" s="41">
        <v>0.65585948999999999</v>
      </c>
      <c r="N161" s="41">
        <v>0</v>
      </c>
      <c r="O161" s="41">
        <v>0</v>
      </c>
      <c r="P161" s="41">
        <v>0</v>
      </c>
      <c r="Q161" s="41">
        <v>0.65585948999999999</v>
      </c>
      <c r="R161" s="41">
        <f t="shared" si="98"/>
        <v>7.553222199999976E-2</v>
      </c>
      <c r="S161" s="29">
        <f t="shared" si="99"/>
        <v>-7.553222199999976E-2</v>
      </c>
      <c r="T161" s="30">
        <f t="shared" si="100"/>
        <v>-0.10327191402464209</v>
      </c>
      <c r="U161" s="29">
        <f t="shared" si="81"/>
        <v>0</v>
      </c>
      <c r="V161" s="30" t="str">
        <f t="shared" si="105"/>
        <v>-</v>
      </c>
      <c r="W161" s="29">
        <f t="shared" si="82"/>
        <v>0</v>
      </c>
      <c r="X161" s="30" t="str">
        <f t="shared" si="106"/>
        <v>-</v>
      </c>
      <c r="Y161" s="29">
        <f t="shared" si="83"/>
        <v>0</v>
      </c>
      <c r="Z161" s="30" t="str">
        <f t="shared" si="107"/>
        <v>-</v>
      </c>
      <c r="AA161" s="29">
        <f t="shared" si="84"/>
        <v>-7.553222199999976E-2</v>
      </c>
      <c r="AB161" s="30">
        <f t="shared" si="108"/>
        <v>-0.10327191402464209</v>
      </c>
      <c r="AC161" s="43" t="s">
        <v>33</v>
      </c>
      <c r="AD161" s="12"/>
    </row>
    <row r="162" spans="1:30" ht="63" x14ac:dyDescent="0.25">
      <c r="A162" s="25" t="s">
        <v>225</v>
      </c>
      <c r="B162" s="26" t="s">
        <v>297</v>
      </c>
      <c r="C162" s="27" t="s">
        <v>298</v>
      </c>
      <c r="D162" s="27">
        <v>1.223544</v>
      </c>
      <c r="E162" s="27">
        <v>2.0587950654963043</v>
      </c>
      <c r="F162" s="27">
        <v>0.41011397999999999</v>
      </c>
      <c r="G162" s="27">
        <v>0.81343001999999998</v>
      </c>
      <c r="H162" s="41">
        <v>0.81343001999999998</v>
      </c>
      <c r="I162" s="41">
        <v>0</v>
      </c>
      <c r="J162" s="41">
        <v>0</v>
      </c>
      <c r="K162" s="41">
        <v>0</v>
      </c>
      <c r="L162" s="41">
        <v>0.81343001999999998</v>
      </c>
      <c r="M162" s="41">
        <v>0.75225281999999993</v>
      </c>
      <c r="N162" s="41">
        <v>0</v>
      </c>
      <c r="O162" s="41">
        <v>0</v>
      </c>
      <c r="P162" s="41">
        <v>0</v>
      </c>
      <c r="Q162" s="41">
        <v>0.75225281999999993</v>
      </c>
      <c r="R162" s="41">
        <f t="shared" si="98"/>
        <v>6.1177200000000043E-2</v>
      </c>
      <c r="S162" s="29">
        <f t="shared" si="99"/>
        <v>-6.1177200000000043E-2</v>
      </c>
      <c r="T162" s="30">
        <f t="shared" si="100"/>
        <v>-7.5208928236998235E-2</v>
      </c>
      <c r="U162" s="29">
        <f t="shared" si="81"/>
        <v>0</v>
      </c>
      <c r="V162" s="30" t="str">
        <f t="shared" si="105"/>
        <v>-</v>
      </c>
      <c r="W162" s="29">
        <f t="shared" si="82"/>
        <v>0</v>
      </c>
      <c r="X162" s="30" t="str">
        <f t="shared" si="106"/>
        <v>-</v>
      </c>
      <c r="Y162" s="29">
        <f t="shared" si="83"/>
        <v>0</v>
      </c>
      <c r="Z162" s="30" t="str">
        <f t="shared" si="107"/>
        <v>-</v>
      </c>
      <c r="AA162" s="29">
        <f t="shared" si="84"/>
        <v>-6.1177200000000043E-2</v>
      </c>
      <c r="AB162" s="30">
        <f t="shared" si="108"/>
        <v>-7.5208928236998235E-2</v>
      </c>
      <c r="AC162" s="43" t="s">
        <v>33</v>
      </c>
      <c r="AD162" s="12"/>
    </row>
    <row r="163" spans="1:30" ht="63" x14ac:dyDescent="0.25">
      <c r="A163" s="25" t="s">
        <v>225</v>
      </c>
      <c r="B163" s="26" t="s">
        <v>299</v>
      </c>
      <c r="C163" s="27" t="s">
        <v>300</v>
      </c>
      <c r="D163" s="27">
        <v>11.516363999999998</v>
      </c>
      <c r="E163" s="27">
        <v>24.518074575941078</v>
      </c>
      <c r="F163" s="27">
        <v>0.99358816999999999</v>
      </c>
      <c r="G163" s="27">
        <v>10.522775829999997</v>
      </c>
      <c r="H163" s="41">
        <v>2.6542691283261295</v>
      </c>
      <c r="I163" s="41">
        <v>0</v>
      </c>
      <c r="J163" s="41">
        <v>0</v>
      </c>
      <c r="K163" s="41">
        <v>0</v>
      </c>
      <c r="L163" s="41">
        <v>2.6542691283261295</v>
      </c>
      <c r="M163" s="41">
        <v>2.6548463500000001</v>
      </c>
      <c r="N163" s="41">
        <v>0</v>
      </c>
      <c r="O163" s="41">
        <v>0</v>
      </c>
      <c r="P163" s="41">
        <v>0</v>
      </c>
      <c r="Q163" s="41">
        <v>2.6548463500000001</v>
      </c>
      <c r="R163" s="41">
        <f t="shared" si="98"/>
        <v>7.8679294799999973</v>
      </c>
      <c r="S163" s="29">
        <f t="shared" si="99"/>
        <v>5.772216738706426E-4</v>
      </c>
      <c r="T163" s="30">
        <f t="shared" si="100"/>
        <v>2.1746915853806348E-4</v>
      </c>
      <c r="U163" s="29">
        <f t="shared" si="81"/>
        <v>0</v>
      </c>
      <c r="V163" s="30" t="str">
        <f t="shared" si="105"/>
        <v>-</v>
      </c>
      <c r="W163" s="29">
        <f t="shared" si="82"/>
        <v>0</v>
      </c>
      <c r="X163" s="30" t="str">
        <f t="shared" si="106"/>
        <v>-</v>
      </c>
      <c r="Y163" s="29">
        <f t="shared" si="83"/>
        <v>0</v>
      </c>
      <c r="Z163" s="30" t="str">
        <f t="shared" si="107"/>
        <v>-</v>
      </c>
      <c r="AA163" s="29">
        <f t="shared" si="84"/>
        <v>5.772216738706426E-4</v>
      </c>
      <c r="AB163" s="30">
        <f t="shared" si="108"/>
        <v>2.1746915853806348E-4</v>
      </c>
      <c r="AC163" s="43" t="s">
        <v>33</v>
      </c>
      <c r="AD163" s="12"/>
    </row>
    <row r="164" spans="1:30" ht="78.75" x14ac:dyDescent="0.25">
      <c r="A164" s="25" t="s">
        <v>225</v>
      </c>
      <c r="B164" s="26" t="s">
        <v>301</v>
      </c>
      <c r="C164" s="27" t="s">
        <v>302</v>
      </c>
      <c r="D164" s="27">
        <v>15.590004002000001</v>
      </c>
      <c r="E164" s="27">
        <v>26.725599865327183</v>
      </c>
      <c r="F164" s="27">
        <v>6.7073640000000004E-2</v>
      </c>
      <c r="G164" s="27">
        <v>15.522930362</v>
      </c>
      <c r="H164" s="41">
        <v>9.3846052585837452</v>
      </c>
      <c r="I164" s="41">
        <v>0</v>
      </c>
      <c r="J164" s="41">
        <v>0</v>
      </c>
      <c r="K164" s="41">
        <v>0</v>
      </c>
      <c r="L164" s="41">
        <v>9.3846052585837452</v>
      </c>
      <c r="M164" s="41">
        <v>6.6494592600000004</v>
      </c>
      <c r="N164" s="41">
        <v>0</v>
      </c>
      <c r="O164" s="41">
        <v>0</v>
      </c>
      <c r="P164" s="41">
        <v>0</v>
      </c>
      <c r="Q164" s="41">
        <v>6.6494592600000004</v>
      </c>
      <c r="R164" s="41">
        <f t="shared" si="98"/>
        <v>8.8734711019999999</v>
      </c>
      <c r="S164" s="29">
        <f t="shared" si="99"/>
        <v>-2.7351459985837447</v>
      </c>
      <c r="T164" s="30">
        <f t="shared" si="100"/>
        <v>-0.29145029793149901</v>
      </c>
      <c r="U164" s="29">
        <f t="shared" si="81"/>
        <v>0</v>
      </c>
      <c r="V164" s="30" t="str">
        <f t="shared" si="105"/>
        <v>-</v>
      </c>
      <c r="W164" s="29">
        <f t="shared" si="82"/>
        <v>0</v>
      </c>
      <c r="X164" s="30" t="str">
        <f t="shared" si="106"/>
        <v>-</v>
      </c>
      <c r="Y164" s="29">
        <f t="shared" si="83"/>
        <v>0</v>
      </c>
      <c r="Z164" s="30" t="str">
        <f t="shared" si="107"/>
        <v>-</v>
      </c>
      <c r="AA164" s="29">
        <f t="shared" si="84"/>
        <v>-2.7351459985837447</v>
      </c>
      <c r="AB164" s="30">
        <f t="shared" si="108"/>
        <v>-0.29145029793149901</v>
      </c>
      <c r="AC164" s="43" t="s">
        <v>543</v>
      </c>
      <c r="AD164" s="12"/>
    </row>
    <row r="165" spans="1:30" ht="78.75" x14ac:dyDescent="0.25">
      <c r="A165" s="25" t="s">
        <v>225</v>
      </c>
      <c r="B165" s="26" t="s">
        <v>303</v>
      </c>
      <c r="C165" s="27" t="s">
        <v>304</v>
      </c>
      <c r="D165" s="27">
        <v>9.3800040060000001</v>
      </c>
      <c r="E165" s="27">
        <v>13.602452987719829</v>
      </c>
      <c r="F165" s="27">
        <v>0</v>
      </c>
      <c r="G165" s="27">
        <v>9.3800040060000001</v>
      </c>
      <c r="H165" s="41">
        <v>4.2962204029926498</v>
      </c>
      <c r="I165" s="41">
        <v>0</v>
      </c>
      <c r="J165" s="41">
        <v>0</v>
      </c>
      <c r="K165" s="41">
        <v>0</v>
      </c>
      <c r="L165" s="41">
        <v>4.2962204029926498</v>
      </c>
      <c r="M165" s="41">
        <v>4.3781158600000012</v>
      </c>
      <c r="N165" s="41">
        <v>0</v>
      </c>
      <c r="O165" s="41">
        <v>0</v>
      </c>
      <c r="P165" s="41">
        <v>0</v>
      </c>
      <c r="Q165" s="41">
        <v>4.3781158600000012</v>
      </c>
      <c r="R165" s="41">
        <f t="shared" si="98"/>
        <v>5.0018881459999989</v>
      </c>
      <c r="S165" s="29">
        <f t="shared" si="99"/>
        <v>8.1895457007351347E-2</v>
      </c>
      <c r="T165" s="30">
        <f t="shared" si="100"/>
        <v>1.9062210344307481E-2</v>
      </c>
      <c r="U165" s="29">
        <f t="shared" si="81"/>
        <v>0</v>
      </c>
      <c r="V165" s="30" t="str">
        <f t="shared" si="105"/>
        <v>-</v>
      </c>
      <c r="W165" s="29">
        <f t="shared" si="82"/>
        <v>0</v>
      </c>
      <c r="X165" s="30" t="str">
        <f t="shared" si="106"/>
        <v>-</v>
      </c>
      <c r="Y165" s="29">
        <f t="shared" si="83"/>
        <v>0</v>
      </c>
      <c r="Z165" s="30" t="str">
        <f t="shared" si="107"/>
        <v>-</v>
      </c>
      <c r="AA165" s="29">
        <f t="shared" si="84"/>
        <v>8.1895457007351347E-2</v>
      </c>
      <c r="AB165" s="30">
        <f t="shared" si="108"/>
        <v>1.9062210344307481E-2</v>
      </c>
      <c r="AC165" s="43" t="s">
        <v>33</v>
      </c>
      <c r="AD165" s="12"/>
    </row>
    <row r="166" spans="1:30" ht="63" x14ac:dyDescent="0.25">
      <c r="A166" s="25" t="s">
        <v>225</v>
      </c>
      <c r="B166" s="26" t="s">
        <v>305</v>
      </c>
      <c r="C166" s="27" t="s">
        <v>306</v>
      </c>
      <c r="D166" s="27">
        <v>6.9699960099999991</v>
      </c>
      <c r="E166" s="27">
        <v>17.806830153147104</v>
      </c>
      <c r="F166" s="27">
        <v>1.12358308</v>
      </c>
      <c r="G166" s="27">
        <v>5.8464129299999996</v>
      </c>
      <c r="H166" s="41">
        <v>5.8464129299999987</v>
      </c>
      <c r="I166" s="41">
        <v>0</v>
      </c>
      <c r="J166" s="41">
        <v>0</v>
      </c>
      <c r="K166" s="41">
        <v>0</v>
      </c>
      <c r="L166" s="41">
        <v>5.8464129299999987</v>
      </c>
      <c r="M166" s="41">
        <v>1.16992465</v>
      </c>
      <c r="N166" s="41">
        <v>0</v>
      </c>
      <c r="O166" s="41">
        <v>0</v>
      </c>
      <c r="P166" s="41">
        <v>0</v>
      </c>
      <c r="Q166" s="41">
        <v>1.16992465</v>
      </c>
      <c r="R166" s="41">
        <f t="shared" si="98"/>
        <v>4.6764882799999992</v>
      </c>
      <c r="S166" s="29">
        <f t="shared" si="99"/>
        <v>-4.6764882799999992</v>
      </c>
      <c r="T166" s="30">
        <f t="shared" si="100"/>
        <v>-0.79989017813013086</v>
      </c>
      <c r="U166" s="29">
        <f t="shared" si="81"/>
        <v>0</v>
      </c>
      <c r="V166" s="30" t="str">
        <f t="shared" si="105"/>
        <v>-</v>
      </c>
      <c r="W166" s="29">
        <f t="shared" si="82"/>
        <v>0</v>
      </c>
      <c r="X166" s="30" t="str">
        <f t="shared" si="106"/>
        <v>-</v>
      </c>
      <c r="Y166" s="29">
        <f t="shared" si="83"/>
        <v>0</v>
      </c>
      <c r="Z166" s="30" t="str">
        <f t="shared" si="107"/>
        <v>-</v>
      </c>
      <c r="AA166" s="29">
        <f t="shared" si="84"/>
        <v>-4.6764882799999992</v>
      </c>
      <c r="AB166" s="30">
        <f t="shared" si="108"/>
        <v>-0.79989017813013086</v>
      </c>
      <c r="AC166" s="43" t="s">
        <v>543</v>
      </c>
      <c r="AD166" s="12"/>
    </row>
    <row r="167" spans="1:30" ht="63" x14ac:dyDescent="0.25">
      <c r="A167" s="25" t="s">
        <v>225</v>
      </c>
      <c r="B167" s="26" t="s">
        <v>307</v>
      </c>
      <c r="C167" s="27" t="s">
        <v>308</v>
      </c>
      <c r="D167" s="27">
        <v>12.300000005999999</v>
      </c>
      <c r="E167" s="27">
        <v>33.644245039641199</v>
      </c>
      <c r="F167" s="27">
        <v>2.1336066200000001</v>
      </c>
      <c r="G167" s="27">
        <v>10.166393385999999</v>
      </c>
      <c r="H167" s="41">
        <v>10.166393385999999</v>
      </c>
      <c r="I167" s="41">
        <v>0</v>
      </c>
      <c r="J167" s="41">
        <v>0</v>
      </c>
      <c r="K167" s="41">
        <v>0</v>
      </c>
      <c r="L167" s="41">
        <v>10.166393385999999</v>
      </c>
      <c r="M167" s="41">
        <v>2.3194104700000002</v>
      </c>
      <c r="N167" s="41">
        <v>0</v>
      </c>
      <c r="O167" s="41">
        <v>0</v>
      </c>
      <c r="P167" s="41">
        <v>0</v>
      </c>
      <c r="Q167" s="41">
        <v>2.3194104700000002</v>
      </c>
      <c r="R167" s="41">
        <f t="shared" si="98"/>
        <v>7.8469829159999991</v>
      </c>
      <c r="S167" s="29">
        <f t="shared" si="99"/>
        <v>-7.8469829159999991</v>
      </c>
      <c r="T167" s="30">
        <f t="shared" si="100"/>
        <v>-0.7718551326969082</v>
      </c>
      <c r="U167" s="29">
        <f t="shared" si="81"/>
        <v>0</v>
      </c>
      <c r="V167" s="30" t="str">
        <f t="shared" si="105"/>
        <v>-</v>
      </c>
      <c r="W167" s="29">
        <f t="shared" si="82"/>
        <v>0</v>
      </c>
      <c r="X167" s="30" t="str">
        <f t="shared" si="106"/>
        <v>-</v>
      </c>
      <c r="Y167" s="29">
        <f t="shared" si="83"/>
        <v>0</v>
      </c>
      <c r="Z167" s="30" t="str">
        <f t="shared" si="107"/>
        <v>-</v>
      </c>
      <c r="AA167" s="29">
        <f t="shared" si="84"/>
        <v>-7.8469829159999991</v>
      </c>
      <c r="AB167" s="30">
        <f t="shared" si="108"/>
        <v>-0.7718551326969082</v>
      </c>
      <c r="AC167" s="43" t="s">
        <v>543</v>
      </c>
      <c r="AD167" s="12"/>
    </row>
    <row r="168" spans="1:30" ht="78.75" x14ac:dyDescent="0.25">
      <c r="A168" s="25" t="s">
        <v>225</v>
      </c>
      <c r="B168" s="26" t="s">
        <v>309</v>
      </c>
      <c r="C168" s="27" t="s">
        <v>310</v>
      </c>
      <c r="D168" s="27">
        <v>13.679999989999999</v>
      </c>
      <c r="E168" s="27">
        <v>23.386809996881507</v>
      </c>
      <c r="F168" s="27">
        <v>1.2312428600000001</v>
      </c>
      <c r="G168" s="27">
        <v>12.448757129999999</v>
      </c>
      <c r="H168" s="41">
        <v>12.448757129999999</v>
      </c>
      <c r="I168" s="41">
        <v>0</v>
      </c>
      <c r="J168" s="41">
        <v>0</v>
      </c>
      <c r="K168" s="41">
        <v>0</v>
      </c>
      <c r="L168" s="41">
        <v>12.448757129999999</v>
      </c>
      <c r="M168" s="41">
        <v>5.2674787900000002</v>
      </c>
      <c r="N168" s="41">
        <v>0</v>
      </c>
      <c r="O168" s="41">
        <v>0</v>
      </c>
      <c r="P168" s="41">
        <v>0</v>
      </c>
      <c r="Q168" s="41">
        <v>5.2674787900000002</v>
      </c>
      <c r="R168" s="41">
        <f t="shared" si="98"/>
        <v>7.1812783399999987</v>
      </c>
      <c r="S168" s="29">
        <f t="shared" si="99"/>
        <v>-7.1812783399999987</v>
      </c>
      <c r="T168" s="30">
        <f t="shared" si="100"/>
        <v>-0.5768670932372828</v>
      </c>
      <c r="U168" s="29">
        <f t="shared" si="81"/>
        <v>0</v>
      </c>
      <c r="V168" s="30" t="str">
        <f t="shared" si="105"/>
        <v>-</v>
      </c>
      <c r="W168" s="29">
        <f t="shared" si="82"/>
        <v>0</v>
      </c>
      <c r="X168" s="30" t="str">
        <f t="shared" si="106"/>
        <v>-</v>
      </c>
      <c r="Y168" s="29">
        <f t="shared" si="83"/>
        <v>0</v>
      </c>
      <c r="Z168" s="30" t="str">
        <f t="shared" si="107"/>
        <v>-</v>
      </c>
      <c r="AA168" s="29">
        <f t="shared" si="84"/>
        <v>-7.1812783399999987</v>
      </c>
      <c r="AB168" s="30">
        <f t="shared" si="108"/>
        <v>-0.5768670932372828</v>
      </c>
      <c r="AC168" s="43" t="s">
        <v>543</v>
      </c>
      <c r="AD168" s="12"/>
    </row>
    <row r="169" spans="1:30" ht="63" x14ac:dyDescent="0.25">
      <c r="A169" s="25" t="s">
        <v>225</v>
      </c>
      <c r="B169" s="26" t="s">
        <v>311</v>
      </c>
      <c r="C169" s="27" t="s">
        <v>312</v>
      </c>
      <c r="D169" s="27">
        <v>8.9499960020000007</v>
      </c>
      <c r="E169" s="27">
        <v>24.961611326514912</v>
      </c>
      <c r="F169" s="27">
        <v>0.70089961000000001</v>
      </c>
      <c r="G169" s="27">
        <v>8.2490963920000002</v>
      </c>
      <c r="H169" s="41">
        <v>5.642987283016236</v>
      </c>
      <c r="I169" s="41">
        <v>0</v>
      </c>
      <c r="J169" s="41">
        <v>0</v>
      </c>
      <c r="K169" s="41">
        <v>0</v>
      </c>
      <c r="L169" s="41">
        <v>5.642987283016236</v>
      </c>
      <c r="M169" s="41">
        <v>2.8528064000000004</v>
      </c>
      <c r="N169" s="41">
        <v>0</v>
      </c>
      <c r="O169" s="41">
        <v>0</v>
      </c>
      <c r="P169" s="41">
        <v>0</v>
      </c>
      <c r="Q169" s="41">
        <v>2.8528064000000004</v>
      </c>
      <c r="R169" s="41">
        <f t="shared" si="98"/>
        <v>5.3962899919999998</v>
      </c>
      <c r="S169" s="29">
        <f t="shared" si="99"/>
        <v>-2.7901808830162356</v>
      </c>
      <c r="T169" s="30">
        <f t="shared" si="100"/>
        <v>-0.49445103153322267</v>
      </c>
      <c r="U169" s="29">
        <f t="shared" si="81"/>
        <v>0</v>
      </c>
      <c r="V169" s="30" t="str">
        <f t="shared" si="105"/>
        <v>-</v>
      </c>
      <c r="W169" s="29">
        <f t="shared" si="82"/>
        <v>0</v>
      </c>
      <c r="X169" s="30" t="str">
        <f t="shared" si="106"/>
        <v>-</v>
      </c>
      <c r="Y169" s="29">
        <f t="shared" si="83"/>
        <v>0</v>
      </c>
      <c r="Z169" s="30" t="str">
        <f t="shared" si="107"/>
        <v>-</v>
      </c>
      <c r="AA169" s="29">
        <f t="shared" si="84"/>
        <v>-2.7901808830162356</v>
      </c>
      <c r="AB169" s="30">
        <f t="shared" si="108"/>
        <v>-0.49445103153322267</v>
      </c>
      <c r="AC169" s="43" t="s">
        <v>543</v>
      </c>
      <c r="AD169" s="12"/>
    </row>
    <row r="170" spans="1:30" ht="63" x14ac:dyDescent="0.25">
      <c r="A170" s="25" t="s">
        <v>225</v>
      </c>
      <c r="B170" s="26" t="s">
        <v>313</v>
      </c>
      <c r="C170" s="27" t="s">
        <v>314</v>
      </c>
      <c r="D170" s="27">
        <v>9.0699960019999999</v>
      </c>
      <c r="E170" s="27">
        <v>16.513236639457062</v>
      </c>
      <c r="F170" s="27">
        <v>0.97560175000000005</v>
      </c>
      <c r="G170" s="27">
        <v>8.0943942520000007</v>
      </c>
      <c r="H170" s="41">
        <v>4.1039688244783985</v>
      </c>
      <c r="I170" s="41">
        <v>0</v>
      </c>
      <c r="J170" s="41">
        <v>0</v>
      </c>
      <c r="K170" s="41">
        <v>0</v>
      </c>
      <c r="L170" s="41">
        <v>4.1039688244783985</v>
      </c>
      <c r="M170" s="41">
        <v>2.7738137800000002</v>
      </c>
      <c r="N170" s="41">
        <v>0</v>
      </c>
      <c r="O170" s="41">
        <v>0</v>
      </c>
      <c r="P170" s="41">
        <v>0</v>
      </c>
      <c r="Q170" s="41">
        <v>2.7738137800000002</v>
      </c>
      <c r="R170" s="41">
        <f t="shared" si="98"/>
        <v>5.3205804720000005</v>
      </c>
      <c r="S170" s="29">
        <f t="shared" si="99"/>
        <v>-1.3301550444783983</v>
      </c>
      <c r="T170" s="30">
        <f t="shared" si="100"/>
        <v>-0.32411431503684895</v>
      </c>
      <c r="U170" s="29">
        <f t="shared" si="81"/>
        <v>0</v>
      </c>
      <c r="V170" s="30" t="str">
        <f t="shared" si="105"/>
        <v>-</v>
      </c>
      <c r="W170" s="29">
        <f t="shared" si="82"/>
        <v>0</v>
      </c>
      <c r="X170" s="30" t="str">
        <f t="shared" si="106"/>
        <v>-</v>
      </c>
      <c r="Y170" s="29">
        <f t="shared" si="83"/>
        <v>0</v>
      </c>
      <c r="Z170" s="30" t="str">
        <f t="shared" si="107"/>
        <v>-</v>
      </c>
      <c r="AA170" s="29">
        <f t="shared" si="84"/>
        <v>-1.3301550444783983</v>
      </c>
      <c r="AB170" s="30">
        <f t="shared" si="108"/>
        <v>-0.32411431503684895</v>
      </c>
      <c r="AC170" s="43" t="s">
        <v>543</v>
      </c>
      <c r="AD170" s="12"/>
    </row>
    <row r="171" spans="1:30" ht="63" x14ac:dyDescent="0.25">
      <c r="A171" s="25" t="s">
        <v>225</v>
      </c>
      <c r="B171" s="26" t="s">
        <v>315</v>
      </c>
      <c r="C171" s="27" t="s">
        <v>316</v>
      </c>
      <c r="D171" s="27">
        <v>8.0700000060000008</v>
      </c>
      <c r="E171" s="27">
        <v>16.424939818966003</v>
      </c>
      <c r="F171" s="27">
        <v>0.63376734000000001</v>
      </c>
      <c r="G171" s="27">
        <v>7.4362326660000004</v>
      </c>
      <c r="H171" s="41">
        <v>3.6339402025745851</v>
      </c>
      <c r="I171" s="41">
        <v>0</v>
      </c>
      <c r="J171" s="41">
        <v>0</v>
      </c>
      <c r="K171" s="41">
        <v>0</v>
      </c>
      <c r="L171" s="41">
        <v>3.6339402025745851</v>
      </c>
      <c r="M171" s="41">
        <v>2.3912189399999999</v>
      </c>
      <c r="N171" s="41">
        <v>0</v>
      </c>
      <c r="O171" s="41">
        <v>0</v>
      </c>
      <c r="P171" s="41">
        <v>0</v>
      </c>
      <c r="Q171" s="41">
        <v>2.3912189399999999</v>
      </c>
      <c r="R171" s="41">
        <f t="shared" si="98"/>
        <v>5.0450137260000005</v>
      </c>
      <c r="S171" s="29">
        <f t="shared" si="99"/>
        <v>-1.2427212625745852</v>
      </c>
      <c r="T171" s="30">
        <f t="shared" si="100"/>
        <v>-0.34197625533137233</v>
      </c>
      <c r="U171" s="29">
        <f t="shared" si="81"/>
        <v>0</v>
      </c>
      <c r="V171" s="30" t="str">
        <f t="shared" si="105"/>
        <v>-</v>
      </c>
      <c r="W171" s="29">
        <f t="shared" si="82"/>
        <v>0</v>
      </c>
      <c r="X171" s="30" t="str">
        <f t="shared" si="106"/>
        <v>-</v>
      </c>
      <c r="Y171" s="29">
        <f t="shared" si="83"/>
        <v>0</v>
      </c>
      <c r="Z171" s="30" t="str">
        <f t="shared" si="107"/>
        <v>-</v>
      </c>
      <c r="AA171" s="29">
        <f t="shared" si="84"/>
        <v>-1.2427212625745852</v>
      </c>
      <c r="AB171" s="30">
        <f t="shared" si="108"/>
        <v>-0.34197625533137233</v>
      </c>
      <c r="AC171" s="43" t="s">
        <v>543</v>
      </c>
      <c r="AD171" s="12"/>
    </row>
    <row r="172" spans="1:30" ht="78.75" x14ac:dyDescent="0.25">
      <c r="A172" s="25" t="s">
        <v>225</v>
      </c>
      <c r="B172" s="26" t="s">
        <v>317</v>
      </c>
      <c r="C172" s="27" t="s">
        <v>318</v>
      </c>
      <c r="D172" s="27">
        <v>6.963768002000001</v>
      </c>
      <c r="E172" s="27">
        <v>9.7591309290095261</v>
      </c>
      <c r="F172" s="27">
        <v>0.36302150999999999</v>
      </c>
      <c r="G172" s="27">
        <v>6.6007464920000007</v>
      </c>
      <c r="H172" s="41">
        <v>1.7419900608643981</v>
      </c>
      <c r="I172" s="41">
        <v>0</v>
      </c>
      <c r="J172" s="41">
        <v>0</v>
      </c>
      <c r="K172" s="41">
        <v>0</v>
      </c>
      <c r="L172" s="41">
        <v>1.7419900608643981</v>
      </c>
      <c r="M172" s="41">
        <v>2.7114394800000001</v>
      </c>
      <c r="N172" s="41">
        <v>0</v>
      </c>
      <c r="O172" s="41">
        <v>0</v>
      </c>
      <c r="P172" s="41">
        <v>0</v>
      </c>
      <c r="Q172" s="41">
        <v>2.7114394800000001</v>
      </c>
      <c r="R172" s="41">
        <f t="shared" si="98"/>
        <v>3.8893070120000006</v>
      </c>
      <c r="S172" s="29">
        <f t="shared" si="99"/>
        <v>0.96944941913560201</v>
      </c>
      <c r="T172" s="30">
        <f t="shared" si="100"/>
        <v>0.55651834124389243</v>
      </c>
      <c r="U172" s="29">
        <f t="shared" si="81"/>
        <v>0</v>
      </c>
      <c r="V172" s="30" t="str">
        <f t="shared" si="105"/>
        <v>-</v>
      </c>
      <c r="W172" s="29">
        <f t="shared" si="82"/>
        <v>0</v>
      </c>
      <c r="X172" s="30" t="str">
        <f t="shared" si="106"/>
        <v>-</v>
      </c>
      <c r="Y172" s="29">
        <f t="shared" si="83"/>
        <v>0</v>
      </c>
      <c r="Z172" s="30" t="str">
        <f t="shared" si="107"/>
        <v>-</v>
      </c>
      <c r="AA172" s="29">
        <f t="shared" si="84"/>
        <v>0.96944941913560201</v>
      </c>
      <c r="AB172" s="30">
        <f t="shared" si="108"/>
        <v>0.55651834124389243</v>
      </c>
      <c r="AC172" s="43" t="s">
        <v>543</v>
      </c>
      <c r="AD172" s="12"/>
    </row>
    <row r="173" spans="1:30" ht="63" x14ac:dyDescent="0.25">
      <c r="A173" s="25" t="s">
        <v>225</v>
      </c>
      <c r="B173" s="26" t="s">
        <v>319</v>
      </c>
      <c r="C173" s="27" t="s">
        <v>320</v>
      </c>
      <c r="D173" s="27">
        <v>13.850004003999999</v>
      </c>
      <c r="E173" s="27">
        <v>26.6399823621834</v>
      </c>
      <c r="F173" s="27">
        <v>1.0023137099999999</v>
      </c>
      <c r="G173" s="27">
        <v>12.847690294</v>
      </c>
      <c r="H173" s="41">
        <v>8.2100048650741595</v>
      </c>
      <c r="I173" s="41">
        <v>0</v>
      </c>
      <c r="J173" s="41">
        <v>0</v>
      </c>
      <c r="K173" s="41">
        <v>0</v>
      </c>
      <c r="L173" s="41">
        <v>8.2100048650741595</v>
      </c>
      <c r="M173" s="41">
        <v>2.92444492</v>
      </c>
      <c r="N173" s="41">
        <v>0</v>
      </c>
      <c r="O173" s="41">
        <v>0</v>
      </c>
      <c r="P173" s="41">
        <v>0</v>
      </c>
      <c r="Q173" s="41">
        <v>2.92444492</v>
      </c>
      <c r="R173" s="41">
        <f t="shared" si="98"/>
        <v>9.9232453740000004</v>
      </c>
      <c r="S173" s="29">
        <f t="shared" si="99"/>
        <v>-5.2855599450741595</v>
      </c>
      <c r="T173" s="30">
        <f t="shared" si="100"/>
        <v>-0.64379498330862628</v>
      </c>
      <c r="U173" s="29">
        <f t="shared" si="81"/>
        <v>0</v>
      </c>
      <c r="V173" s="30" t="str">
        <f t="shared" si="105"/>
        <v>-</v>
      </c>
      <c r="W173" s="29">
        <f t="shared" si="82"/>
        <v>0</v>
      </c>
      <c r="X173" s="30" t="str">
        <f t="shared" si="106"/>
        <v>-</v>
      </c>
      <c r="Y173" s="29">
        <f t="shared" si="83"/>
        <v>0</v>
      </c>
      <c r="Z173" s="30" t="str">
        <f t="shared" si="107"/>
        <v>-</v>
      </c>
      <c r="AA173" s="29">
        <f t="shared" si="84"/>
        <v>-5.2855599450741595</v>
      </c>
      <c r="AB173" s="30">
        <f t="shared" si="108"/>
        <v>-0.64379498330862628</v>
      </c>
      <c r="AC173" s="43" t="s">
        <v>543</v>
      </c>
      <c r="AD173" s="12"/>
    </row>
    <row r="174" spans="1:30" ht="63" x14ac:dyDescent="0.25">
      <c r="A174" s="25" t="s">
        <v>225</v>
      </c>
      <c r="B174" s="26" t="s">
        <v>321</v>
      </c>
      <c r="C174" s="27" t="s">
        <v>322</v>
      </c>
      <c r="D174" s="27">
        <v>5.2451999880000004</v>
      </c>
      <c r="E174" s="27">
        <v>7.1845158639503408</v>
      </c>
      <c r="F174" s="27">
        <v>0.21937825999999999</v>
      </c>
      <c r="G174" s="27">
        <v>5.0258217280000004</v>
      </c>
      <c r="H174" s="41">
        <v>0.17023096571258356</v>
      </c>
      <c r="I174" s="41">
        <v>0</v>
      </c>
      <c r="J174" s="41">
        <v>0</v>
      </c>
      <c r="K174" s="41">
        <v>0</v>
      </c>
      <c r="L174" s="41">
        <v>0.17023096571258356</v>
      </c>
      <c r="M174" s="41">
        <v>1.85900197</v>
      </c>
      <c r="N174" s="41">
        <v>0</v>
      </c>
      <c r="O174" s="41">
        <v>0</v>
      </c>
      <c r="P174" s="41">
        <v>0</v>
      </c>
      <c r="Q174" s="41">
        <v>1.85900197</v>
      </c>
      <c r="R174" s="41">
        <f t="shared" si="98"/>
        <v>3.1668197580000004</v>
      </c>
      <c r="S174" s="29">
        <f t="shared" si="99"/>
        <v>1.6887710042874164</v>
      </c>
      <c r="T174" s="30">
        <f t="shared" si="100"/>
        <v>9.9204689183207844</v>
      </c>
      <c r="U174" s="29">
        <f t="shared" si="81"/>
        <v>0</v>
      </c>
      <c r="V174" s="30" t="str">
        <f t="shared" si="105"/>
        <v>-</v>
      </c>
      <c r="W174" s="29">
        <f t="shared" si="82"/>
        <v>0</v>
      </c>
      <c r="X174" s="30" t="str">
        <f t="shared" si="106"/>
        <v>-</v>
      </c>
      <c r="Y174" s="29">
        <f t="shared" si="83"/>
        <v>0</v>
      </c>
      <c r="Z174" s="30" t="str">
        <f t="shared" si="107"/>
        <v>-</v>
      </c>
      <c r="AA174" s="29">
        <f t="shared" si="84"/>
        <v>1.6887710042874164</v>
      </c>
      <c r="AB174" s="30">
        <f t="shared" si="108"/>
        <v>9.9204689183207844</v>
      </c>
      <c r="AC174" s="43" t="s">
        <v>543</v>
      </c>
      <c r="AD174" s="12"/>
    </row>
    <row r="175" spans="1:30" ht="63" x14ac:dyDescent="0.25">
      <c r="A175" s="25" t="s">
        <v>225</v>
      </c>
      <c r="B175" s="26" t="s">
        <v>323</v>
      </c>
      <c r="C175" s="27" t="s">
        <v>324</v>
      </c>
      <c r="D175" s="27">
        <v>2.9000040059999992</v>
      </c>
      <c r="E175" s="27">
        <v>5.1763214520350038</v>
      </c>
      <c r="F175" s="27">
        <v>0.24774402000000001</v>
      </c>
      <c r="G175" s="27">
        <v>2.6522599859999993</v>
      </c>
      <c r="H175" s="41">
        <v>1.3106928828503341</v>
      </c>
      <c r="I175" s="41">
        <v>0</v>
      </c>
      <c r="J175" s="41">
        <v>0</v>
      </c>
      <c r="K175" s="41">
        <v>0</v>
      </c>
      <c r="L175" s="41">
        <v>1.3106928828503341</v>
      </c>
      <c r="M175" s="41">
        <v>0.85825479000000005</v>
      </c>
      <c r="N175" s="41">
        <v>0</v>
      </c>
      <c r="O175" s="41">
        <v>0</v>
      </c>
      <c r="P175" s="41">
        <v>0</v>
      </c>
      <c r="Q175" s="41">
        <v>0.85825479000000005</v>
      </c>
      <c r="R175" s="41">
        <f t="shared" si="98"/>
        <v>1.7940051959999992</v>
      </c>
      <c r="S175" s="29">
        <f t="shared" si="99"/>
        <v>-0.45243809285033409</v>
      </c>
      <c r="T175" s="30">
        <f t="shared" si="100"/>
        <v>-0.34519001267972649</v>
      </c>
      <c r="U175" s="29">
        <f t="shared" si="81"/>
        <v>0</v>
      </c>
      <c r="V175" s="30" t="str">
        <f t="shared" si="105"/>
        <v>-</v>
      </c>
      <c r="W175" s="29">
        <f t="shared" si="82"/>
        <v>0</v>
      </c>
      <c r="X175" s="30" t="str">
        <f t="shared" si="106"/>
        <v>-</v>
      </c>
      <c r="Y175" s="29">
        <f t="shared" si="83"/>
        <v>0</v>
      </c>
      <c r="Z175" s="30" t="str">
        <f t="shared" si="107"/>
        <v>-</v>
      </c>
      <c r="AA175" s="29">
        <f t="shared" si="84"/>
        <v>-0.45243809285033409</v>
      </c>
      <c r="AB175" s="30">
        <f t="shared" si="108"/>
        <v>-0.34519001267972649</v>
      </c>
      <c r="AC175" s="43" t="s">
        <v>543</v>
      </c>
      <c r="AD175" s="12"/>
    </row>
    <row r="176" spans="1:30" ht="78.75" x14ac:dyDescent="0.25">
      <c r="A176" s="25" t="s">
        <v>225</v>
      </c>
      <c r="B176" s="26" t="s">
        <v>325</v>
      </c>
      <c r="C176" s="27" t="s">
        <v>326</v>
      </c>
      <c r="D176" s="27">
        <v>14.669568003999998</v>
      </c>
      <c r="E176" s="27">
        <v>19.306857098644034</v>
      </c>
      <c r="F176" s="27">
        <v>0.4573508</v>
      </c>
      <c r="G176" s="27">
        <v>14.212217203999998</v>
      </c>
      <c r="H176" s="41">
        <v>1.2212153646117103</v>
      </c>
      <c r="I176" s="41">
        <v>0</v>
      </c>
      <c r="J176" s="41">
        <v>0</v>
      </c>
      <c r="K176" s="41">
        <v>0</v>
      </c>
      <c r="L176" s="41">
        <v>1.2212153646117103</v>
      </c>
      <c r="M176" s="41">
        <v>6.6218594199999998</v>
      </c>
      <c r="N176" s="41">
        <v>0</v>
      </c>
      <c r="O176" s="41">
        <v>0</v>
      </c>
      <c r="P176" s="41">
        <v>0</v>
      </c>
      <c r="Q176" s="41">
        <v>6.6218594199999998</v>
      </c>
      <c r="R176" s="41">
        <f t="shared" si="98"/>
        <v>7.5903577839999983</v>
      </c>
      <c r="S176" s="29">
        <f t="shared" si="99"/>
        <v>5.4006440553882893</v>
      </c>
      <c r="T176" s="30">
        <f t="shared" si="100"/>
        <v>4.4223518732958649</v>
      </c>
      <c r="U176" s="29">
        <f t="shared" si="81"/>
        <v>0</v>
      </c>
      <c r="V176" s="30" t="str">
        <f t="shared" si="105"/>
        <v>-</v>
      </c>
      <c r="W176" s="29">
        <f t="shared" si="82"/>
        <v>0</v>
      </c>
      <c r="X176" s="30" t="str">
        <f t="shared" si="106"/>
        <v>-</v>
      </c>
      <c r="Y176" s="29">
        <f t="shared" si="83"/>
        <v>0</v>
      </c>
      <c r="Z176" s="30" t="str">
        <f t="shared" si="107"/>
        <v>-</v>
      </c>
      <c r="AA176" s="29">
        <f t="shared" si="84"/>
        <v>5.4006440553882893</v>
      </c>
      <c r="AB176" s="30">
        <f t="shared" si="108"/>
        <v>4.4223518732958649</v>
      </c>
      <c r="AC176" s="43" t="s">
        <v>543</v>
      </c>
      <c r="AD176" s="12"/>
    </row>
    <row r="177" spans="1:30" ht="78.75" x14ac:dyDescent="0.25">
      <c r="A177" s="25" t="s">
        <v>225</v>
      </c>
      <c r="B177" s="26" t="s">
        <v>327</v>
      </c>
      <c r="C177" s="27" t="s">
        <v>328</v>
      </c>
      <c r="D177" s="27">
        <v>5.0455080000000017</v>
      </c>
      <c r="E177" s="27">
        <v>5.3115195366040346</v>
      </c>
      <c r="F177" s="27">
        <v>0.11939509000000001</v>
      </c>
      <c r="G177" s="27">
        <v>4.9261129100000014</v>
      </c>
      <c r="H177" s="41">
        <v>0.21632213492240052</v>
      </c>
      <c r="I177" s="41">
        <v>0</v>
      </c>
      <c r="J177" s="41">
        <v>0</v>
      </c>
      <c r="K177" s="41">
        <v>0</v>
      </c>
      <c r="L177" s="41">
        <v>0.21632213492240052</v>
      </c>
      <c r="M177" s="41">
        <v>2.1099076800000001</v>
      </c>
      <c r="N177" s="41">
        <v>0</v>
      </c>
      <c r="O177" s="41">
        <v>0</v>
      </c>
      <c r="P177" s="41">
        <v>0</v>
      </c>
      <c r="Q177" s="41">
        <v>2.1099076800000001</v>
      </c>
      <c r="R177" s="41">
        <f t="shared" si="98"/>
        <v>2.8162052300000013</v>
      </c>
      <c r="S177" s="29">
        <f t="shared" si="99"/>
        <v>1.8935855450775996</v>
      </c>
      <c r="T177" s="30">
        <f t="shared" si="100"/>
        <v>8.7535450117338662</v>
      </c>
      <c r="U177" s="29">
        <f t="shared" si="81"/>
        <v>0</v>
      </c>
      <c r="V177" s="30" t="str">
        <f t="shared" si="105"/>
        <v>-</v>
      </c>
      <c r="W177" s="29">
        <f t="shared" si="82"/>
        <v>0</v>
      </c>
      <c r="X177" s="30" t="str">
        <f t="shared" si="106"/>
        <v>-</v>
      </c>
      <c r="Y177" s="29">
        <f t="shared" si="83"/>
        <v>0</v>
      </c>
      <c r="Z177" s="30" t="str">
        <f t="shared" si="107"/>
        <v>-</v>
      </c>
      <c r="AA177" s="29">
        <f t="shared" si="84"/>
        <v>1.8935855450775996</v>
      </c>
      <c r="AB177" s="30">
        <f t="shared" si="108"/>
        <v>8.7535450117338662</v>
      </c>
      <c r="AC177" s="43" t="s">
        <v>543</v>
      </c>
      <c r="AD177" s="12"/>
    </row>
    <row r="178" spans="1:30" ht="78.75" x14ac:dyDescent="0.25">
      <c r="A178" s="25" t="s">
        <v>225</v>
      </c>
      <c r="B178" s="26" t="s">
        <v>329</v>
      </c>
      <c r="C178" s="27" t="s">
        <v>330</v>
      </c>
      <c r="D178" s="27">
        <v>7.2592319960000005</v>
      </c>
      <c r="E178" s="27">
        <v>24.270776655665919</v>
      </c>
      <c r="F178" s="27">
        <v>0.55357529999999999</v>
      </c>
      <c r="G178" s="27">
        <v>6.7056566960000001</v>
      </c>
      <c r="H178" s="41">
        <v>6.7056566960000001</v>
      </c>
      <c r="I178" s="41">
        <v>0</v>
      </c>
      <c r="J178" s="41">
        <v>0</v>
      </c>
      <c r="K178" s="41">
        <v>0</v>
      </c>
      <c r="L178" s="41">
        <v>6.7056566960000001</v>
      </c>
      <c r="M178" s="41">
        <v>2.81967876</v>
      </c>
      <c r="N178" s="41">
        <v>0</v>
      </c>
      <c r="O178" s="41">
        <v>0</v>
      </c>
      <c r="P178" s="41">
        <v>0</v>
      </c>
      <c r="Q178" s="41">
        <v>2.81967876</v>
      </c>
      <c r="R178" s="41">
        <f t="shared" si="98"/>
        <v>3.8859779360000002</v>
      </c>
      <c r="S178" s="29">
        <f t="shared" si="99"/>
        <v>-3.8859779360000002</v>
      </c>
      <c r="T178" s="30">
        <f t="shared" si="100"/>
        <v>-0.57950743859554121</v>
      </c>
      <c r="U178" s="29">
        <f t="shared" si="81"/>
        <v>0</v>
      </c>
      <c r="V178" s="30" t="str">
        <f t="shared" si="105"/>
        <v>-</v>
      </c>
      <c r="W178" s="29">
        <f t="shared" si="82"/>
        <v>0</v>
      </c>
      <c r="X178" s="30" t="str">
        <f t="shared" si="106"/>
        <v>-</v>
      </c>
      <c r="Y178" s="29">
        <f t="shared" si="83"/>
        <v>0</v>
      </c>
      <c r="Z178" s="30" t="str">
        <f t="shared" si="107"/>
        <v>-</v>
      </c>
      <c r="AA178" s="29">
        <f t="shared" si="84"/>
        <v>-3.8859779360000002</v>
      </c>
      <c r="AB178" s="30">
        <f t="shared" si="108"/>
        <v>-0.57950743859554121</v>
      </c>
      <c r="AC178" s="43" t="s">
        <v>543</v>
      </c>
      <c r="AD178" s="12"/>
    </row>
    <row r="179" spans="1:30" ht="78.75" x14ac:dyDescent="0.25">
      <c r="A179" s="25" t="s">
        <v>225</v>
      </c>
      <c r="B179" s="26" t="s">
        <v>331</v>
      </c>
      <c r="C179" s="27" t="s">
        <v>332</v>
      </c>
      <c r="D179" s="27">
        <v>4.1039159940000003</v>
      </c>
      <c r="E179" s="27">
        <v>12.544170791962889</v>
      </c>
      <c r="F179" s="27">
        <v>0.44160322000000002</v>
      </c>
      <c r="G179" s="27">
        <v>3.6623127740000001</v>
      </c>
      <c r="H179" s="41">
        <v>3.6623127740000001</v>
      </c>
      <c r="I179" s="41">
        <v>0</v>
      </c>
      <c r="J179" s="41">
        <v>0</v>
      </c>
      <c r="K179" s="41">
        <v>0</v>
      </c>
      <c r="L179" s="41">
        <v>3.6623127740000001</v>
      </c>
      <c r="M179" s="41">
        <v>1.3171351499999999</v>
      </c>
      <c r="N179" s="41">
        <v>0</v>
      </c>
      <c r="O179" s="41">
        <v>0</v>
      </c>
      <c r="P179" s="41">
        <v>0</v>
      </c>
      <c r="Q179" s="41">
        <v>1.3171351499999999</v>
      </c>
      <c r="R179" s="41">
        <f t="shared" si="98"/>
        <v>2.3451776240000002</v>
      </c>
      <c r="S179" s="29">
        <f t="shared" si="99"/>
        <v>-2.3451776240000002</v>
      </c>
      <c r="T179" s="30">
        <f t="shared" si="100"/>
        <v>-0.64035427029859682</v>
      </c>
      <c r="U179" s="29">
        <f t="shared" si="81"/>
        <v>0</v>
      </c>
      <c r="V179" s="30" t="str">
        <f t="shared" si="105"/>
        <v>-</v>
      </c>
      <c r="W179" s="29">
        <f t="shared" si="82"/>
        <v>0</v>
      </c>
      <c r="X179" s="30" t="str">
        <f t="shared" si="106"/>
        <v>-</v>
      </c>
      <c r="Y179" s="29">
        <f t="shared" si="83"/>
        <v>0</v>
      </c>
      <c r="Z179" s="30" t="str">
        <f t="shared" si="107"/>
        <v>-</v>
      </c>
      <c r="AA179" s="29">
        <f t="shared" si="84"/>
        <v>-2.3451776240000002</v>
      </c>
      <c r="AB179" s="30">
        <f t="shared" si="108"/>
        <v>-0.64035427029859682</v>
      </c>
      <c r="AC179" s="43" t="s">
        <v>543</v>
      </c>
      <c r="AD179" s="12"/>
    </row>
    <row r="180" spans="1:30" ht="78.75" x14ac:dyDescent="0.25">
      <c r="A180" s="25" t="s">
        <v>225</v>
      </c>
      <c r="B180" s="26" t="s">
        <v>333</v>
      </c>
      <c r="C180" s="27" t="s">
        <v>334</v>
      </c>
      <c r="D180" s="27">
        <v>1.7828520000000001</v>
      </c>
      <c r="E180" s="27">
        <v>5.2990965757968045</v>
      </c>
      <c r="F180" s="27">
        <v>0.37231915000000004</v>
      </c>
      <c r="G180" s="27">
        <v>1.4105328500000001</v>
      </c>
      <c r="H180" s="41">
        <v>1.4105328500000001</v>
      </c>
      <c r="I180" s="41">
        <v>0</v>
      </c>
      <c r="J180" s="41">
        <v>0</v>
      </c>
      <c r="K180" s="41">
        <v>0</v>
      </c>
      <c r="L180" s="41">
        <v>1.4105328500000001</v>
      </c>
      <c r="M180" s="41">
        <v>0.35927043000000003</v>
      </c>
      <c r="N180" s="41">
        <v>0</v>
      </c>
      <c r="O180" s="41">
        <v>0</v>
      </c>
      <c r="P180" s="41">
        <v>0</v>
      </c>
      <c r="Q180" s="41">
        <v>0.35927043000000003</v>
      </c>
      <c r="R180" s="41">
        <f t="shared" si="98"/>
        <v>1.05126242</v>
      </c>
      <c r="S180" s="29">
        <f t="shared" si="99"/>
        <v>-1.05126242</v>
      </c>
      <c r="T180" s="30">
        <f t="shared" si="100"/>
        <v>-0.7452945317792492</v>
      </c>
      <c r="U180" s="29">
        <f t="shared" si="81"/>
        <v>0</v>
      </c>
      <c r="V180" s="30" t="str">
        <f t="shared" si="105"/>
        <v>-</v>
      </c>
      <c r="W180" s="29">
        <f t="shared" si="82"/>
        <v>0</v>
      </c>
      <c r="X180" s="30" t="str">
        <f t="shared" si="106"/>
        <v>-</v>
      </c>
      <c r="Y180" s="29">
        <f t="shared" si="83"/>
        <v>0</v>
      </c>
      <c r="Z180" s="30" t="str">
        <f t="shared" si="107"/>
        <v>-</v>
      </c>
      <c r="AA180" s="29">
        <f t="shared" si="84"/>
        <v>-1.05126242</v>
      </c>
      <c r="AB180" s="30">
        <f t="shared" si="108"/>
        <v>-0.7452945317792492</v>
      </c>
      <c r="AC180" s="43" t="s">
        <v>543</v>
      </c>
      <c r="AD180" s="12"/>
    </row>
    <row r="181" spans="1:30" ht="78.75" x14ac:dyDescent="0.25">
      <c r="A181" s="25" t="s">
        <v>225</v>
      </c>
      <c r="B181" s="26" t="s">
        <v>335</v>
      </c>
      <c r="C181" s="27" t="s">
        <v>336</v>
      </c>
      <c r="D181" s="27">
        <v>3.7877159999999996</v>
      </c>
      <c r="E181" s="27">
        <v>11.277001698289489</v>
      </c>
      <c r="F181" s="27">
        <v>0.47258106</v>
      </c>
      <c r="G181" s="27">
        <v>3.3151349399999996</v>
      </c>
      <c r="H181" s="41">
        <v>3.3151349399999996</v>
      </c>
      <c r="I181" s="41">
        <v>0</v>
      </c>
      <c r="J181" s="41">
        <v>0</v>
      </c>
      <c r="K181" s="41">
        <v>0</v>
      </c>
      <c r="L181" s="41">
        <v>3.3151349399999996</v>
      </c>
      <c r="M181" s="41">
        <v>1.21557709</v>
      </c>
      <c r="N181" s="41">
        <v>0</v>
      </c>
      <c r="O181" s="41">
        <v>0</v>
      </c>
      <c r="P181" s="41">
        <v>0</v>
      </c>
      <c r="Q181" s="41">
        <v>1.21557709</v>
      </c>
      <c r="R181" s="41">
        <f t="shared" si="98"/>
        <v>2.0995578499999996</v>
      </c>
      <c r="S181" s="29">
        <f t="shared" si="99"/>
        <v>-2.0995578499999996</v>
      </c>
      <c r="T181" s="30">
        <f t="shared" si="100"/>
        <v>-0.63332500426061078</v>
      </c>
      <c r="U181" s="29">
        <f t="shared" si="81"/>
        <v>0</v>
      </c>
      <c r="V181" s="30" t="str">
        <f t="shared" si="105"/>
        <v>-</v>
      </c>
      <c r="W181" s="29">
        <f t="shared" si="82"/>
        <v>0</v>
      </c>
      <c r="X181" s="30" t="str">
        <f t="shared" si="106"/>
        <v>-</v>
      </c>
      <c r="Y181" s="29">
        <f t="shared" si="83"/>
        <v>0</v>
      </c>
      <c r="Z181" s="30" t="str">
        <f t="shared" si="107"/>
        <v>-</v>
      </c>
      <c r="AA181" s="29">
        <f t="shared" si="84"/>
        <v>-2.0995578499999996</v>
      </c>
      <c r="AB181" s="30">
        <f t="shared" si="108"/>
        <v>-0.63332500426061078</v>
      </c>
      <c r="AC181" s="43" t="s">
        <v>543</v>
      </c>
      <c r="AD181" s="12"/>
    </row>
    <row r="182" spans="1:30" ht="78.75" x14ac:dyDescent="0.25">
      <c r="A182" s="25" t="s">
        <v>225</v>
      </c>
      <c r="B182" s="26" t="s">
        <v>337</v>
      </c>
      <c r="C182" s="27" t="s">
        <v>338</v>
      </c>
      <c r="D182" s="27">
        <v>1.3018199959999999</v>
      </c>
      <c r="E182" s="27">
        <v>5.026217700067833</v>
      </c>
      <c r="F182" s="27">
        <v>0.27899899</v>
      </c>
      <c r="G182" s="27">
        <v>1.0228210059999998</v>
      </c>
      <c r="H182" s="41">
        <v>1.0228210059999998</v>
      </c>
      <c r="I182" s="41">
        <v>0</v>
      </c>
      <c r="J182" s="41">
        <v>0</v>
      </c>
      <c r="K182" s="41">
        <v>0</v>
      </c>
      <c r="L182" s="41">
        <v>1.0228210059999998</v>
      </c>
      <c r="M182" s="41">
        <v>0.21908480000000002</v>
      </c>
      <c r="N182" s="41">
        <v>0</v>
      </c>
      <c r="O182" s="41">
        <v>0</v>
      </c>
      <c r="P182" s="41">
        <v>0</v>
      </c>
      <c r="Q182" s="41">
        <v>0.21908480000000002</v>
      </c>
      <c r="R182" s="41">
        <f t="shared" si="98"/>
        <v>0.80373620599999973</v>
      </c>
      <c r="S182" s="29">
        <f t="shared" si="99"/>
        <v>-0.80373620599999973</v>
      </c>
      <c r="T182" s="30">
        <f t="shared" si="100"/>
        <v>-0.78580338229776237</v>
      </c>
      <c r="U182" s="29">
        <f t="shared" si="81"/>
        <v>0</v>
      </c>
      <c r="V182" s="30" t="str">
        <f t="shared" si="105"/>
        <v>-</v>
      </c>
      <c r="W182" s="29">
        <f t="shared" si="82"/>
        <v>0</v>
      </c>
      <c r="X182" s="30" t="str">
        <f t="shared" si="106"/>
        <v>-</v>
      </c>
      <c r="Y182" s="29">
        <f t="shared" si="83"/>
        <v>0</v>
      </c>
      <c r="Z182" s="30" t="str">
        <f t="shared" si="107"/>
        <v>-</v>
      </c>
      <c r="AA182" s="29">
        <f t="shared" si="84"/>
        <v>-0.80373620599999973</v>
      </c>
      <c r="AB182" s="30">
        <f t="shared" si="108"/>
        <v>-0.78580338229776237</v>
      </c>
      <c r="AC182" s="43" t="s">
        <v>543</v>
      </c>
      <c r="AD182" s="12"/>
    </row>
    <row r="183" spans="1:30" ht="78.75" x14ac:dyDescent="0.25">
      <c r="A183" s="25" t="s">
        <v>225</v>
      </c>
      <c r="B183" s="26" t="s">
        <v>339</v>
      </c>
      <c r="C183" s="27" t="s">
        <v>340</v>
      </c>
      <c r="D183" s="27">
        <v>3.614375994</v>
      </c>
      <c r="E183" s="27">
        <v>11.020545183865343</v>
      </c>
      <c r="F183" s="27">
        <v>0.81504215999999996</v>
      </c>
      <c r="G183" s="27">
        <v>2.799333834</v>
      </c>
      <c r="H183" s="41">
        <v>2.799333834</v>
      </c>
      <c r="I183" s="41">
        <v>0</v>
      </c>
      <c r="J183" s="41">
        <v>0</v>
      </c>
      <c r="K183" s="41">
        <v>0</v>
      </c>
      <c r="L183" s="41">
        <v>2.799333834</v>
      </c>
      <c r="M183" s="41">
        <v>0.94652043999999991</v>
      </c>
      <c r="N183" s="41">
        <v>0</v>
      </c>
      <c r="O183" s="41">
        <v>0</v>
      </c>
      <c r="P183" s="41">
        <v>0</v>
      </c>
      <c r="Q183" s="41">
        <v>0.94652043999999991</v>
      </c>
      <c r="R183" s="41">
        <f t="shared" si="98"/>
        <v>1.852813394</v>
      </c>
      <c r="S183" s="29">
        <f t="shared" si="99"/>
        <v>-1.852813394</v>
      </c>
      <c r="T183" s="30">
        <f t="shared" si="100"/>
        <v>-0.66187654058840628</v>
      </c>
      <c r="U183" s="29">
        <f t="shared" si="81"/>
        <v>0</v>
      </c>
      <c r="V183" s="30" t="str">
        <f t="shared" si="105"/>
        <v>-</v>
      </c>
      <c r="W183" s="29">
        <f t="shared" si="82"/>
        <v>0</v>
      </c>
      <c r="X183" s="30" t="str">
        <f t="shared" si="106"/>
        <v>-</v>
      </c>
      <c r="Y183" s="29">
        <f t="shared" si="83"/>
        <v>0</v>
      </c>
      <c r="Z183" s="30" t="str">
        <f t="shared" si="107"/>
        <v>-</v>
      </c>
      <c r="AA183" s="29">
        <f t="shared" si="84"/>
        <v>-1.852813394</v>
      </c>
      <c r="AB183" s="30">
        <f t="shared" si="108"/>
        <v>-0.66187654058840628</v>
      </c>
      <c r="AC183" s="43" t="s">
        <v>543</v>
      </c>
      <c r="AD183" s="12"/>
    </row>
    <row r="184" spans="1:30" ht="78.75" x14ac:dyDescent="0.25">
      <c r="A184" s="25" t="s">
        <v>225</v>
      </c>
      <c r="B184" s="26" t="s">
        <v>341</v>
      </c>
      <c r="C184" s="27" t="s">
        <v>342</v>
      </c>
      <c r="D184" s="27">
        <v>3.490752004</v>
      </c>
      <c r="E184" s="27">
        <v>10.521044748047292</v>
      </c>
      <c r="F184" s="27">
        <v>0.74873182000000005</v>
      </c>
      <c r="G184" s="27">
        <v>2.7420201839999998</v>
      </c>
      <c r="H184" s="41">
        <v>2.7420201839999998</v>
      </c>
      <c r="I184" s="41">
        <v>0</v>
      </c>
      <c r="J184" s="41">
        <v>0</v>
      </c>
      <c r="K184" s="41">
        <v>0</v>
      </c>
      <c r="L184" s="41">
        <v>2.7420201839999998</v>
      </c>
      <c r="M184" s="41">
        <v>0.95286802999999998</v>
      </c>
      <c r="N184" s="41">
        <v>0</v>
      </c>
      <c r="O184" s="41">
        <v>0</v>
      </c>
      <c r="P184" s="41">
        <v>0</v>
      </c>
      <c r="Q184" s="41">
        <v>0.95286802999999998</v>
      </c>
      <c r="R184" s="41">
        <f t="shared" si="98"/>
        <v>1.7891521539999999</v>
      </c>
      <c r="S184" s="29">
        <f t="shared" si="99"/>
        <v>-1.7891521539999999</v>
      </c>
      <c r="T184" s="30">
        <f t="shared" si="100"/>
        <v>-0.65249415902913721</v>
      </c>
      <c r="U184" s="29">
        <f t="shared" si="81"/>
        <v>0</v>
      </c>
      <c r="V184" s="30" t="str">
        <f t="shared" si="105"/>
        <v>-</v>
      </c>
      <c r="W184" s="29">
        <f t="shared" si="82"/>
        <v>0</v>
      </c>
      <c r="X184" s="30" t="str">
        <f t="shared" si="106"/>
        <v>-</v>
      </c>
      <c r="Y184" s="29">
        <f t="shared" si="83"/>
        <v>0</v>
      </c>
      <c r="Z184" s="30" t="str">
        <f t="shared" si="107"/>
        <v>-</v>
      </c>
      <c r="AA184" s="29">
        <f t="shared" si="84"/>
        <v>-1.7891521539999999</v>
      </c>
      <c r="AB184" s="30">
        <f t="shared" si="108"/>
        <v>-0.65249415902913721</v>
      </c>
      <c r="AC184" s="43" t="s">
        <v>543</v>
      </c>
      <c r="AD184" s="12"/>
    </row>
    <row r="185" spans="1:30" ht="78.75" x14ac:dyDescent="0.25">
      <c r="A185" s="25" t="s">
        <v>225</v>
      </c>
      <c r="B185" s="26" t="s">
        <v>343</v>
      </c>
      <c r="C185" s="27" t="s">
        <v>344</v>
      </c>
      <c r="D185" s="27">
        <v>3.9364440039999997</v>
      </c>
      <c r="E185" s="27">
        <v>12.35169222253977</v>
      </c>
      <c r="F185" s="27">
        <v>0.79511419999999999</v>
      </c>
      <c r="G185" s="27">
        <v>3.1413298039999997</v>
      </c>
      <c r="H185" s="41">
        <v>3.1413298039999997</v>
      </c>
      <c r="I185" s="41">
        <v>0</v>
      </c>
      <c r="J185" s="41">
        <v>0</v>
      </c>
      <c r="K185" s="41">
        <v>0</v>
      </c>
      <c r="L185" s="41">
        <v>3.1413298039999997</v>
      </c>
      <c r="M185" s="41">
        <v>1.1233255</v>
      </c>
      <c r="N185" s="41">
        <v>0</v>
      </c>
      <c r="O185" s="41">
        <v>0</v>
      </c>
      <c r="P185" s="41">
        <v>0</v>
      </c>
      <c r="Q185" s="41">
        <v>1.1233255</v>
      </c>
      <c r="R185" s="41">
        <f>G185-M185</f>
        <v>2.0180043039999997</v>
      </c>
      <c r="S185" s="29">
        <f t="shared" si="99"/>
        <v>-2.0180043039999997</v>
      </c>
      <c r="T185" s="30">
        <f t="shared" si="100"/>
        <v>-0.64240446877955382</v>
      </c>
      <c r="U185" s="29">
        <f t="shared" si="81"/>
        <v>0</v>
      </c>
      <c r="V185" s="30" t="str">
        <f t="shared" si="105"/>
        <v>-</v>
      </c>
      <c r="W185" s="29">
        <f t="shared" si="82"/>
        <v>0</v>
      </c>
      <c r="X185" s="30" t="str">
        <f t="shared" si="106"/>
        <v>-</v>
      </c>
      <c r="Y185" s="29">
        <f t="shared" si="83"/>
        <v>0</v>
      </c>
      <c r="Z185" s="30" t="str">
        <f t="shared" si="107"/>
        <v>-</v>
      </c>
      <c r="AA185" s="29">
        <f t="shared" si="84"/>
        <v>-2.0180043039999997</v>
      </c>
      <c r="AB185" s="30">
        <f t="shared" si="108"/>
        <v>-0.64240446877955382</v>
      </c>
      <c r="AC185" s="43" t="s">
        <v>543</v>
      </c>
      <c r="AD185" s="12"/>
    </row>
    <row r="186" spans="1:30" ht="63" x14ac:dyDescent="0.25">
      <c r="A186" s="25" t="s">
        <v>225</v>
      </c>
      <c r="B186" s="26" t="s">
        <v>345</v>
      </c>
      <c r="C186" s="27" t="s">
        <v>346</v>
      </c>
      <c r="D186" s="27">
        <v>4.4279039980000006</v>
      </c>
      <c r="E186" s="27">
        <v>13.788492829422781</v>
      </c>
      <c r="F186" s="27">
        <v>0.81650075</v>
      </c>
      <c r="G186" s="27">
        <v>3.6114032480000007</v>
      </c>
      <c r="H186" s="41">
        <v>3.6114032480000002</v>
      </c>
      <c r="I186" s="41">
        <v>0</v>
      </c>
      <c r="J186" s="41">
        <v>0</v>
      </c>
      <c r="K186" s="41">
        <v>0</v>
      </c>
      <c r="L186" s="41">
        <v>3.6114032480000002</v>
      </c>
      <c r="M186" s="41">
        <v>1.2859400300000001</v>
      </c>
      <c r="N186" s="41">
        <v>0</v>
      </c>
      <c r="O186" s="41">
        <v>0</v>
      </c>
      <c r="P186" s="41">
        <v>0</v>
      </c>
      <c r="Q186" s="41">
        <v>1.2859400300000001</v>
      </c>
      <c r="R186" s="41">
        <f t="shared" si="98"/>
        <v>2.3254632180000003</v>
      </c>
      <c r="S186" s="29">
        <f t="shared" si="99"/>
        <v>-2.3254632180000003</v>
      </c>
      <c r="T186" s="30">
        <f t="shared" si="100"/>
        <v>-0.64392233663959986</v>
      </c>
      <c r="U186" s="29">
        <f t="shared" si="81"/>
        <v>0</v>
      </c>
      <c r="V186" s="30" t="str">
        <f t="shared" si="105"/>
        <v>-</v>
      </c>
      <c r="W186" s="29">
        <f t="shared" si="82"/>
        <v>0</v>
      </c>
      <c r="X186" s="30" t="str">
        <f t="shared" si="106"/>
        <v>-</v>
      </c>
      <c r="Y186" s="29">
        <f t="shared" si="83"/>
        <v>0</v>
      </c>
      <c r="Z186" s="30" t="str">
        <f t="shared" si="107"/>
        <v>-</v>
      </c>
      <c r="AA186" s="29">
        <f t="shared" si="84"/>
        <v>-2.3254632180000003</v>
      </c>
      <c r="AB186" s="30">
        <f t="shared" si="108"/>
        <v>-0.64392233663959986</v>
      </c>
      <c r="AC186" s="43" t="s">
        <v>543</v>
      </c>
      <c r="AD186" s="12"/>
    </row>
    <row r="187" spans="1:30" ht="63" x14ac:dyDescent="0.25">
      <c r="A187" s="25" t="s">
        <v>225</v>
      </c>
      <c r="B187" s="26" t="s">
        <v>347</v>
      </c>
      <c r="C187" s="27" t="s">
        <v>348</v>
      </c>
      <c r="D187" s="27">
        <v>17.680860003999999</v>
      </c>
      <c r="E187" s="27">
        <v>44.835935846205921</v>
      </c>
      <c r="F187" s="27">
        <v>1.6560323000000001</v>
      </c>
      <c r="G187" s="27">
        <v>16.024827704</v>
      </c>
      <c r="H187" s="41">
        <v>16.024827704</v>
      </c>
      <c r="I187" s="41">
        <v>0</v>
      </c>
      <c r="J187" s="41">
        <v>0</v>
      </c>
      <c r="K187" s="41">
        <v>0</v>
      </c>
      <c r="L187" s="41">
        <v>16.024827704</v>
      </c>
      <c r="M187" s="41">
        <v>5.87421199</v>
      </c>
      <c r="N187" s="41">
        <v>0</v>
      </c>
      <c r="O187" s="41">
        <v>0</v>
      </c>
      <c r="P187" s="41">
        <v>0</v>
      </c>
      <c r="Q187" s="41">
        <v>5.87421199</v>
      </c>
      <c r="R187" s="41">
        <f t="shared" si="98"/>
        <v>10.150615714000001</v>
      </c>
      <c r="S187" s="29">
        <f t="shared" si="99"/>
        <v>-10.150615714000001</v>
      </c>
      <c r="T187" s="30">
        <f t="shared" si="100"/>
        <v>-0.63343056795963415</v>
      </c>
      <c r="U187" s="29">
        <f t="shared" si="81"/>
        <v>0</v>
      </c>
      <c r="V187" s="30" t="str">
        <f t="shared" si="105"/>
        <v>-</v>
      </c>
      <c r="W187" s="29">
        <f t="shared" si="82"/>
        <v>0</v>
      </c>
      <c r="X187" s="30" t="str">
        <f t="shared" si="106"/>
        <v>-</v>
      </c>
      <c r="Y187" s="29">
        <f t="shared" si="83"/>
        <v>0</v>
      </c>
      <c r="Z187" s="30" t="str">
        <f t="shared" si="107"/>
        <v>-</v>
      </c>
      <c r="AA187" s="29">
        <f t="shared" si="84"/>
        <v>-10.150615714000001</v>
      </c>
      <c r="AB187" s="30">
        <f t="shared" si="108"/>
        <v>-0.63343056795963415</v>
      </c>
      <c r="AC187" s="43" t="s">
        <v>543</v>
      </c>
      <c r="AD187" s="12"/>
    </row>
    <row r="188" spans="1:30" ht="63" x14ac:dyDescent="0.25">
      <c r="A188" s="25" t="s">
        <v>225</v>
      </c>
      <c r="B188" s="26" t="s">
        <v>349</v>
      </c>
      <c r="C188" s="27" t="s">
        <v>350</v>
      </c>
      <c r="D188" s="27">
        <v>9.6900000079999984</v>
      </c>
      <c r="E188" s="27">
        <v>12.543069673870985</v>
      </c>
      <c r="F188" s="27">
        <v>0.37995791000000001</v>
      </c>
      <c r="G188" s="27">
        <v>9.3100420979999985</v>
      </c>
      <c r="H188" s="41">
        <v>3.615036148575967</v>
      </c>
      <c r="I188" s="41">
        <v>0</v>
      </c>
      <c r="J188" s="41">
        <v>0</v>
      </c>
      <c r="K188" s="41">
        <v>0</v>
      </c>
      <c r="L188" s="41">
        <v>3.615036148575967</v>
      </c>
      <c r="M188" s="41">
        <v>2.7834429700000003</v>
      </c>
      <c r="N188" s="41">
        <v>0</v>
      </c>
      <c r="O188" s="41">
        <v>0</v>
      </c>
      <c r="P188" s="41">
        <v>0</v>
      </c>
      <c r="Q188" s="41">
        <v>2.7834429700000003</v>
      </c>
      <c r="R188" s="41">
        <f t="shared" si="98"/>
        <v>6.5265991279999982</v>
      </c>
      <c r="S188" s="29">
        <f t="shared" si="99"/>
        <v>-0.83159317857596671</v>
      </c>
      <c r="T188" s="30">
        <f t="shared" si="100"/>
        <v>-0.23003730651588294</v>
      </c>
      <c r="U188" s="29">
        <f t="shared" si="81"/>
        <v>0</v>
      </c>
      <c r="V188" s="30" t="str">
        <f t="shared" si="105"/>
        <v>-</v>
      </c>
      <c r="W188" s="29">
        <f t="shared" si="82"/>
        <v>0</v>
      </c>
      <c r="X188" s="30" t="str">
        <f t="shared" si="106"/>
        <v>-</v>
      </c>
      <c r="Y188" s="29">
        <f t="shared" si="83"/>
        <v>0</v>
      </c>
      <c r="Z188" s="30" t="str">
        <f t="shared" si="107"/>
        <v>-</v>
      </c>
      <c r="AA188" s="29">
        <f t="shared" si="84"/>
        <v>-0.83159317857596671</v>
      </c>
      <c r="AB188" s="30">
        <f t="shared" si="108"/>
        <v>-0.23003730651588294</v>
      </c>
      <c r="AC188" s="43" t="s">
        <v>543</v>
      </c>
      <c r="AD188" s="12"/>
    </row>
    <row r="189" spans="1:30" ht="63" x14ac:dyDescent="0.25">
      <c r="A189" s="25" t="s">
        <v>225</v>
      </c>
      <c r="B189" s="26" t="s">
        <v>351</v>
      </c>
      <c r="C189" s="27" t="s">
        <v>352</v>
      </c>
      <c r="D189" s="27">
        <v>9.4196760079999997</v>
      </c>
      <c r="E189" s="27">
        <v>29.346220098884992</v>
      </c>
      <c r="F189" s="27">
        <v>0.90340595000000001</v>
      </c>
      <c r="G189" s="27">
        <v>8.5162700579999999</v>
      </c>
      <c r="H189" s="41">
        <v>8.5162700579999999</v>
      </c>
      <c r="I189" s="41">
        <v>0</v>
      </c>
      <c r="J189" s="41">
        <v>0</v>
      </c>
      <c r="K189" s="41">
        <v>0</v>
      </c>
      <c r="L189" s="41">
        <v>8.5162700579999999</v>
      </c>
      <c r="M189" s="41">
        <v>1.5796097900000001</v>
      </c>
      <c r="N189" s="41">
        <v>0</v>
      </c>
      <c r="O189" s="41">
        <v>0</v>
      </c>
      <c r="P189" s="41">
        <v>0</v>
      </c>
      <c r="Q189" s="41">
        <v>1.5796097900000001</v>
      </c>
      <c r="R189" s="41">
        <f t="shared" si="98"/>
        <v>6.9366602679999998</v>
      </c>
      <c r="S189" s="29">
        <f t="shared" si="99"/>
        <v>-6.9366602679999998</v>
      </c>
      <c r="T189" s="30">
        <f t="shared" si="100"/>
        <v>-0.81451858862599724</v>
      </c>
      <c r="U189" s="29">
        <f t="shared" si="81"/>
        <v>0</v>
      </c>
      <c r="V189" s="30" t="str">
        <f t="shared" si="105"/>
        <v>-</v>
      </c>
      <c r="W189" s="29">
        <f t="shared" si="82"/>
        <v>0</v>
      </c>
      <c r="X189" s="30" t="str">
        <f t="shared" si="106"/>
        <v>-</v>
      </c>
      <c r="Y189" s="29">
        <f t="shared" si="83"/>
        <v>0</v>
      </c>
      <c r="Z189" s="30" t="str">
        <f t="shared" si="107"/>
        <v>-</v>
      </c>
      <c r="AA189" s="29">
        <f t="shared" si="84"/>
        <v>-6.9366602679999998</v>
      </c>
      <c r="AB189" s="30">
        <f t="shared" si="108"/>
        <v>-0.81451858862599724</v>
      </c>
      <c r="AC189" s="43" t="s">
        <v>543</v>
      </c>
      <c r="AD189" s="12"/>
    </row>
    <row r="190" spans="1:30" ht="78.75" x14ac:dyDescent="0.25">
      <c r="A190" s="25" t="s">
        <v>225</v>
      </c>
      <c r="B190" s="26" t="s">
        <v>353</v>
      </c>
      <c r="C190" s="27" t="s">
        <v>354</v>
      </c>
      <c r="D190" s="27">
        <v>17.409996</v>
      </c>
      <c r="E190" s="27">
        <v>35.490043993072689</v>
      </c>
      <c r="F190" s="27">
        <v>1.88784861</v>
      </c>
      <c r="G190" s="27">
        <v>15.522147389999999</v>
      </c>
      <c r="H190" s="41">
        <v>6.6251513948205139</v>
      </c>
      <c r="I190" s="41">
        <v>0</v>
      </c>
      <c r="J190" s="41">
        <v>0</v>
      </c>
      <c r="K190" s="41">
        <v>0</v>
      </c>
      <c r="L190" s="41">
        <v>6.6251513948205139</v>
      </c>
      <c r="M190" s="41">
        <v>5.5186748799999998</v>
      </c>
      <c r="N190" s="41">
        <v>0</v>
      </c>
      <c r="O190" s="41">
        <v>0</v>
      </c>
      <c r="P190" s="41">
        <v>0</v>
      </c>
      <c r="Q190" s="41">
        <v>5.5186748799999998</v>
      </c>
      <c r="R190" s="41">
        <f t="shared" si="98"/>
        <v>10.003472509999998</v>
      </c>
      <c r="S190" s="29">
        <f t="shared" si="99"/>
        <v>-1.106476514820514</v>
      </c>
      <c r="T190" s="30">
        <f t="shared" si="100"/>
        <v>-0.1670115064367507</v>
      </c>
      <c r="U190" s="29">
        <f t="shared" si="81"/>
        <v>0</v>
      </c>
      <c r="V190" s="30" t="str">
        <f t="shared" si="105"/>
        <v>-</v>
      </c>
      <c r="W190" s="29">
        <f t="shared" si="82"/>
        <v>0</v>
      </c>
      <c r="X190" s="30" t="str">
        <f t="shared" si="106"/>
        <v>-</v>
      </c>
      <c r="Y190" s="29">
        <f t="shared" si="83"/>
        <v>0</v>
      </c>
      <c r="Z190" s="30" t="str">
        <f t="shared" si="107"/>
        <v>-</v>
      </c>
      <c r="AA190" s="29">
        <f t="shared" si="84"/>
        <v>-1.106476514820514</v>
      </c>
      <c r="AB190" s="30">
        <f t="shared" si="108"/>
        <v>-0.1670115064367507</v>
      </c>
      <c r="AC190" s="43" t="s">
        <v>543</v>
      </c>
      <c r="AD190" s="12"/>
    </row>
    <row r="191" spans="1:30" ht="63" x14ac:dyDescent="0.25">
      <c r="A191" s="25" t="s">
        <v>225</v>
      </c>
      <c r="B191" s="26" t="s">
        <v>355</v>
      </c>
      <c r="C191" s="27" t="s">
        <v>356</v>
      </c>
      <c r="D191" s="27">
        <v>931.8405719939999</v>
      </c>
      <c r="E191" s="27">
        <v>1615.0110048822119</v>
      </c>
      <c r="F191" s="27">
        <v>260.09815691</v>
      </c>
      <c r="G191" s="27">
        <v>671.74241508399996</v>
      </c>
      <c r="H191" s="41">
        <v>388.30178157457163</v>
      </c>
      <c r="I191" s="41">
        <v>0</v>
      </c>
      <c r="J191" s="41">
        <v>0</v>
      </c>
      <c r="K191" s="41">
        <v>0</v>
      </c>
      <c r="L191" s="41">
        <v>388.30178157457163</v>
      </c>
      <c r="M191" s="41">
        <v>206.85064718000001</v>
      </c>
      <c r="N191" s="41">
        <v>0</v>
      </c>
      <c r="O191" s="41">
        <v>0</v>
      </c>
      <c r="P191" s="41">
        <v>0</v>
      </c>
      <c r="Q191" s="41">
        <v>206.85064718000001</v>
      </c>
      <c r="R191" s="41">
        <f t="shared" ref="R191:R213" si="109">G191-M191</f>
        <v>464.89176790399995</v>
      </c>
      <c r="S191" s="29">
        <f t="shared" ref="S191:S208" si="110">IF(H191="нд","нд",M191-H191)</f>
        <v>-181.45113439457162</v>
      </c>
      <c r="T191" s="30">
        <f t="shared" si="64"/>
        <v>-0.46729410732751103</v>
      </c>
      <c r="U191" s="29">
        <f t="shared" si="81"/>
        <v>0</v>
      </c>
      <c r="V191" s="30" t="str">
        <f t="shared" si="105"/>
        <v>-</v>
      </c>
      <c r="W191" s="29">
        <f t="shared" si="82"/>
        <v>0</v>
      </c>
      <c r="X191" s="30" t="str">
        <f t="shared" si="106"/>
        <v>-</v>
      </c>
      <c r="Y191" s="29">
        <f t="shared" si="83"/>
        <v>0</v>
      </c>
      <c r="Z191" s="30" t="str">
        <f t="shared" si="107"/>
        <v>-</v>
      </c>
      <c r="AA191" s="29">
        <f t="shared" si="84"/>
        <v>-181.45113439457162</v>
      </c>
      <c r="AB191" s="30">
        <f t="shared" si="108"/>
        <v>-0.46729410732751103</v>
      </c>
      <c r="AC191" s="43" t="s">
        <v>546</v>
      </c>
      <c r="AD191" s="12"/>
    </row>
    <row r="192" spans="1:30" ht="47.25" x14ac:dyDescent="0.25">
      <c r="A192" s="25" t="s">
        <v>225</v>
      </c>
      <c r="B192" s="26" t="s">
        <v>357</v>
      </c>
      <c r="C192" s="27" t="s">
        <v>358</v>
      </c>
      <c r="D192" s="27">
        <v>4.9492839999999996</v>
      </c>
      <c r="E192" s="27">
        <v>6.9279484659660548</v>
      </c>
      <c r="F192" s="27">
        <v>0</v>
      </c>
      <c r="G192" s="27">
        <v>4.9492839999999996</v>
      </c>
      <c r="H192" s="41">
        <v>4.9492839999999996</v>
      </c>
      <c r="I192" s="41">
        <v>0</v>
      </c>
      <c r="J192" s="41">
        <v>0</v>
      </c>
      <c r="K192" s="41">
        <v>4.1244033333333334</v>
      </c>
      <c r="L192" s="41">
        <v>0.82488066666666615</v>
      </c>
      <c r="M192" s="41">
        <v>4.9492841800000003</v>
      </c>
      <c r="N192" s="41">
        <v>0</v>
      </c>
      <c r="O192" s="41">
        <v>0</v>
      </c>
      <c r="P192" s="41">
        <v>4.1244034833333334</v>
      </c>
      <c r="Q192" s="41">
        <v>0.82488069666666686</v>
      </c>
      <c r="R192" s="41">
        <f t="shared" si="109"/>
        <v>-1.8000000068241206E-7</v>
      </c>
      <c r="S192" s="29">
        <f t="shared" si="110"/>
        <v>1.8000000068241206E-7</v>
      </c>
      <c r="T192" s="30">
        <f t="shared" si="64"/>
        <v>3.6368897133890898E-8</v>
      </c>
      <c r="U192" s="29">
        <f t="shared" si="81"/>
        <v>0</v>
      </c>
      <c r="V192" s="30" t="str">
        <f t="shared" si="105"/>
        <v>-</v>
      </c>
      <c r="W192" s="29">
        <f t="shared" si="82"/>
        <v>0</v>
      </c>
      <c r="X192" s="30" t="str">
        <f t="shared" si="106"/>
        <v>-</v>
      </c>
      <c r="Y192" s="29">
        <f t="shared" si="83"/>
        <v>1.4999999997655777E-7</v>
      </c>
      <c r="Z192" s="30">
        <f t="shared" si="107"/>
        <v>3.6368896990326139E-8</v>
      </c>
      <c r="AA192" s="29">
        <f t="shared" si="84"/>
        <v>3.0000000705854291E-8</v>
      </c>
      <c r="AB192" s="30">
        <f t="shared" si="108"/>
        <v>3.6368897851714687E-8</v>
      </c>
      <c r="AC192" s="43" t="s">
        <v>33</v>
      </c>
      <c r="AD192" s="12"/>
    </row>
    <row r="193" spans="1:30" ht="63" x14ac:dyDescent="0.25">
      <c r="A193" s="25" t="s">
        <v>225</v>
      </c>
      <c r="B193" s="26" t="s">
        <v>359</v>
      </c>
      <c r="C193" s="27" t="s">
        <v>360</v>
      </c>
      <c r="D193" s="27">
        <v>21.500000007600001</v>
      </c>
      <c r="E193" s="27">
        <v>37.340851777183289</v>
      </c>
      <c r="F193" s="27">
        <v>0</v>
      </c>
      <c r="G193" s="27">
        <v>21.500000007600001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f t="shared" si="109"/>
        <v>21.500000007600001</v>
      </c>
      <c r="S193" s="29">
        <f t="shared" si="110"/>
        <v>0</v>
      </c>
      <c r="T193" s="30" t="str">
        <f t="shared" si="64"/>
        <v>-</v>
      </c>
      <c r="U193" s="29">
        <f t="shared" si="81"/>
        <v>0</v>
      </c>
      <c r="V193" s="30" t="str">
        <f t="shared" si="105"/>
        <v>-</v>
      </c>
      <c r="W193" s="29">
        <f t="shared" si="82"/>
        <v>0</v>
      </c>
      <c r="X193" s="30" t="str">
        <f t="shared" si="106"/>
        <v>-</v>
      </c>
      <c r="Y193" s="29">
        <f t="shared" si="83"/>
        <v>0</v>
      </c>
      <c r="Z193" s="30" t="str">
        <f t="shared" si="107"/>
        <v>-</v>
      </c>
      <c r="AA193" s="29">
        <f t="shared" si="84"/>
        <v>0</v>
      </c>
      <c r="AB193" s="30" t="str">
        <f t="shared" si="108"/>
        <v>-</v>
      </c>
      <c r="AC193" s="43" t="s">
        <v>33</v>
      </c>
      <c r="AD193" s="12"/>
    </row>
    <row r="194" spans="1:30" ht="63" x14ac:dyDescent="0.25">
      <c r="A194" s="25" t="s">
        <v>225</v>
      </c>
      <c r="B194" s="26" t="s">
        <v>361</v>
      </c>
      <c r="C194" s="27" t="s">
        <v>362</v>
      </c>
      <c r="D194" s="27">
        <v>15.299999999999999</v>
      </c>
      <c r="E194" s="27">
        <v>23.115765385875367</v>
      </c>
      <c r="F194" s="27">
        <v>0</v>
      </c>
      <c r="G194" s="27">
        <v>15.299999999999999</v>
      </c>
      <c r="H194" s="41">
        <v>0</v>
      </c>
      <c r="I194" s="41">
        <v>0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f t="shared" si="109"/>
        <v>15.299999999999999</v>
      </c>
      <c r="S194" s="29">
        <f t="shared" si="110"/>
        <v>0</v>
      </c>
      <c r="T194" s="30" t="str">
        <f t="shared" si="64"/>
        <v>-</v>
      </c>
      <c r="U194" s="29">
        <f t="shared" si="81"/>
        <v>0</v>
      </c>
      <c r="V194" s="30" t="str">
        <f t="shared" si="105"/>
        <v>-</v>
      </c>
      <c r="W194" s="29">
        <f t="shared" si="82"/>
        <v>0</v>
      </c>
      <c r="X194" s="30" t="str">
        <f t="shared" si="106"/>
        <v>-</v>
      </c>
      <c r="Y194" s="29">
        <f t="shared" si="83"/>
        <v>0</v>
      </c>
      <c r="Z194" s="30" t="str">
        <f t="shared" si="107"/>
        <v>-</v>
      </c>
      <c r="AA194" s="29">
        <f t="shared" si="84"/>
        <v>0</v>
      </c>
      <c r="AB194" s="30" t="str">
        <f t="shared" si="108"/>
        <v>-</v>
      </c>
      <c r="AC194" s="43" t="s">
        <v>33</v>
      </c>
      <c r="AD194" s="12"/>
    </row>
    <row r="195" spans="1:30" ht="31.5" x14ac:dyDescent="0.25">
      <c r="A195" s="25" t="s">
        <v>225</v>
      </c>
      <c r="B195" s="26" t="s">
        <v>363</v>
      </c>
      <c r="C195" s="27" t="s">
        <v>364</v>
      </c>
      <c r="D195" s="27">
        <v>37.983965999999995</v>
      </c>
      <c r="E195" s="27">
        <v>79.340419347519898</v>
      </c>
      <c r="F195" s="27">
        <v>0</v>
      </c>
      <c r="G195" s="27">
        <v>37.983965999999995</v>
      </c>
      <c r="H195" s="41">
        <v>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</v>
      </c>
      <c r="P195" s="41">
        <v>0</v>
      </c>
      <c r="Q195" s="41">
        <v>0</v>
      </c>
      <c r="R195" s="41">
        <f t="shared" si="109"/>
        <v>37.983965999999995</v>
      </c>
      <c r="S195" s="29">
        <f t="shared" si="110"/>
        <v>0</v>
      </c>
      <c r="T195" s="30" t="str">
        <f t="shared" ref="T195:T261" si="111">IF($H195="нд","нд",IF(H195=0,"-",S195/H195))</f>
        <v>-</v>
      </c>
      <c r="U195" s="29">
        <f t="shared" si="81"/>
        <v>0</v>
      </c>
      <c r="V195" s="30" t="str">
        <f t="shared" si="105"/>
        <v>-</v>
      </c>
      <c r="W195" s="29">
        <f t="shared" si="82"/>
        <v>0</v>
      </c>
      <c r="X195" s="30" t="str">
        <f t="shared" si="106"/>
        <v>-</v>
      </c>
      <c r="Y195" s="29">
        <f t="shared" si="83"/>
        <v>0</v>
      </c>
      <c r="Z195" s="30" t="str">
        <f t="shared" si="107"/>
        <v>-</v>
      </c>
      <c r="AA195" s="29">
        <f t="shared" si="84"/>
        <v>0</v>
      </c>
      <c r="AB195" s="30" t="str">
        <f t="shared" si="108"/>
        <v>-</v>
      </c>
      <c r="AC195" s="43" t="s">
        <v>33</v>
      </c>
      <c r="AD195" s="12"/>
    </row>
    <row r="196" spans="1:30" ht="63" x14ac:dyDescent="0.25">
      <c r="A196" s="25" t="s">
        <v>225</v>
      </c>
      <c r="B196" s="26" t="s">
        <v>365</v>
      </c>
      <c r="C196" s="27" t="s">
        <v>366</v>
      </c>
      <c r="D196" s="27">
        <v>23.242021056000002</v>
      </c>
      <c r="E196" s="27">
        <v>29.983957160042635</v>
      </c>
      <c r="F196" s="27">
        <v>0</v>
      </c>
      <c r="G196" s="27">
        <v>23.242021056000002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f t="shared" si="109"/>
        <v>23.242021056000002</v>
      </c>
      <c r="S196" s="29">
        <f t="shared" si="110"/>
        <v>0</v>
      </c>
      <c r="T196" s="30" t="str">
        <f t="shared" si="111"/>
        <v>-</v>
      </c>
      <c r="U196" s="29">
        <f t="shared" si="81"/>
        <v>0</v>
      </c>
      <c r="V196" s="30" t="str">
        <f t="shared" si="105"/>
        <v>-</v>
      </c>
      <c r="W196" s="29">
        <f t="shared" si="82"/>
        <v>0</v>
      </c>
      <c r="X196" s="30" t="str">
        <f t="shared" si="106"/>
        <v>-</v>
      </c>
      <c r="Y196" s="29">
        <f t="shared" si="83"/>
        <v>0</v>
      </c>
      <c r="Z196" s="30" t="str">
        <f t="shared" si="107"/>
        <v>-</v>
      </c>
      <c r="AA196" s="29">
        <f t="shared" si="84"/>
        <v>0</v>
      </c>
      <c r="AB196" s="30" t="str">
        <f t="shared" si="108"/>
        <v>-</v>
      </c>
      <c r="AC196" s="43" t="s">
        <v>33</v>
      </c>
      <c r="AD196" s="12"/>
    </row>
    <row r="197" spans="1:30" ht="94.5" x14ac:dyDescent="0.25">
      <c r="A197" s="25" t="s">
        <v>225</v>
      </c>
      <c r="B197" s="26" t="s">
        <v>367</v>
      </c>
      <c r="C197" s="27" t="s">
        <v>368</v>
      </c>
      <c r="D197" s="27">
        <v>23.810003999999996</v>
      </c>
      <c r="E197" s="27">
        <v>26.382685794606424</v>
      </c>
      <c r="F197" s="27">
        <v>0</v>
      </c>
      <c r="G197" s="27">
        <v>23.810003999999996</v>
      </c>
      <c r="H197" s="41">
        <v>0</v>
      </c>
      <c r="I197" s="41">
        <v>0</v>
      </c>
      <c r="J197" s="41">
        <v>0</v>
      </c>
      <c r="K197" s="41">
        <v>0</v>
      </c>
      <c r="L197" s="41">
        <v>0</v>
      </c>
      <c r="M197" s="41">
        <v>0</v>
      </c>
      <c r="N197" s="41">
        <v>0</v>
      </c>
      <c r="O197" s="41">
        <v>0</v>
      </c>
      <c r="P197" s="41">
        <v>0</v>
      </c>
      <c r="Q197" s="41">
        <v>0</v>
      </c>
      <c r="R197" s="41">
        <f t="shared" si="109"/>
        <v>23.810003999999996</v>
      </c>
      <c r="S197" s="29">
        <f t="shared" si="110"/>
        <v>0</v>
      </c>
      <c r="T197" s="30" t="str">
        <f t="shared" si="111"/>
        <v>-</v>
      </c>
      <c r="U197" s="29">
        <f t="shared" si="81"/>
        <v>0</v>
      </c>
      <c r="V197" s="30" t="str">
        <f t="shared" si="105"/>
        <v>-</v>
      </c>
      <c r="W197" s="29">
        <f t="shared" si="82"/>
        <v>0</v>
      </c>
      <c r="X197" s="30" t="str">
        <f t="shared" si="106"/>
        <v>-</v>
      </c>
      <c r="Y197" s="29">
        <f t="shared" si="83"/>
        <v>0</v>
      </c>
      <c r="Z197" s="30" t="str">
        <f t="shared" si="107"/>
        <v>-</v>
      </c>
      <c r="AA197" s="29">
        <f t="shared" si="84"/>
        <v>0</v>
      </c>
      <c r="AB197" s="30" t="str">
        <f t="shared" si="108"/>
        <v>-</v>
      </c>
      <c r="AC197" s="43" t="s">
        <v>33</v>
      </c>
      <c r="AD197" s="12"/>
    </row>
    <row r="198" spans="1:30" ht="78.75" x14ac:dyDescent="0.25">
      <c r="A198" s="25" t="s">
        <v>225</v>
      </c>
      <c r="B198" s="26" t="s">
        <v>369</v>
      </c>
      <c r="C198" s="27" t="s">
        <v>370</v>
      </c>
      <c r="D198" s="27">
        <v>0.72711999999999988</v>
      </c>
      <c r="E198" s="27" t="s">
        <v>33</v>
      </c>
      <c r="F198" s="27">
        <v>0</v>
      </c>
      <c r="G198" s="27">
        <v>0.72711999999999988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  <c r="P198" s="41">
        <v>0</v>
      </c>
      <c r="Q198" s="41">
        <v>0</v>
      </c>
      <c r="R198" s="41">
        <f t="shared" si="109"/>
        <v>0.72711999999999988</v>
      </c>
      <c r="S198" s="29">
        <f t="shared" si="110"/>
        <v>0</v>
      </c>
      <c r="T198" s="30" t="str">
        <f t="shared" si="111"/>
        <v>-</v>
      </c>
      <c r="U198" s="29">
        <f t="shared" si="81"/>
        <v>0</v>
      </c>
      <c r="V198" s="30" t="str">
        <f t="shared" si="105"/>
        <v>-</v>
      </c>
      <c r="W198" s="29">
        <f t="shared" si="82"/>
        <v>0</v>
      </c>
      <c r="X198" s="30" t="str">
        <f t="shared" si="106"/>
        <v>-</v>
      </c>
      <c r="Y198" s="29">
        <f t="shared" si="83"/>
        <v>0</v>
      </c>
      <c r="Z198" s="30" t="str">
        <f t="shared" si="107"/>
        <v>-</v>
      </c>
      <c r="AA198" s="29">
        <f t="shared" si="84"/>
        <v>0</v>
      </c>
      <c r="AB198" s="30" t="str">
        <f t="shared" si="108"/>
        <v>-</v>
      </c>
      <c r="AC198" s="43" t="s">
        <v>33</v>
      </c>
      <c r="AD198" s="12"/>
    </row>
    <row r="199" spans="1:30" ht="31.5" x14ac:dyDescent="0.25">
      <c r="A199" s="25" t="s">
        <v>225</v>
      </c>
      <c r="B199" s="26" t="s">
        <v>371</v>
      </c>
      <c r="C199" s="27" t="s">
        <v>372</v>
      </c>
      <c r="D199" s="27">
        <v>0.55200000000000005</v>
      </c>
      <c r="E199" s="27" t="s">
        <v>33</v>
      </c>
      <c r="F199" s="27">
        <v>0</v>
      </c>
      <c r="G199" s="27">
        <v>0.55200000000000005</v>
      </c>
      <c r="H199" s="41" t="s">
        <v>33</v>
      </c>
      <c r="I199" s="41" t="s">
        <v>33</v>
      </c>
      <c r="J199" s="41" t="s">
        <v>33</v>
      </c>
      <c r="K199" s="41" t="s">
        <v>33</v>
      </c>
      <c r="L199" s="41" t="s">
        <v>33</v>
      </c>
      <c r="M199" s="41">
        <v>0.46</v>
      </c>
      <c r="N199" s="41">
        <v>0</v>
      </c>
      <c r="O199" s="41">
        <v>0</v>
      </c>
      <c r="P199" s="41">
        <v>0.38333333333333336</v>
      </c>
      <c r="Q199" s="41">
        <v>7.6666666666666661E-2</v>
      </c>
      <c r="R199" s="41">
        <f>G199-M199</f>
        <v>9.2000000000000026E-2</v>
      </c>
      <c r="S199" s="29" t="str">
        <f t="shared" si="110"/>
        <v>нд</v>
      </c>
      <c r="T199" s="30" t="str">
        <f t="shared" si="111"/>
        <v>нд</v>
      </c>
      <c r="U199" s="29" t="str">
        <f t="shared" si="81"/>
        <v>нд</v>
      </c>
      <c r="V199" s="30" t="str">
        <f t="shared" si="105"/>
        <v>нд</v>
      </c>
      <c r="W199" s="29" t="str">
        <f t="shared" si="82"/>
        <v>нд</v>
      </c>
      <c r="X199" s="30" t="str">
        <f t="shared" si="106"/>
        <v>нд</v>
      </c>
      <c r="Y199" s="29" t="str">
        <f t="shared" si="83"/>
        <v>нд</v>
      </c>
      <c r="Z199" s="30" t="str">
        <f t="shared" si="107"/>
        <v>нд</v>
      </c>
      <c r="AA199" s="29" t="str">
        <f t="shared" si="84"/>
        <v>нд</v>
      </c>
      <c r="AB199" s="30" t="str">
        <f t="shared" si="108"/>
        <v>нд</v>
      </c>
      <c r="AC199" s="43" t="s">
        <v>547</v>
      </c>
      <c r="AD199" s="12"/>
    </row>
    <row r="200" spans="1:30" ht="31.5" x14ac:dyDescent="0.25">
      <c r="A200" s="25" t="s">
        <v>225</v>
      </c>
      <c r="B200" s="26" t="s">
        <v>373</v>
      </c>
      <c r="C200" s="27" t="s">
        <v>374</v>
      </c>
      <c r="D200" s="27">
        <v>1.45536</v>
      </c>
      <c r="E200" s="27" t="s">
        <v>33</v>
      </c>
      <c r="F200" s="27">
        <v>0</v>
      </c>
      <c r="G200" s="27">
        <v>1.45536</v>
      </c>
      <c r="H200" s="41" t="s">
        <v>33</v>
      </c>
      <c r="I200" s="41" t="s">
        <v>33</v>
      </c>
      <c r="J200" s="41" t="s">
        <v>33</v>
      </c>
      <c r="K200" s="41" t="s">
        <v>33</v>
      </c>
      <c r="L200" s="41" t="s">
        <v>33</v>
      </c>
      <c r="M200" s="41">
        <v>1.2128000000000001</v>
      </c>
      <c r="N200" s="41">
        <v>0</v>
      </c>
      <c r="O200" s="41">
        <v>0</v>
      </c>
      <c r="P200" s="41">
        <v>1.0106666666666668</v>
      </c>
      <c r="Q200" s="41">
        <v>0.20213333333333328</v>
      </c>
      <c r="R200" s="41">
        <f t="shared" si="109"/>
        <v>0.24255999999999989</v>
      </c>
      <c r="S200" s="29" t="str">
        <f t="shared" si="110"/>
        <v>нд</v>
      </c>
      <c r="T200" s="30" t="str">
        <f t="shared" si="111"/>
        <v>нд</v>
      </c>
      <c r="U200" s="29" t="str">
        <f t="shared" si="81"/>
        <v>нд</v>
      </c>
      <c r="V200" s="30" t="str">
        <f t="shared" si="105"/>
        <v>нд</v>
      </c>
      <c r="W200" s="29" t="str">
        <f t="shared" si="82"/>
        <v>нд</v>
      </c>
      <c r="X200" s="30" t="str">
        <f t="shared" si="106"/>
        <v>нд</v>
      </c>
      <c r="Y200" s="29" t="str">
        <f t="shared" si="83"/>
        <v>нд</v>
      </c>
      <c r="Z200" s="30" t="str">
        <f t="shared" si="107"/>
        <v>нд</v>
      </c>
      <c r="AA200" s="29" t="str">
        <f t="shared" si="84"/>
        <v>нд</v>
      </c>
      <c r="AB200" s="30" t="str">
        <f t="shared" si="108"/>
        <v>нд</v>
      </c>
      <c r="AC200" s="43" t="s">
        <v>547</v>
      </c>
      <c r="AD200" s="12"/>
    </row>
    <row r="201" spans="1:30" ht="31.5" x14ac:dyDescent="0.25">
      <c r="A201" s="25" t="s">
        <v>225</v>
      </c>
      <c r="B201" s="26" t="s">
        <v>375</v>
      </c>
      <c r="C201" s="27" t="s">
        <v>376</v>
      </c>
      <c r="D201" s="27">
        <v>0.35489999999999999</v>
      </c>
      <c r="E201" s="27" t="s">
        <v>33</v>
      </c>
      <c r="F201" s="27">
        <v>0</v>
      </c>
      <c r="G201" s="27">
        <v>0.35489999999999999</v>
      </c>
      <c r="H201" s="41" t="s">
        <v>33</v>
      </c>
      <c r="I201" s="41" t="s">
        <v>33</v>
      </c>
      <c r="J201" s="41" t="s">
        <v>33</v>
      </c>
      <c r="K201" s="41" t="s">
        <v>33</v>
      </c>
      <c r="L201" s="41" t="s">
        <v>33</v>
      </c>
      <c r="M201" s="41">
        <v>0.29575000000000001</v>
      </c>
      <c r="N201" s="41">
        <v>0</v>
      </c>
      <c r="O201" s="41">
        <v>0</v>
      </c>
      <c r="P201" s="41">
        <v>0.24645833333333336</v>
      </c>
      <c r="Q201" s="41">
        <v>4.929166666666665E-2</v>
      </c>
      <c r="R201" s="41">
        <f t="shared" si="109"/>
        <v>5.914999999999998E-2</v>
      </c>
      <c r="S201" s="29" t="str">
        <f t="shared" si="110"/>
        <v>нд</v>
      </c>
      <c r="T201" s="30" t="str">
        <f t="shared" si="111"/>
        <v>нд</v>
      </c>
      <c r="U201" s="29" t="str">
        <f t="shared" si="81"/>
        <v>нд</v>
      </c>
      <c r="V201" s="30" t="str">
        <f t="shared" si="105"/>
        <v>нд</v>
      </c>
      <c r="W201" s="29" t="str">
        <f t="shared" si="82"/>
        <v>нд</v>
      </c>
      <c r="X201" s="30" t="str">
        <f t="shared" si="106"/>
        <v>нд</v>
      </c>
      <c r="Y201" s="29" t="str">
        <f t="shared" si="83"/>
        <v>нд</v>
      </c>
      <c r="Z201" s="30" t="str">
        <f t="shared" si="107"/>
        <v>нд</v>
      </c>
      <c r="AA201" s="29" t="str">
        <f t="shared" si="84"/>
        <v>нд</v>
      </c>
      <c r="AB201" s="30" t="str">
        <f t="shared" si="108"/>
        <v>нд</v>
      </c>
      <c r="AC201" s="43" t="s">
        <v>547</v>
      </c>
      <c r="AD201" s="12"/>
    </row>
    <row r="202" spans="1:30" ht="31.5" x14ac:dyDescent="0.25">
      <c r="A202" s="25" t="s">
        <v>225</v>
      </c>
      <c r="B202" s="26" t="s">
        <v>377</v>
      </c>
      <c r="C202" s="27" t="s">
        <v>378</v>
      </c>
      <c r="D202" s="27">
        <v>1.45896</v>
      </c>
      <c r="E202" s="27" t="s">
        <v>33</v>
      </c>
      <c r="F202" s="27">
        <v>0</v>
      </c>
      <c r="G202" s="27">
        <v>1.45896</v>
      </c>
      <c r="H202" s="41" t="s">
        <v>33</v>
      </c>
      <c r="I202" s="41" t="s">
        <v>33</v>
      </c>
      <c r="J202" s="41" t="s">
        <v>33</v>
      </c>
      <c r="K202" s="41" t="s">
        <v>33</v>
      </c>
      <c r="L202" s="41" t="s">
        <v>33</v>
      </c>
      <c r="M202" s="41">
        <v>1.2158</v>
      </c>
      <c r="N202" s="41">
        <v>0</v>
      </c>
      <c r="O202" s="41">
        <v>0</v>
      </c>
      <c r="P202" s="41">
        <v>1.0131666666666668</v>
      </c>
      <c r="Q202" s="41">
        <v>0.20263333333333322</v>
      </c>
      <c r="R202" s="41">
        <f t="shared" si="109"/>
        <v>0.24316000000000004</v>
      </c>
      <c r="S202" s="29" t="str">
        <f t="shared" si="110"/>
        <v>нд</v>
      </c>
      <c r="T202" s="30" t="str">
        <f t="shared" si="111"/>
        <v>нд</v>
      </c>
      <c r="U202" s="29" t="str">
        <f t="shared" si="81"/>
        <v>нд</v>
      </c>
      <c r="V202" s="30" t="str">
        <f t="shared" si="105"/>
        <v>нд</v>
      </c>
      <c r="W202" s="29" t="str">
        <f t="shared" si="82"/>
        <v>нд</v>
      </c>
      <c r="X202" s="30" t="str">
        <f t="shared" si="106"/>
        <v>нд</v>
      </c>
      <c r="Y202" s="29" t="str">
        <f t="shared" si="83"/>
        <v>нд</v>
      </c>
      <c r="Z202" s="30" t="str">
        <f t="shared" si="107"/>
        <v>нд</v>
      </c>
      <c r="AA202" s="29" t="str">
        <f t="shared" si="84"/>
        <v>нд</v>
      </c>
      <c r="AB202" s="30" t="str">
        <f t="shared" si="108"/>
        <v>нд</v>
      </c>
      <c r="AC202" s="43" t="s">
        <v>547</v>
      </c>
      <c r="AD202" s="12"/>
    </row>
    <row r="203" spans="1:30" ht="31.5" x14ac:dyDescent="0.25">
      <c r="A203" s="25" t="s">
        <v>225</v>
      </c>
      <c r="B203" s="26" t="s">
        <v>379</v>
      </c>
      <c r="C203" s="27" t="s">
        <v>380</v>
      </c>
      <c r="D203" s="27">
        <v>1.2227568</v>
      </c>
      <c r="E203" s="27" t="s">
        <v>33</v>
      </c>
      <c r="F203" s="27">
        <v>0</v>
      </c>
      <c r="G203" s="27">
        <v>1.2227568</v>
      </c>
      <c r="H203" s="41" t="s">
        <v>33</v>
      </c>
      <c r="I203" s="41" t="s">
        <v>33</v>
      </c>
      <c r="J203" s="41" t="s">
        <v>33</v>
      </c>
      <c r="K203" s="41" t="s">
        <v>33</v>
      </c>
      <c r="L203" s="41" t="s">
        <v>33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f t="shared" si="109"/>
        <v>1.2227568</v>
      </c>
      <c r="S203" s="29" t="str">
        <f t="shared" si="110"/>
        <v>нд</v>
      </c>
      <c r="T203" s="30" t="str">
        <f t="shared" si="111"/>
        <v>нд</v>
      </c>
      <c r="U203" s="29" t="str">
        <f t="shared" si="81"/>
        <v>нд</v>
      </c>
      <c r="V203" s="30" t="str">
        <f t="shared" si="105"/>
        <v>нд</v>
      </c>
      <c r="W203" s="29" t="str">
        <f t="shared" si="82"/>
        <v>нд</v>
      </c>
      <c r="X203" s="30" t="str">
        <f t="shared" si="106"/>
        <v>нд</v>
      </c>
      <c r="Y203" s="29" t="str">
        <f t="shared" si="83"/>
        <v>нд</v>
      </c>
      <c r="Z203" s="30" t="str">
        <f t="shared" si="107"/>
        <v>нд</v>
      </c>
      <c r="AA203" s="29" t="str">
        <f t="shared" si="84"/>
        <v>нд</v>
      </c>
      <c r="AB203" s="30" t="str">
        <f t="shared" si="108"/>
        <v>нд</v>
      </c>
      <c r="AC203" s="43" t="s">
        <v>547</v>
      </c>
      <c r="AD203" s="12"/>
    </row>
    <row r="204" spans="1:30" ht="31.5" x14ac:dyDescent="0.25">
      <c r="A204" s="25" t="s">
        <v>225</v>
      </c>
      <c r="B204" s="26" t="s">
        <v>381</v>
      </c>
      <c r="C204" s="27" t="s">
        <v>382</v>
      </c>
      <c r="D204" s="27">
        <v>0.14537999999999998</v>
      </c>
      <c r="E204" s="27" t="s">
        <v>33</v>
      </c>
      <c r="F204" s="27">
        <v>0</v>
      </c>
      <c r="G204" s="27">
        <v>0.14537999999999998</v>
      </c>
      <c r="H204" s="41" t="s">
        <v>33</v>
      </c>
      <c r="I204" s="41" t="s">
        <v>33</v>
      </c>
      <c r="J204" s="41" t="s">
        <v>33</v>
      </c>
      <c r="K204" s="41" t="s">
        <v>33</v>
      </c>
      <c r="L204" s="41" t="s">
        <v>33</v>
      </c>
      <c r="M204" s="41">
        <v>0.12114999999999999</v>
      </c>
      <c r="N204" s="41">
        <v>0</v>
      </c>
      <c r="O204" s="41">
        <v>0</v>
      </c>
      <c r="P204" s="41">
        <v>0.10095833333333333</v>
      </c>
      <c r="Q204" s="41">
        <v>2.0191666666666663E-2</v>
      </c>
      <c r="R204" s="41">
        <f t="shared" si="109"/>
        <v>2.4229999999999988E-2</v>
      </c>
      <c r="S204" s="29" t="str">
        <f t="shared" si="110"/>
        <v>нд</v>
      </c>
      <c r="T204" s="30" t="str">
        <f t="shared" si="111"/>
        <v>нд</v>
      </c>
      <c r="U204" s="29" t="str">
        <f t="shared" si="81"/>
        <v>нд</v>
      </c>
      <c r="V204" s="30" t="str">
        <f t="shared" si="105"/>
        <v>нд</v>
      </c>
      <c r="W204" s="29" t="str">
        <f t="shared" si="82"/>
        <v>нд</v>
      </c>
      <c r="X204" s="30" t="str">
        <f t="shared" si="106"/>
        <v>нд</v>
      </c>
      <c r="Y204" s="29" t="str">
        <f t="shared" si="83"/>
        <v>нд</v>
      </c>
      <c r="Z204" s="30" t="str">
        <f t="shared" si="107"/>
        <v>нд</v>
      </c>
      <c r="AA204" s="29" t="str">
        <f t="shared" si="84"/>
        <v>нд</v>
      </c>
      <c r="AB204" s="30" t="str">
        <f t="shared" si="108"/>
        <v>нд</v>
      </c>
      <c r="AC204" s="43" t="s">
        <v>547</v>
      </c>
      <c r="AD204" s="12"/>
    </row>
    <row r="205" spans="1:30" ht="31.5" x14ac:dyDescent="0.25">
      <c r="A205" s="25" t="s">
        <v>225</v>
      </c>
      <c r="B205" s="26" t="s">
        <v>383</v>
      </c>
      <c r="C205" s="27" t="s">
        <v>384</v>
      </c>
      <c r="D205" s="27">
        <v>0.878973216</v>
      </c>
      <c r="E205" s="27" t="s">
        <v>33</v>
      </c>
      <c r="F205" s="27">
        <v>0</v>
      </c>
      <c r="G205" s="27">
        <v>0.878973216</v>
      </c>
      <c r="H205" s="41" t="s">
        <v>33</v>
      </c>
      <c r="I205" s="41" t="s">
        <v>33</v>
      </c>
      <c r="J205" s="41" t="s">
        <v>33</v>
      </c>
      <c r="K205" s="41" t="s">
        <v>33</v>
      </c>
      <c r="L205" s="41" t="s">
        <v>33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f t="shared" si="109"/>
        <v>0.878973216</v>
      </c>
      <c r="S205" s="29" t="str">
        <f t="shared" si="110"/>
        <v>нд</v>
      </c>
      <c r="T205" s="30" t="str">
        <f t="shared" si="111"/>
        <v>нд</v>
      </c>
      <c r="U205" s="29" t="str">
        <f t="shared" si="81"/>
        <v>нд</v>
      </c>
      <c r="V205" s="30" t="str">
        <f t="shared" si="105"/>
        <v>нд</v>
      </c>
      <c r="W205" s="29" t="str">
        <f t="shared" si="82"/>
        <v>нд</v>
      </c>
      <c r="X205" s="30" t="str">
        <f t="shared" si="106"/>
        <v>нд</v>
      </c>
      <c r="Y205" s="29" t="str">
        <f t="shared" si="83"/>
        <v>нд</v>
      </c>
      <c r="Z205" s="30" t="str">
        <f t="shared" si="107"/>
        <v>нд</v>
      </c>
      <c r="AA205" s="29" t="str">
        <f t="shared" si="84"/>
        <v>нд</v>
      </c>
      <c r="AB205" s="30" t="str">
        <f t="shared" si="108"/>
        <v>нд</v>
      </c>
      <c r="AC205" s="43" t="s">
        <v>547</v>
      </c>
      <c r="AD205" s="12"/>
    </row>
    <row r="206" spans="1:30" ht="31.5" x14ac:dyDescent="0.25">
      <c r="A206" s="25" t="s">
        <v>225</v>
      </c>
      <c r="B206" s="26" t="s">
        <v>385</v>
      </c>
      <c r="C206" s="27" t="s">
        <v>386</v>
      </c>
      <c r="D206" s="27">
        <v>0.43439999999999995</v>
      </c>
      <c r="E206" s="27" t="s">
        <v>33</v>
      </c>
      <c r="F206" s="27">
        <v>0</v>
      </c>
      <c r="G206" s="27">
        <v>0.43439999999999995</v>
      </c>
      <c r="H206" s="41" t="s">
        <v>33</v>
      </c>
      <c r="I206" s="41" t="s">
        <v>33</v>
      </c>
      <c r="J206" s="41" t="s">
        <v>33</v>
      </c>
      <c r="K206" s="41" t="s">
        <v>33</v>
      </c>
      <c r="L206" s="41" t="s">
        <v>33</v>
      </c>
      <c r="M206" s="41">
        <v>0.36199999999999999</v>
      </c>
      <c r="N206" s="41">
        <v>0</v>
      </c>
      <c r="O206" s="41">
        <v>0</v>
      </c>
      <c r="P206" s="41">
        <v>0.30166666666666669</v>
      </c>
      <c r="Q206" s="41">
        <v>6.0333333333333294E-2</v>
      </c>
      <c r="R206" s="41">
        <f t="shared" si="109"/>
        <v>7.2399999999999964E-2</v>
      </c>
      <c r="S206" s="29" t="str">
        <f t="shared" si="110"/>
        <v>нд</v>
      </c>
      <c r="T206" s="30" t="str">
        <f t="shared" si="111"/>
        <v>нд</v>
      </c>
      <c r="U206" s="29" t="str">
        <f t="shared" si="81"/>
        <v>нд</v>
      </c>
      <c r="V206" s="30" t="str">
        <f t="shared" si="105"/>
        <v>нд</v>
      </c>
      <c r="W206" s="29" t="str">
        <f t="shared" si="82"/>
        <v>нд</v>
      </c>
      <c r="X206" s="30" t="str">
        <f t="shared" si="106"/>
        <v>нд</v>
      </c>
      <c r="Y206" s="29" t="str">
        <f t="shared" si="83"/>
        <v>нд</v>
      </c>
      <c r="Z206" s="30" t="str">
        <f t="shared" si="107"/>
        <v>нд</v>
      </c>
      <c r="AA206" s="29" t="str">
        <f t="shared" si="84"/>
        <v>нд</v>
      </c>
      <c r="AB206" s="30" t="str">
        <f t="shared" si="108"/>
        <v>нд</v>
      </c>
      <c r="AC206" s="43" t="s">
        <v>547</v>
      </c>
      <c r="AD206" s="12"/>
    </row>
    <row r="207" spans="1:30" ht="31.5" x14ac:dyDescent="0.25">
      <c r="A207" s="25" t="s">
        <v>225</v>
      </c>
      <c r="B207" s="26" t="s">
        <v>387</v>
      </c>
      <c r="C207" s="27" t="s">
        <v>388</v>
      </c>
      <c r="D207" s="27">
        <v>0.48149999999999998</v>
      </c>
      <c r="E207" s="27" t="s">
        <v>33</v>
      </c>
      <c r="F207" s="27">
        <v>0</v>
      </c>
      <c r="G207" s="27">
        <v>0.48149999999999998</v>
      </c>
      <c r="H207" s="41" t="s">
        <v>33</v>
      </c>
      <c r="I207" s="41" t="s">
        <v>33</v>
      </c>
      <c r="J207" s="41" t="s">
        <v>33</v>
      </c>
      <c r="K207" s="41" t="s">
        <v>33</v>
      </c>
      <c r="L207" s="41" t="s">
        <v>33</v>
      </c>
      <c r="M207" s="41">
        <v>0.48149999999999998</v>
      </c>
      <c r="N207" s="41">
        <v>0</v>
      </c>
      <c r="O207" s="41">
        <v>0</v>
      </c>
      <c r="P207" s="41">
        <v>0.40125</v>
      </c>
      <c r="Q207" s="41">
        <v>8.0249999999999988E-2</v>
      </c>
      <c r="R207" s="41">
        <f t="shared" si="109"/>
        <v>0</v>
      </c>
      <c r="S207" s="29" t="str">
        <f t="shared" si="110"/>
        <v>нд</v>
      </c>
      <c r="T207" s="30" t="str">
        <f t="shared" si="111"/>
        <v>нд</v>
      </c>
      <c r="U207" s="29" t="str">
        <f t="shared" si="81"/>
        <v>нд</v>
      </c>
      <c r="V207" s="30" t="str">
        <f t="shared" si="105"/>
        <v>нд</v>
      </c>
      <c r="W207" s="29" t="str">
        <f t="shared" si="82"/>
        <v>нд</v>
      </c>
      <c r="X207" s="30" t="str">
        <f t="shared" si="106"/>
        <v>нд</v>
      </c>
      <c r="Y207" s="29" t="str">
        <f t="shared" si="83"/>
        <v>нд</v>
      </c>
      <c r="Z207" s="30" t="str">
        <f t="shared" si="107"/>
        <v>нд</v>
      </c>
      <c r="AA207" s="29" t="str">
        <f t="shared" si="84"/>
        <v>нд</v>
      </c>
      <c r="AB207" s="30" t="str">
        <f t="shared" si="108"/>
        <v>нд</v>
      </c>
      <c r="AC207" s="43" t="s">
        <v>547</v>
      </c>
      <c r="AD207" s="12"/>
    </row>
    <row r="208" spans="1:30" ht="31.5" x14ac:dyDescent="0.25">
      <c r="A208" s="25" t="s">
        <v>225</v>
      </c>
      <c r="B208" s="26" t="s">
        <v>389</v>
      </c>
      <c r="C208" s="27" t="s">
        <v>390</v>
      </c>
      <c r="D208" s="27">
        <v>0.624</v>
      </c>
      <c r="E208" s="27" t="s">
        <v>33</v>
      </c>
      <c r="F208" s="27">
        <v>0</v>
      </c>
      <c r="G208" s="27">
        <v>0.624</v>
      </c>
      <c r="H208" s="41" t="s">
        <v>33</v>
      </c>
      <c r="I208" s="41" t="s">
        <v>33</v>
      </c>
      <c r="J208" s="41" t="s">
        <v>33</v>
      </c>
      <c r="K208" s="41" t="s">
        <v>33</v>
      </c>
      <c r="L208" s="41" t="s">
        <v>33</v>
      </c>
      <c r="M208" s="41">
        <v>0.52</v>
      </c>
      <c r="N208" s="41">
        <v>0</v>
      </c>
      <c r="O208" s="41">
        <v>0</v>
      </c>
      <c r="P208" s="41">
        <v>0.43333333333333335</v>
      </c>
      <c r="Q208" s="41">
        <v>8.666666666666667E-2</v>
      </c>
      <c r="R208" s="41">
        <f t="shared" si="109"/>
        <v>0.10399999999999998</v>
      </c>
      <c r="S208" s="29" t="str">
        <f t="shared" si="110"/>
        <v>нд</v>
      </c>
      <c r="T208" s="30" t="str">
        <f t="shared" si="111"/>
        <v>нд</v>
      </c>
      <c r="U208" s="29" t="str">
        <f t="shared" si="81"/>
        <v>нд</v>
      </c>
      <c r="V208" s="30" t="str">
        <f t="shared" si="105"/>
        <v>нд</v>
      </c>
      <c r="W208" s="29" t="str">
        <f t="shared" si="82"/>
        <v>нд</v>
      </c>
      <c r="X208" s="30" t="str">
        <f t="shared" si="106"/>
        <v>нд</v>
      </c>
      <c r="Y208" s="29" t="str">
        <f t="shared" si="83"/>
        <v>нд</v>
      </c>
      <c r="Z208" s="30" t="str">
        <f t="shared" si="107"/>
        <v>нд</v>
      </c>
      <c r="AA208" s="29" t="str">
        <f t="shared" si="84"/>
        <v>нд</v>
      </c>
      <c r="AB208" s="30" t="str">
        <f t="shared" si="108"/>
        <v>нд</v>
      </c>
      <c r="AC208" s="43" t="s">
        <v>547</v>
      </c>
      <c r="AD208" s="12"/>
    </row>
    <row r="209" spans="1:30" ht="31.5" x14ac:dyDescent="0.25">
      <c r="A209" s="25" t="s">
        <v>225</v>
      </c>
      <c r="B209" s="26" t="s">
        <v>391</v>
      </c>
      <c r="C209" s="27" t="s">
        <v>392</v>
      </c>
      <c r="D209" s="27">
        <v>0.60700000799999998</v>
      </c>
      <c r="E209" s="27" t="s">
        <v>33</v>
      </c>
      <c r="F209" s="27">
        <v>0</v>
      </c>
      <c r="G209" s="27">
        <v>0.60700000799999998</v>
      </c>
      <c r="H209" s="41" t="s">
        <v>33</v>
      </c>
      <c r="I209" s="41" t="s">
        <v>33</v>
      </c>
      <c r="J209" s="41" t="s">
        <v>33</v>
      </c>
      <c r="K209" s="41" t="s">
        <v>33</v>
      </c>
      <c r="L209" s="41" t="s">
        <v>33</v>
      </c>
      <c r="M209" s="41">
        <v>0.60699999999999998</v>
      </c>
      <c r="N209" s="41">
        <v>0</v>
      </c>
      <c r="O209" s="41">
        <v>0</v>
      </c>
      <c r="P209" s="41">
        <v>0.50583333333333336</v>
      </c>
      <c r="Q209" s="41">
        <v>0.10116666666666663</v>
      </c>
      <c r="R209" s="41">
        <f t="shared" si="109"/>
        <v>7.9999999957891532E-9</v>
      </c>
      <c r="S209" s="29" t="str">
        <f t="shared" si="80"/>
        <v>нд</v>
      </c>
      <c r="T209" s="30" t="str">
        <f t="shared" si="111"/>
        <v>нд</v>
      </c>
      <c r="U209" s="29" t="str">
        <f t="shared" si="81"/>
        <v>нд</v>
      </c>
      <c r="V209" s="30" t="str">
        <f t="shared" si="105"/>
        <v>нд</v>
      </c>
      <c r="W209" s="29" t="str">
        <f t="shared" si="82"/>
        <v>нд</v>
      </c>
      <c r="X209" s="30" t="str">
        <f t="shared" si="106"/>
        <v>нд</v>
      </c>
      <c r="Y209" s="29" t="str">
        <f t="shared" si="83"/>
        <v>нд</v>
      </c>
      <c r="Z209" s="30" t="str">
        <f t="shared" si="107"/>
        <v>нд</v>
      </c>
      <c r="AA209" s="29" t="str">
        <f t="shared" si="84"/>
        <v>нд</v>
      </c>
      <c r="AB209" s="30" t="str">
        <f t="shared" si="108"/>
        <v>нд</v>
      </c>
      <c r="AC209" s="43" t="s">
        <v>548</v>
      </c>
      <c r="AD209" s="12"/>
    </row>
    <row r="210" spans="1:30" ht="31.5" x14ac:dyDescent="0.25">
      <c r="A210" s="25" t="s">
        <v>225</v>
      </c>
      <c r="B210" s="26" t="s">
        <v>393</v>
      </c>
      <c r="C210" s="27" t="s">
        <v>394</v>
      </c>
      <c r="D210" s="27">
        <v>234.41825938799997</v>
      </c>
      <c r="E210" s="27" t="s">
        <v>33</v>
      </c>
      <c r="F210" s="27">
        <v>234.41825936000001</v>
      </c>
      <c r="G210" s="27">
        <v>2.7999959684166242E-8</v>
      </c>
      <c r="H210" s="41" t="s">
        <v>33</v>
      </c>
      <c r="I210" s="41" t="s">
        <v>33</v>
      </c>
      <c r="J210" s="41" t="s">
        <v>33</v>
      </c>
      <c r="K210" s="41" t="s">
        <v>33</v>
      </c>
      <c r="L210" s="41" t="s">
        <v>33</v>
      </c>
      <c r="M210" s="41">
        <v>0</v>
      </c>
      <c r="N210" s="41">
        <v>0</v>
      </c>
      <c r="O210" s="41">
        <v>0</v>
      </c>
      <c r="P210" s="41">
        <v>0</v>
      </c>
      <c r="Q210" s="41">
        <v>0</v>
      </c>
      <c r="R210" s="41">
        <f t="shared" si="109"/>
        <v>2.7999959684166242E-8</v>
      </c>
      <c r="S210" s="29" t="str">
        <f t="shared" si="80"/>
        <v>нд</v>
      </c>
      <c r="T210" s="30" t="str">
        <f t="shared" si="111"/>
        <v>нд</v>
      </c>
      <c r="U210" s="29" t="str">
        <f t="shared" si="81"/>
        <v>нд</v>
      </c>
      <c r="V210" s="30" t="str">
        <f t="shared" si="105"/>
        <v>нд</v>
      </c>
      <c r="W210" s="29" t="str">
        <f t="shared" si="82"/>
        <v>нд</v>
      </c>
      <c r="X210" s="30" t="str">
        <f t="shared" si="106"/>
        <v>нд</v>
      </c>
      <c r="Y210" s="29" t="str">
        <f t="shared" si="83"/>
        <v>нд</v>
      </c>
      <c r="Z210" s="30" t="str">
        <f t="shared" si="107"/>
        <v>нд</v>
      </c>
      <c r="AA210" s="29" t="str">
        <f t="shared" si="84"/>
        <v>нд</v>
      </c>
      <c r="AB210" s="30" t="str">
        <f t="shared" si="108"/>
        <v>нд</v>
      </c>
      <c r="AC210" s="43" t="s">
        <v>33</v>
      </c>
      <c r="AD210" s="12"/>
    </row>
    <row r="211" spans="1:30" ht="47.25" x14ac:dyDescent="0.25">
      <c r="A211" s="25" t="s">
        <v>225</v>
      </c>
      <c r="B211" s="26" t="s">
        <v>395</v>
      </c>
      <c r="C211" s="27" t="s">
        <v>396</v>
      </c>
      <c r="D211" s="27">
        <v>418.363788</v>
      </c>
      <c r="E211" s="27" t="s">
        <v>33</v>
      </c>
      <c r="F211" s="27">
        <v>418.363788</v>
      </c>
      <c r="G211" s="27">
        <v>0</v>
      </c>
      <c r="H211" s="41" t="s">
        <v>33</v>
      </c>
      <c r="I211" s="41" t="s">
        <v>33</v>
      </c>
      <c r="J211" s="41" t="s">
        <v>33</v>
      </c>
      <c r="K211" s="41" t="s">
        <v>33</v>
      </c>
      <c r="L211" s="41" t="s">
        <v>33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f t="shared" si="109"/>
        <v>0</v>
      </c>
      <c r="S211" s="29" t="str">
        <f t="shared" si="80"/>
        <v>нд</v>
      </c>
      <c r="T211" s="30" t="str">
        <f t="shared" si="111"/>
        <v>нд</v>
      </c>
      <c r="U211" s="29" t="str">
        <f t="shared" si="81"/>
        <v>нд</v>
      </c>
      <c r="V211" s="30" t="str">
        <f t="shared" si="105"/>
        <v>нд</v>
      </c>
      <c r="W211" s="29" t="str">
        <f t="shared" si="82"/>
        <v>нд</v>
      </c>
      <c r="X211" s="30" t="str">
        <f t="shared" si="106"/>
        <v>нд</v>
      </c>
      <c r="Y211" s="29" t="str">
        <f t="shared" si="83"/>
        <v>нд</v>
      </c>
      <c r="Z211" s="30" t="str">
        <f t="shared" si="107"/>
        <v>нд</v>
      </c>
      <c r="AA211" s="29" t="str">
        <f t="shared" si="84"/>
        <v>нд</v>
      </c>
      <c r="AB211" s="30" t="str">
        <f t="shared" si="108"/>
        <v>нд</v>
      </c>
      <c r="AC211" s="43" t="s">
        <v>33</v>
      </c>
      <c r="AD211" s="12"/>
    </row>
    <row r="212" spans="1:30" ht="31.5" x14ac:dyDescent="0.25">
      <c r="A212" s="25" t="s">
        <v>225</v>
      </c>
      <c r="B212" s="26" t="s">
        <v>397</v>
      </c>
      <c r="C212" s="27" t="s">
        <v>398</v>
      </c>
      <c r="D212" s="27">
        <v>49.895000000000003</v>
      </c>
      <c r="E212" s="27" t="s">
        <v>33</v>
      </c>
      <c r="F212" s="27">
        <v>49.895000000000003</v>
      </c>
      <c r="G212" s="27">
        <v>0</v>
      </c>
      <c r="H212" s="41" t="s">
        <v>33</v>
      </c>
      <c r="I212" s="41" t="s">
        <v>33</v>
      </c>
      <c r="J212" s="41" t="s">
        <v>33</v>
      </c>
      <c r="K212" s="41" t="s">
        <v>33</v>
      </c>
      <c r="L212" s="41" t="s">
        <v>33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f t="shared" si="109"/>
        <v>0</v>
      </c>
      <c r="S212" s="29" t="str">
        <f t="shared" si="80"/>
        <v>нд</v>
      </c>
      <c r="T212" s="30" t="str">
        <f t="shared" si="111"/>
        <v>нд</v>
      </c>
      <c r="U212" s="29" t="str">
        <f t="shared" si="81"/>
        <v>нд</v>
      </c>
      <c r="V212" s="30" t="str">
        <f t="shared" si="105"/>
        <v>нд</v>
      </c>
      <c r="W212" s="29" t="str">
        <f t="shared" si="82"/>
        <v>нд</v>
      </c>
      <c r="X212" s="30" t="str">
        <f t="shared" si="106"/>
        <v>нд</v>
      </c>
      <c r="Y212" s="29" t="str">
        <f t="shared" si="83"/>
        <v>нд</v>
      </c>
      <c r="Z212" s="30" t="str">
        <f t="shared" si="107"/>
        <v>нд</v>
      </c>
      <c r="AA212" s="29" t="str">
        <f t="shared" si="84"/>
        <v>нд</v>
      </c>
      <c r="AB212" s="30" t="str">
        <f t="shared" si="108"/>
        <v>нд</v>
      </c>
      <c r="AC212" s="43" t="s">
        <v>33</v>
      </c>
      <c r="AD212" s="12"/>
    </row>
    <row r="213" spans="1:30" ht="94.5" x14ac:dyDescent="0.25">
      <c r="A213" s="25" t="s">
        <v>225</v>
      </c>
      <c r="B213" s="26" t="s">
        <v>399</v>
      </c>
      <c r="C213" s="27" t="s">
        <v>400</v>
      </c>
      <c r="D213" s="27">
        <v>185.54676051600003</v>
      </c>
      <c r="E213" s="27" t="s">
        <v>33</v>
      </c>
      <c r="F213" s="27">
        <v>4.2257285760000229</v>
      </c>
      <c r="G213" s="27">
        <v>181.32103194000001</v>
      </c>
      <c r="H213" s="41" t="s">
        <v>33</v>
      </c>
      <c r="I213" s="41" t="s">
        <v>33</v>
      </c>
      <c r="J213" s="41" t="s">
        <v>33</v>
      </c>
      <c r="K213" s="41" t="s">
        <v>33</v>
      </c>
      <c r="L213" s="41" t="s">
        <v>33</v>
      </c>
      <c r="M213" s="41">
        <v>129.17646522000001</v>
      </c>
      <c r="N213" s="41">
        <v>0</v>
      </c>
      <c r="O213" s="41">
        <v>0</v>
      </c>
      <c r="P213" s="41">
        <v>32.472743350000002</v>
      </c>
      <c r="Q213" s="41">
        <v>96.703721869999995</v>
      </c>
      <c r="R213" s="41">
        <f t="shared" si="109"/>
        <v>52.14456672</v>
      </c>
      <c r="S213" s="29" t="str">
        <f t="shared" si="80"/>
        <v>нд</v>
      </c>
      <c r="T213" s="30" t="str">
        <f t="shared" si="111"/>
        <v>нд</v>
      </c>
      <c r="U213" s="29" t="str">
        <f t="shared" si="81"/>
        <v>нд</v>
      </c>
      <c r="V213" s="30" t="str">
        <f t="shared" si="105"/>
        <v>нд</v>
      </c>
      <c r="W213" s="29" t="str">
        <f t="shared" si="82"/>
        <v>нд</v>
      </c>
      <c r="X213" s="30" t="str">
        <f t="shared" si="106"/>
        <v>нд</v>
      </c>
      <c r="Y213" s="29" t="str">
        <f t="shared" si="83"/>
        <v>нд</v>
      </c>
      <c r="Z213" s="30" t="str">
        <f t="shared" si="107"/>
        <v>нд</v>
      </c>
      <c r="AA213" s="29" t="str">
        <f t="shared" si="84"/>
        <v>нд</v>
      </c>
      <c r="AB213" s="30" t="str">
        <f t="shared" si="108"/>
        <v>нд</v>
      </c>
      <c r="AC213" s="43" t="s">
        <v>549</v>
      </c>
      <c r="AD213" s="12"/>
    </row>
    <row r="214" spans="1:30" ht="31.5" x14ac:dyDescent="0.25">
      <c r="A214" s="47" t="s">
        <v>401</v>
      </c>
      <c r="B214" s="34" t="s">
        <v>402</v>
      </c>
      <c r="C214" s="35" t="s">
        <v>32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44">
        <v>0</v>
      </c>
      <c r="Q214" s="44">
        <v>0</v>
      </c>
      <c r="R214" s="44">
        <v>0</v>
      </c>
      <c r="S214" s="44">
        <v>0</v>
      </c>
      <c r="T214" s="38" t="str">
        <f t="shared" si="111"/>
        <v>-</v>
      </c>
      <c r="U214" s="44">
        <v>0</v>
      </c>
      <c r="V214" s="30" t="str">
        <f t="shared" si="105"/>
        <v>-</v>
      </c>
      <c r="W214" s="44">
        <v>0</v>
      </c>
      <c r="X214" s="30" t="str">
        <f t="shared" si="106"/>
        <v>-</v>
      </c>
      <c r="Y214" s="44">
        <v>0</v>
      </c>
      <c r="Z214" s="30" t="str">
        <f t="shared" si="107"/>
        <v>-</v>
      </c>
      <c r="AA214" s="44">
        <v>0</v>
      </c>
      <c r="AB214" s="30" t="str">
        <f t="shared" si="108"/>
        <v>-</v>
      </c>
      <c r="AC214" s="48" t="s">
        <v>33</v>
      </c>
      <c r="AD214" s="12"/>
    </row>
    <row r="215" spans="1:30" x14ac:dyDescent="0.25">
      <c r="A215" s="49" t="s">
        <v>403</v>
      </c>
      <c r="B215" s="26" t="s">
        <v>404</v>
      </c>
      <c r="C215" s="27" t="s">
        <v>32</v>
      </c>
      <c r="D215" s="41">
        <v>0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41">
        <v>0</v>
      </c>
      <c r="M215" s="41">
        <v>0</v>
      </c>
      <c r="N215" s="41">
        <v>0</v>
      </c>
      <c r="O215" s="41">
        <v>0</v>
      </c>
      <c r="P215" s="41">
        <v>0</v>
      </c>
      <c r="Q215" s="41">
        <v>0</v>
      </c>
      <c r="R215" s="41">
        <v>0</v>
      </c>
      <c r="S215" s="41">
        <v>0</v>
      </c>
      <c r="T215" s="30" t="str">
        <f t="shared" si="111"/>
        <v>-</v>
      </c>
      <c r="U215" s="41">
        <v>0</v>
      </c>
      <c r="V215" s="30" t="str">
        <f t="shared" si="105"/>
        <v>-</v>
      </c>
      <c r="W215" s="41">
        <v>0</v>
      </c>
      <c r="X215" s="30" t="str">
        <f t="shared" si="106"/>
        <v>-</v>
      </c>
      <c r="Y215" s="41">
        <v>0</v>
      </c>
      <c r="Z215" s="30" t="str">
        <f t="shared" si="107"/>
        <v>-</v>
      </c>
      <c r="AA215" s="41">
        <v>0</v>
      </c>
      <c r="AB215" s="30" t="str">
        <f t="shared" si="108"/>
        <v>-</v>
      </c>
      <c r="AC215" s="42" t="s">
        <v>33</v>
      </c>
      <c r="AD215" s="12"/>
    </row>
    <row r="216" spans="1:30" ht="63" x14ac:dyDescent="0.25">
      <c r="A216" s="49" t="s">
        <v>405</v>
      </c>
      <c r="B216" s="26" t="s">
        <v>406</v>
      </c>
      <c r="C216" s="27" t="s">
        <v>32</v>
      </c>
      <c r="D216" s="41">
        <v>0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  <c r="S216" s="41">
        <v>0</v>
      </c>
      <c r="T216" s="30" t="str">
        <f t="shared" si="111"/>
        <v>-</v>
      </c>
      <c r="U216" s="41">
        <v>0</v>
      </c>
      <c r="V216" s="30" t="str">
        <f t="shared" si="105"/>
        <v>-</v>
      </c>
      <c r="W216" s="41">
        <v>0</v>
      </c>
      <c r="X216" s="30" t="str">
        <f t="shared" si="106"/>
        <v>-</v>
      </c>
      <c r="Y216" s="41">
        <v>0</v>
      </c>
      <c r="Z216" s="30" t="str">
        <f t="shared" si="107"/>
        <v>-</v>
      </c>
      <c r="AA216" s="41">
        <v>0</v>
      </c>
      <c r="AB216" s="30" t="str">
        <f t="shared" si="108"/>
        <v>-</v>
      </c>
      <c r="AC216" s="42" t="s">
        <v>33</v>
      </c>
      <c r="AD216" s="12"/>
    </row>
    <row r="217" spans="1:30" ht="31.5" x14ac:dyDescent="0.25">
      <c r="A217" s="49" t="s">
        <v>407</v>
      </c>
      <c r="B217" s="26" t="s">
        <v>121</v>
      </c>
      <c r="C217" s="27" t="s">
        <v>32</v>
      </c>
      <c r="D217" s="41">
        <v>0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0</v>
      </c>
      <c r="O217" s="41">
        <v>0</v>
      </c>
      <c r="P217" s="41">
        <v>0</v>
      </c>
      <c r="Q217" s="41">
        <v>0</v>
      </c>
      <c r="R217" s="41">
        <v>0</v>
      </c>
      <c r="S217" s="41">
        <v>0</v>
      </c>
      <c r="T217" s="30" t="str">
        <f t="shared" si="111"/>
        <v>-</v>
      </c>
      <c r="U217" s="41">
        <v>0</v>
      </c>
      <c r="V217" s="30" t="str">
        <f t="shared" si="105"/>
        <v>-</v>
      </c>
      <c r="W217" s="41">
        <v>0</v>
      </c>
      <c r="X217" s="30" t="str">
        <f t="shared" si="106"/>
        <v>-</v>
      </c>
      <c r="Y217" s="41">
        <v>0</v>
      </c>
      <c r="Z217" s="30" t="str">
        <f t="shared" si="107"/>
        <v>-</v>
      </c>
      <c r="AA217" s="41">
        <v>0</v>
      </c>
      <c r="AB217" s="30" t="str">
        <f t="shared" si="108"/>
        <v>-</v>
      </c>
      <c r="AC217" s="42" t="s">
        <v>33</v>
      </c>
      <c r="AD217" s="12"/>
    </row>
    <row r="218" spans="1:30" ht="31.5" x14ac:dyDescent="0.25">
      <c r="A218" s="49" t="s">
        <v>408</v>
      </c>
      <c r="B218" s="26" t="s">
        <v>121</v>
      </c>
      <c r="C218" s="27" t="s">
        <v>32</v>
      </c>
      <c r="D218" s="41">
        <v>0</v>
      </c>
      <c r="E218" s="41">
        <v>0</v>
      </c>
      <c r="F218" s="41">
        <v>0</v>
      </c>
      <c r="G218" s="41">
        <v>0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41">
        <v>0</v>
      </c>
      <c r="P218" s="41">
        <v>0</v>
      </c>
      <c r="Q218" s="41">
        <v>0</v>
      </c>
      <c r="R218" s="41">
        <v>0</v>
      </c>
      <c r="S218" s="41">
        <v>0</v>
      </c>
      <c r="T218" s="30" t="str">
        <f t="shared" si="111"/>
        <v>-</v>
      </c>
      <c r="U218" s="41">
        <v>0</v>
      </c>
      <c r="V218" s="30" t="str">
        <f t="shared" si="105"/>
        <v>-</v>
      </c>
      <c r="W218" s="41">
        <v>0</v>
      </c>
      <c r="X218" s="30" t="str">
        <f t="shared" si="106"/>
        <v>-</v>
      </c>
      <c r="Y218" s="41">
        <v>0</v>
      </c>
      <c r="Z218" s="30" t="str">
        <f t="shared" si="107"/>
        <v>-</v>
      </c>
      <c r="AA218" s="41">
        <v>0</v>
      </c>
      <c r="AB218" s="30" t="str">
        <f t="shared" si="108"/>
        <v>-</v>
      </c>
      <c r="AC218" s="42" t="s">
        <v>33</v>
      </c>
      <c r="AD218" s="12"/>
    </row>
    <row r="219" spans="1:30" ht="31.5" x14ac:dyDescent="0.25">
      <c r="A219" s="49" t="s">
        <v>409</v>
      </c>
      <c r="B219" s="26" t="s">
        <v>410</v>
      </c>
      <c r="C219" s="27" t="s">
        <v>32</v>
      </c>
      <c r="D219" s="41">
        <v>0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1">
        <v>0</v>
      </c>
      <c r="K219" s="41">
        <v>0</v>
      </c>
      <c r="L219" s="41">
        <v>0</v>
      </c>
      <c r="M219" s="41">
        <v>0</v>
      </c>
      <c r="N219" s="41">
        <v>0</v>
      </c>
      <c r="O219" s="41">
        <v>0</v>
      </c>
      <c r="P219" s="41">
        <v>0</v>
      </c>
      <c r="Q219" s="41">
        <v>0</v>
      </c>
      <c r="R219" s="41">
        <v>0</v>
      </c>
      <c r="S219" s="41">
        <v>0</v>
      </c>
      <c r="T219" s="30" t="str">
        <f t="shared" si="111"/>
        <v>-</v>
      </c>
      <c r="U219" s="41">
        <v>0</v>
      </c>
      <c r="V219" s="30" t="str">
        <f t="shared" si="105"/>
        <v>-</v>
      </c>
      <c r="W219" s="41">
        <v>0</v>
      </c>
      <c r="X219" s="30" t="str">
        <f t="shared" si="106"/>
        <v>-</v>
      </c>
      <c r="Y219" s="41">
        <v>0</v>
      </c>
      <c r="Z219" s="30" t="str">
        <f t="shared" si="107"/>
        <v>-</v>
      </c>
      <c r="AA219" s="41">
        <v>0</v>
      </c>
      <c r="AB219" s="30" t="str">
        <f t="shared" si="108"/>
        <v>-</v>
      </c>
      <c r="AC219" s="42" t="s">
        <v>33</v>
      </c>
      <c r="AD219" s="12"/>
    </row>
    <row r="220" spans="1:30" ht="31.5" x14ac:dyDescent="0.25">
      <c r="A220" s="49" t="s">
        <v>411</v>
      </c>
      <c r="B220" s="26" t="s">
        <v>412</v>
      </c>
      <c r="C220" s="27" t="s">
        <v>32</v>
      </c>
      <c r="D220" s="41">
        <v>0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1">
        <v>0</v>
      </c>
      <c r="O220" s="41">
        <v>0</v>
      </c>
      <c r="P220" s="41">
        <v>0</v>
      </c>
      <c r="Q220" s="41">
        <v>0</v>
      </c>
      <c r="R220" s="41">
        <v>0</v>
      </c>
      <c r="S220" s="41">
        <v>0</v>
      </c>
      <c r="T220" s="30" t="str">
        <f t="shared" si="111"/>
        <v>-</v>
      </c>
      <c r="U220" s="41">
        <v>0</v>
      </c>
      <c r="V220" s="30" t="str">
        <f t="shared" ref="V220:V279" si="112">IF($H220="нд","нд",IF(I220=0,"-",U220/I220))</f>
        <v>-</v>
      </c>
      <c r="W220" s="41">
        <v>0</v>
      </c>
      <c r="X220" s="30" t="str">
        <f t="shared" ref="X220:X279" si="113">IF($H220="нд","нд",IF(J220=0,"-",W220/J220))</f>
        <v>-</v>
      </c>
      <c r="Y220" s="41">
        <v>0</v>
      </c>
      <c r="Z220" s="30" t="str">
        <f t="shared" ref="Z220:Z279" si="114">IF($H220="нд","нд",IF(K220=0,"-",Y220/K220))</f>
        <v>-</v>
      </c>
      <c r="AA220" s="41">
        <v>0</v>
      </c>
      <c r="AB220" s="30" t="str">
        <f t="shared" ref="AB220:AB279" si="115">IF($H220="нд","нд",IF(L220=0,"-",AA220/L220))</f>
        <v>-</v>
      </c>
      <c r="AC220" s="42" t="s">
        <v>33</v>
      </c>
      <c r="AD220" s="12"/>
    </row>
    <row r="221" spans="1:30" ht="31.5" x14ac:dyDescent="0.25">
      <c r="A221" s="49" t="s">
        <v>413</v>
      </c>
      <c r="B221" s="26" t="s">
        <v>121</v>
      </c>
      <c r="C221" s="27" t="s">
        <v>32</v>
      </c>
      <c r="D221" s="41"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41">
        <v>0</v>
      </c>
      <c r="P221" s="41">
        <v>0</v>
      </c>
      <c r="Q221" s="41">
        <v>0</v>
      </c>
      <c r="R221" s="41">
        <v>0</v>
      </c>
      <c r="S221" s="41">
        <v>0</v>
      </c>
      <c r="T221" s="30" t="str">
        <f t="shared" si="111"/>
        <v>-</v>
      </c>
      <c r="U221" s="41">
        <v>0</v>
      </c>
      <c r="V221" s="30" t="str">
        <f t="shared" si="112"/>
        <v>-</v>
      </c>
      <c r="W221" s="41">
        <v>0</v>
      </c>
      <c r="X221" s="30" t="str">
        <f t="shared" si="113"/>
        <v>-</v>
      </c>
      <c r="Y221" s="41">
        <v>0</v>
      </c>
      <c r="Z221" s="30" t="str">
        <f t="shared" si="114"/>
        <v>-</v>
      </c>
      <c r="AA221" s="41">
        <v>0</v>
      </c>
      <c r="AB221" s="30" t="str">
        <f t="shared" si="115"/>
        <v>-</v>
      </c>
      <c r="AC221" s="42" t="s">
        <v>33</v>
      </c>
      <c r="AD221" s="12"/>
    </row>
    <row r="222" spans="1:30" ht="31.5" x14ac:dyDescent="0.25">
      <c r="A222" s="49" t="s">
        <v>414</v>
      </c>
      <c r="B222" s="26" t="s">
        <v>415</v>
      </c>
      <c r="C222" s="27" t="s">
        <v>32</v>
      </c>
      <c r="D222" s="41">
        <v>0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41">
        <v>0</v>
      </c>
      <c r="P222" s="41">
        <v>0</v>
      </c>
      <c r="Q222" s="41">
        <v>0</v>
      </c>
      <c r="R222" s="41">
        <v>0</v>
      </c>
      <c r="S222" s="41">
        <v>0</v>
      </c>
      <c r="T222" s="30" t="str">
        <f t="shared" si="111"/>
        <v>-</v>
      </c>
      <c r="U222" s="41">
        <v>0</v>
      </c>
      <c r="V222" s="30" t="str">
        <f t="shared" si="112"/>
        <v>-</v>
      </c>
      <c r="W222" s="41">
        <v>0</v>
      </c>
      <c r="X222" s="30" t="str">
        <f t="shared" si="113"/>
        <v>-</v>
      </c>
      <c r="Y222" s="41">
        <v>0</v>
      </c>
      <c r="Z222" s="30" t="str">
        <f t="shared" si="114"/>
        <v>-</v>
      </c>
      <c r="AA222" s="41">
        <v>0</v>
      </c>
      <c r="AB222" s="30" t="str">
        <f t="shared" si="115"/>
        <v>-</v>
      </c>
      <c r="AC222" s="42" t="s">
        <v>33</v>
      </c>
      <c r="AD222" s="12"/>
    </row>
    <row r="223" spans="1:30" ht="47.25" x14ac:dyDescent="0.25">
      <c r="A223" s="49" t="s">
        <v>416</v>
      </c>
      <c r="B223" s="26" t="s">
        <v>417</v>
      </c>
      <c r="C223" s="27" t="s">
        <v>32</v>
      </c>
      <c r="D223" s="41">
        <v>0</v>
      </c>
      <c r="E223" s="41"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41">
        <v>0</v>
      </c>
      <c r="P223" s="41">
        <v>0</v>
      </c>
      <c r="Q223" s="41">
        <v>0</v>
      </c>
      <c r="R223" s="41">
        <v>0</v>
      </c>
      <c r="S223" s="41">
        <v>0</v>
      </c>
      <c r="T223" s="30" t="str">
        <f t="shared" si="111"/>
        <v>-</v>
      </c>
      <c r="U223" s="41">
        <v>0</v>
      </c>
      <c r="V223" s="30" t="str">
        <f t="shared" si="112"/>
        <v>-</v>
      </c>
      <c r="W223" s="41">
        <v>0</v>
      </c>
      <c r="X223" s="30" t="str">
        <f t="shared" si="113"/>
        <v>-</v>
      </c>
      <c r="Y223" s="41">
        <v>0</v>
      </c>
      <c r="Z223" s="30" t="str">
        <f t="shared" si="114"/>
        <v>-</v>
      </c>
      <c r="AA223" s="41">
        <v>0</v>
      </c>
      <c r="AB223" s="30" t="str">
        <f t="shared" si="115"/>
        <v>-</v>
      </c>
      <c r="AC223" s="42" t="s">
        <v>33</v>
      </c>
      <c r="AD223" s="12"/>
    </row>
    <row r="224" spans="1:30" ht="47.25" x14ac:dyDescent="0.25">
      <c r="A224" s="49" t="s">
        <v>418</v>
      </c>
      <c r="B224" s="26" t="s">
        <v>419</v>
      </c>
      <c r="C224" s="27" t="s">
        <v>32</v>
      </c>
      <c r="D224" s="41"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1">
        <v>0</v>
      </c>
      <c r="O224" s="41">
        <v>0</v>
      </c>
      <c r="P224" s="41">
        <v>0</v>
      </c>
      <c r="Q224" s="41">
        <v>0</v>
      </c>
      <c r="R224" s="41">
        <v>0</v>
      </c>
      <c r="S224" s="41">
        <v>0</v>
      </c>
      <c r="T224" s="30" t="str">
        <f t="shared" si="111"/>
        <v>-</v>
      </c>
      <c r="U224" s="41">
        <v>0</v>
      </c>
      <c r="V224" s="30" t="str">
        <f t="shared" si="112"/>
        <v>-</v>
      </c>
      <c r="W224" s="41">
        <v>0</v>
      </c>
      <c r="X224" s="30" t="str">
        <f t="shared" si="113"/>
        <v>-</v>
      </c>
      <c r="Y224" s="41">
        <v>0</v>
      </c>
      <c r="Z224" s="30" t="str">
        <f t="shared" si="114"/>
        <v>-</v>
      </c>
      <c r="AA224" s="41">
        <v>0</v>
      </c>
      <c r="AB224" s="30" t="str">
        <f t="shared" si="115"/>
        <v>-</v>
      </c>
      <c r="AC224" s="42" t="s">
        <v>33</v>
      </c>
      <c r="AD224" s="12"/>
    </row>
    <row r="225" spans="1:30" ht="47.25" x14ac:dyDescent="0.25">
      <c r="A225" s="49" t="s">
        <v>420</v>
      </c>
      <c r="B225" s="26" t="s">
        <v>421</v>
      </c>
      <c r="C225" s="27" t="s">
        <v>32</v>
      </c>
      <c r="D225" s="41">
        <v>0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1">
        <v>0</v>
      </c>
      <c r="O225" s="41">
        <v>0</v>
      </c>
      <c r="P225" s="41">
        <v>0</v>
      </c>
      <c r="Q225" s="41">
        <v>0</v>
      </c>
      <c r="R225" s="41">
        <v>0</v>
      </c>
      <c r="S225" s="41">
        <v>0</v>
      </c>
      <c r="T225" s="30" t="str">
        <f t="shared" si="111"/>
        <v>-</v>
      </c>
      <c r="U225" s="41">
        <v>0</v>
      </c>
      <c r="V225" s="30" t="str">
        <f t="shared" si="112"/>
        <v>-</v>
      </c>
      <c r="W225" s="41">
        <v>0</v>
      </c>
      <c r="X225" s="30" t="str">
        <f t="shared" si="113"/>
        <v>-</v>
      </c>
      <c r="Y225" s="41">
        <v>0</v>
      </c>
      <c r="Z225" s="30" t="str">
        <f t="shared" si="114"/>
        <v>-</v>
      </c>
      <c r="AA225" s="41">
        <v>0</v>
      </c>
      <c r="AB225" s="30" t="str">
        <f t="shared" si="115"/>
        <v>-</v>
      </c>
      <c r="AC225" s="42" t="s">
        <v>33</v>
      </c>
      <c r="AD225" s="12"/>
    </row>
    <row r="226" spans="1:30" ht="63" x14ac:dyDescent="0.25">
      <c r="A226" s="49" t="s">
        <v>422</v>
      </c>
      <c r="B226" s="26" t="s">
        <v>423</v>
      </c>
      <c r="C226" s="27" t="s">
        <v>32</v>
      </c>
      <c r="D226" s="41"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1">
        <v>0</v>
      </c>
      <c r="O226" s="41">
        <v>0</v>
      </c>
      <c r="P226" s="41">
        <v>0</v>
      </c>
      <c r="Q226" s="41">
        <v>0</v>
      </c>
      <c r="R226" s="41">
        <v>0</v>
      </c>
      <c r="S226" s="41">
        <v>0</v>
      </c>
      <c r="T226" s="30" t="str">
        <f t="shared" si="111"/>
        <v>-</v>
      </c>
      <c r="U226" s="41">
        <v>0</v>
      </c>
      <c r="V226" s="30" t="str">
        <f t="shared" si="112"/>
        <v>-</v>
      </c>
      <c r="W226" s="41">
        <v>0</v>
      </c>
      <c r="X226" s="30" t="str">
        <f t="shared" si="113"/>
        <v>-</v>
      </c>
      <c r="Y226" s="41">
        <v>0</v>
      </c>
      <c r="Z226" s="30" t="str">
        <f t="shared" si="114"/>
        <v>-</v>
      </c>
      <c r="AA226" s="41">
        <v>0</v>
      </c>
      <c r="AB226" s="30" t="str">
        <f t="shared" si="115"/>
        <v>-</v>
      </c>
      <c r="AC226" s="42" t="s">
        <v>33</v>
      </c>
      <c r="AD226" s="12"/>
    </row>
    <row r="227" spans="1:30" ht="63" x14ac:dyDescent="0.25">
      <c r="A227" s="49" t="s">
        <v>424</v>
      </c>
      <c r="B227" s="26" t="s">
        <v>425</v>
      </c>
      <c r="C227" s="27" t="s">
        <v>32</v>
      </c>
      <c r="D227" s="41">
        <v>0</v>
      </c>
      <c r="E227" s="41">
        <v>0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1">
        <v>0</v>
      </c>
      <c r="O227" s="41">
        <v>0</v>
      </c>
      <c r="P227" s="41">
        <v>0</v>
      </c>
      <c r="Q227" s="41">
        <v>0</v>
      </c>
      <c r="R227" s="41">
        <v>0</v>
      </c>
      <c r="S227" s="41">
        <v>0</v>
      </c>
      <c r="T227" s="30" t="str">
        <f t="shared" si="111"/>
        <v>-</v>
      </c>
      <c r="U227" s="41">
        <v>0</v>
      </c>
      <c r="V227" s="30" t="str">
        <f t="shared" si="112"/>
        <v>-</v>
      </c>
      <c r="W227" s="41">
        <v>0</v>
      </c>
      <c r="X227" s="30" t="str">
        <f t="shared" si="113"/>
        <v>-</v>
      </c>
      <c r="Y227" s="41">
        <v>0</v>
      </c>
      <c r="Z227" s="30" t="str">
        <f t="shared" si="114"/>
        <v>-</v>
      </c>
      <c r="AA227" s="41">
        <v>0</v>
      </c>
      <c r="AB227" s="30" t="str">
        <f t="shared" si="115"/>
        <v>-</v>
      </c>
      <c r="AC227" s="42" t="s">
        <v>33</v>
      </c>
      <c r="AD227" s="12"/>
    </row>
    <row r="228" spans="1:30" ht="31.5" x14ac:dyDescent="0.25">
      <c r="A228" s="49" t="s">
        <v>426</v>
      </c>
      <c r="B228" s="26" t="s">
        <v>427</v>
      </c>
      <c r="C228" s="27" t="s">
        <v>32</v>
      </c>
      <c r="D228" s="41">
        <v>0</v>
      </c>
      <c r="E228" s="41"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  <c r="K228" s="41">
        <v>0</v>
      </c>
      <c r="L228" s="41">
        <v>0</v>
      </c>
      <c r="M228" s="41">
        <v>0</v>
      </c>
      <c r="N228" s="41"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30" t="str">
        <f t="shared" si="111"/>
        <v>-</v>
      </c>
      <c r="U228" s="41">
        <v>0</v>
      </c>
      <c r="V228" s="30" t="str">
        <f t="shared" si="112"/>
        <v>-</v>
      </c>
      <c r="W228" s="41">
        <v>0</v>
      </c>
      <c r="X228" s="30" t="str">
        <f t="shared" si="113"/>
        <v>-</v>
      </c>
      <c r="Y228" s="41">
        <v>0</v>
      </c>
      <c r="Z228" s="30" t="str">
        <f t="shared" si="114"/>
        <v>-</v>
      </c>
      <c r="AA228" s="41">
        <v>0</v>
      </c>
      <c r="AB228" s="30" t="str">
        <f t="shared" si="115"/>
        <v>-</v>
      </c>
      <c r="AC228" s="42" t="s">
        <v>33</v>
      </c>
      <c r="AD228" s="12"/>
    </row>
    <row r="229" spans="1:30" ht="31.5" x14ac:dyDescent="0.25">
      <c r="A229" s="49" t="s">
        <v>428</v>
      </c>
      <c r="B229" s="26" t="s">
        <v>429</v>
      </c>
      <c r="C229" s="27" t="s">
        <v>32</v>
      </c>
      <c r="D229" s="41"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30" t="str">
        <f t="shared" si="111"/>
        <v>-</v>
      </c>
      <c r="U229" s="41">
        <v>0</v>
      </c>
      <c r="V229" s="30" t="str">
        <f t="shared" si="112"/>
        <v>-</v>
      </c>
      <c r="W229" s="41">
        <v>0</v>
      </c>
      <c r="X229" s="30" t="str">
        <f t="shared" si="113"/>
        <v>-</v>
      </c>
      <c r="Y229" s="41">
        <v>0</v>
      </c>
      <c r="Z229" s="30" t="str">
        <f t="shared" si="114"/>
        <v>-</v>
      </c>
      <c r="AA229" s="41">
        <v>0</v>
      </c>
      <c r="AB229" s="30" t="str">
        <f t="shared" si="115"/>
        <v>-</v>
      </c>
      <c r="AC229" s="42" t="s">
        <v>33</v>
      </c>
      <c r="AD229" s="12"/>
    </row>
    <row r="230" spans="1:30" ht="31.5" x14ac:dyDescent="0.25">
      <c r="A230" s="49" t="s">
        <v>430</v>
      </c>
      <c r="B230" s="26" t="s">
        <v>431</v>
      </c>
      <c r="C230" s="27" t="s">
        <v>32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1">
        <v>0</v>
      </c>
      <c r="O230" s="41">
        <v>0</v>
      </c>
      <c r="P230" s="41">
        <v>0</v>
      </c>
      <c r="Q230" s="41">
        <v>0</v>
      </c>
      <c r="R230" s="41">
        <v>0</v>
      </c>
      <c r="S230" s="41">
        <v>0</v>
      </c>
      <c r="T230" s="30" t="str">
        <f t="shared" si="111"/>
        <v>-</v>
      </c>
      <c r="U230" s="41">
        <v>0</v>
      </c>
      <c r="V230" s="30" t="str">
        <f t="shared" si="112"/>
        <v>-</v>
      </c>
      <c r="W230" s="41">
        <v>0</v>
      </c>
      <c r="X230" s="30" t="str">
        <f t="shared" si="113"/>
        <v>-</v>
      </c>
      <c r="Y230" s="41">
        <v>0</v>
      </c>
      <c r="Z230" s="30" t="str">
        <f t="shared" si="114"/>
        <v>-</v>
      </c>
      <c r="AA230" s="41">
        <v>0</v>
      </c>
      <c r="AB230" s="30" t="str">
        <f t="shared" si="115"/>
        <v>-</v>
      </c>
      <c r="AC230" s="42" t="s">
        <v>33</v>
      </c>
      <c r="AD230" s="12"/>
    </row>
    <row r="231" spans="1:30" x14ac:dyDescent="0.25">
      <c r="A231" s="49" t="s">
        <v>432</v>
      </c>
      <c r="B231" s="26" t="s">
        <v>433</v>
      </c>
      <c r="C231" s="27" t="s">
        <v>32</v>
      </c>
      <c r="D231" s="41"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1">
        <v>0</v>
      </c>
      <c r="O231" s="41">
        <v>0</v>
      </c>
      <c r="P231" s="41">
        <v>0</v>
      </c>
      <c r="Q231" s="41">
        <v>0</v>
      </c>
      <c r="R231" s="41">
        <v>0</v>
      </c>
      <c r="S231" s="41">
        <v>0</v>
      </c>
      <c r="T231" s="30" t="str">
        <f t="shared" si="111"/>
        <v>-</v>
      </c>
      <c r="U231" s="41">
        <v>0</v>
      </c>
      <c r="V231" s="30" t="str">
        <f t="shared" si="112"/>
        <v>-</v>
      </c>
      <c r="W231" s="41">
        <v>0</v>
      </c>
      <c r="X231" s="30" t="str">
        <f t="shared" si="113"/>
        <v>-</v>
      </c>
      <c r="Y231" s="41">
        <v>0</v>
      </c>
      <c r="Z231" s="30" t="str">
        <f t="shared" si="114"/>
        <v>-</v>
      </c>
      <c r="AA231" s="41">
        <v>0</v>
      </c>
      <c r="AB231" s="30" t="str">
        <f t="shared" si="115"/>
        <v>-</v>
      </c>
      <c r="AC231" s="42" t="s">
        <v>33</v>
      </c>
      <c r="AD231" s="12"/>
    </row>
    <row r="232" spans="1:30" x14ac:dyDescent="0.25">
      <c r="A232" s="49" t="s">
        <v>434</v>
      </c>
      <c r="B232" s="26" t="s">
        <v>435</v>
      </c>
      <c r="C232" s="27" t="s">
        <v>32</v>
      </c>
      <c r="D232" s="41"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41">
        <v>0</v>
      </c>
      <c r="Q232" s="41">
        <v>0</v>
      </c>
      <c r="R232" s="41">
        <v>0</v>
      </c>
      <c r="S232" s="41">
        <v>0</v>
      </c>
      <c r="T232" s="30" t="str">
        <f t="shared" si="111"/>
        <v>-</v>
      </c>
      <c r="U232" s="41">
        <v>0</v>
      </c>
      <c r="V232" s="30" t="str">
        <f t="shared" si="112"/>
        <v>-</v>
      </c>
      <c r="W232" s="41">
        <v>0</v>
      </c>
      <c r="X232" s="30" t="str">
        <f t="shared" si="113"/>
        <v>-</v>
      </c>
      <c r="Y232" s="41">
        <v>0</v>
      </c>
      <c r="Z232" s="30" t="str">
        <f t="shared" si="114"/>
        <v>-</v>
      </c>
      <c r="AA232" s="41">
        <v>0</v>
      </c>
      <c r="AB232" s="30" t="str">
        <f t="shared" si="115"/>
        <v>-</v>
      </c>
      <c r="AC232" s="42" t="s">
        <v>33</v>
      </c>
      <c r="AD232" s="12"/>
    </row>
    <row r="233" spans="1:30" x14ac:dyDescent="0.25">
      <c r="A233" s="49" t="s">
        <v>436</v>
      </c>
      <c r="B233" s="26" t="s">
        <v>176</v>
      </c>
      <c r="C233" s="27" t="s">
        <v>32</v>
      </c>
      <c r="D233" s="41"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41">
        <v>0</v>
      </c>
      <c r="P233" s="41">
        <v>0</v>
      </c>
      <c r="Q233" s="41">
        <v>0</v>
      </c>
      <c r="R233" s="41">
        <v>0</v>
      </c>
      <c r="S233" s="41">
        <v>0</v>
      </c>
      <c r="T233" s="30" t="str">
        <f t="shared" si="111"/>
        <v>-</v>
      </c>
      <c r="U233" s="41">
        <v>0</v>
      </c>
      <c r="V233" s="30" t="str">
        <f t="shared" si="112"/>
        <v>-</v>
      </c>
      <c r="W233" s="41">
        <v>0</v>
      </c>
      <c r="X233" s="30" t="str">
        <f t="shared" si="113"/>
        <v>-</v>
      </c>
      <c r="Y233" s="41">
        <v>0</v>
      </c>
      <c r="Z233" s="30" t="str">
        <f t="shared" si="114"/>
        <v>-</v>
      </c>
      <c r="AA233" s="41">
        <v>0</v>
      </c>
      <c r="AB233" s="30" t="str">
        <f t="shared" si="115"/>
        <v>-</v>
      </c>
      <c r="AC233" s="42" t="s">
        <v>33</v>
      </c>
      <c r="AD233" s="12"/>
    </row>
    <row r="234" spans="1:30" x14ac:dyDescent="0.25">
      <c r="A234" s="49" t="s">
        <v>437</v>
      </c>
      <c r="B234" s="26" t="s">
        <v>438</v>
      </c>
      <c r="C234" s="27" t="s">
        <v>32</v>
      </c>
      <c r="D234" s="41">
        <v>0</v>
      </c>
      <c r="E234" s="41">
        <v>0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41">
        <v>0</v>
      </c>
      <c r="P234" s="41">
        <v>0</v>
      </c>
      <c r="Q234" s="41">
        <v>0</v>
      </c>
      <c r="R234" s="41">
        <v>0</v>
      </c>
      <c r="S234" s="41">
        <v>0</v>
      </c>
      <c r="T234" s="30" t="str">
        <f t="shared" si="111"/>
        <v>-</v>
      </c>
      <c r="U234" s="41">
        <v>0</v>
      </c>
      <c r="V234" s="30" t="str">
        <f t="shared" si="112"/>
        <v>-</v>
      </c>
      <c r="W234" s="41">
        <v>0</v>
      </c>
      <c r="X234" s="30" t="str">
        <f t="shared" si="113"/>
        <v>-</v>
      </c>
      <c r="Y234" s="41">
        <v>0</v>
      </c>
      <c r="Z234" s="30" t="str">
        <f t="shared" si="114"/>
        <v>-</v>
      </c>
      <c r="AA234" s="41">
        <v>0</v>
      </c>
      <c r="AB234" s="30" t="str">
        <f t="shared" si="115"/>
        <v>-</v>
      </c>
      <c r="AC234" s="42" t="s">
        <v>33</v>
      </c>
      <c r="AD234" s="12"/>
    </row>
    <row r="235" spans="1:30" ht="31.5" x14ac:dyDescent="0.25">
      <c r="A235" s="49" t="s">
        <v>439</v>
      </c>
      <c r="B235" s="26" t="s">
        <v>440</v>
      </c>
      <c r="C235" s="27" t="s">
        <v>32</v>
      </c>
      <c r="D235" s="41">
        <v>0</v>
      </c>
      <c r="E235" s="41">
        <v>0</v>
      </c>
      <c r="F235" s="41">
        <v>0</v>
      </c>
      <c r="G235" s="41"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30" t="str">
        <f t="shared" si="111"/>
        <v>-</v>
      </c>
      <c r="U235" s="41">
        <v>0</v>
      </c>
      <c r="V235" s="30" t="str">
        <f t="shared" si="112"/>
        <v>-</v>
      </c>
      <c r="W235" s="41">
        <v>0</v>
      </c>
      <c r="X235" s="30" t="str">
        <f t="shared" si="113"/>
        <v>-</v>
      </c>
      <c r="Y235" s="41">
        <v>0</v>
      </c>
      <c r="Z235" s="30" t="str">
        <f t="shared" si="114"/>
        <v>-</v>
      </c>
      <c r="AA235" s="41">
        <v>0</v>
      </c>
      <c r="AB235" s="30" t="str">
        <f t="shared" si="115"/>
        <v>-</v>
      </c>
      <c r="AC235" s="42" t="s">
        <v>33</v>
      </c>
      <c r="AD235" s="12"/>
    </row>
    <row r="236" spans="1:30" x14ac:dyDescent="0.25">
      <c r="A236" s="49" t="s">
        <v>441</v>
      </c>
      <c r="B236" s="26" t="s">
        <v>442</v>
      </c>
      <c r="C236" s="27" t="s">
        <v>32</v>
      </c>
      <c r="D236" s="41">
        <v>0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1">
        <v>0</v>
      </c>
      <c r="L236" s="41">
        <v>0</v>
      </c>
      <c r="M236" s="41">
        <v>0</v>
      </c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30" t="str">
        <f t="shared" si="111"/>
        <v>-</v>
      </c>
      <c r="U236" s="41">
        <v>0</v>
      </c>
      <c r="V236" s="30" t="str">
        <f t="shared" si="112"/>
        <v>-</v>
      </c>
      <c r="W236" s="41">
        <v>0</v>
      </c>
      <c r="X236" s="30" t="str">
        <f t="shared" si="113"/>
        <v>-</v>
      </c>
      <c r="Y236" s="41">
        <v>0</v>
      </c>
      <c r="Z236" s="30" t="str">
        <f t="shared" si="114"/>
        <v>-</v>
      </c>
      <c r="AA236" s="41">
        <v>0</v>
      </c>
      <c r="AB236" s="30" t="str">
        <f t="shared" si="115"/>
        <v>-</v>
      </c>
      <c r="AC236" s="42" t="s">
        <v>33</v>
      </c>
      <c r="AD236" s="12"/>
    </row>
    <row r="237" spans="1:30" ht="31.5" x14ac:dyDescent="0.25">
      <c r="A237" s="49" t="s">
        <v>443</v>
      </c>
      <c r="B237" s="26" t="s">
        <v>444</v>
      </c>
      <c r="C237" s="27" t="s">
        <v>32</v>
      </c>
      <c r="D237" s="41"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41">
        <v>0</v>
      </c>
      <c r="L237" s="41">
        <v>0</v>
      </c>
      <c r="M237" s="41">
        <v>0</v>
      </c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30" t="str">
        <f t="shared" si="111"/>
        <v>-</v>
      </c>
      <c r="U237" s="41">
        <v>0</v>
      </c>
      <c r="V237" s="30" t="str">
        <f t="shared" si="112"/>
        <v>-</v>
      </c>
      <c r="W237" s="41">
        <v>0</v>
      </c>
      <c r="X237" s="30" t="str">
        <f t="shared" si="113"/>
        <v>-</v>
      </c>
      <c r="Y237" s="41">
        <v>0</v>
      </c>
      <c r="Z237" s="30" t="str">
        <f t="shared" si="114"/>
        <v>-</v>
      </c>
      <c r="AA237" s="41">
        <v>0</v>
      </c>
      <c r="AB237" s="30" t="str">
        <f t="shared" si="115"/>
        <v>-</v>
      </c>
      <c r="AC237" s="42" t="s">
        <v>33</v>
      </c>
      <c r="AD237" s="12"/>
    </row>
    <row r="238" spans="1:30" ht="31.5" x14ac:dyDescent="0.25">
      <c r="A238" s="49" t="s">
        <v>445</v>
      </c>
      <c r="B238" s="26" t="s">
        <v>178</v>
      </c>
      <c r="C238" s="27" t="s">
        <v>32</v>
      </c>
      <c r="D238" s="41">
        <v>0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30" t="str">
        <f t="shared" si="111"/>
        <v>-</v>
      </c>
      <c r="U238" s="41">
        <v>0</v>
      </c>
      <c r="V238" s="30" t="str">
        <f t="shared" si="112"/>
        <v>-</v>
      </c>
      <c r="W238" s="41">
        <v>0</v>
      </c>
      <c r="X238" s="30" t="str">
        <f t="shared" si="113"/>
        <v>-</v>
      </c>
      <c r="Y238" s="41">
        <v>0</v>
      </c>
      <c r="Z238" s="30" t="str">
        <f t="shared" si="114"/>
        <v>-</v>
      </c>
      <c r="AA238" s="41">
        <v>0</v>
      </c>
      <c r="AB238" s="30" t="str">
        <f t="shared" si="115"/>
        <v>-</v>
      </c>
      <c r="AC238" s="42" t="s">
        <v>33</v>
      </c>
      <c r="AD238" s="12"/>
    </row>
    <row r="239" spans="1:30" ht="31.5" x14ac:dyDescent="0.25">
      <c r="A239" s="49" t="s">
        <v>446</v>
      </c>
      <c r="B239" s="26" t="s">
        <v>447</v>
      </c>
      <c r="C239" s="27" t="s">
        <v>32</v>
      </c>
      <c r="D239" s="41">
        <v>0</v>
      </c>
      <c r="E239" s="41"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  <c r="K239" s="41">
        <v>0</v>
      </c>
      <c r="L239" s="41">
        <v>0</v>
      </c>
      <c r="M239" s="41">
        <v>0</v>
      </c>
      <c r="N239" s="41">
        <v>0</v>
      </c>
      <c r="O239" s="41">
        <v>0</v>
      </c>
      <c r="P239" s="41">
        <v>0</v>
      </c>
      <c r="Q239" s="41">
        <v>0</v>
      </c>
      <c r="R239" s="41">
        <v>0</v>
      </c>
      <c r="S239" s="41">
        <v>0</v>
      </c>
      <c r="T239" s="30" t="str">
        <f t="shared" si="111"/>
        <v>-</v>
      </c>
      <c r="U239" s="41">
        <v>0</v>
      </c>
      <c r="V239" s="30" t="str">
        <f t="shared" si="112"/>
        <v>-</v>
      </c>
      <c r="W239" s="41">
        <v>0</v>
      </c>
      <c r="X239" s="30" t="str">
        <f t="shared" si="113"/>
        <v>-</v>
      </c>
      <c r="Y239" s="41">
        <v>0</v>
      </c>
      <c r="Z239" s="30" t="str">
        <f t="shared" si="114"/>
        <v>-</v>
      </c>
      <c r="AA239" s="41">
        <v>0</v>
      </c>
      <c r="AB239" s="30" t="str">
        <f t="shared" si="115"/>
        <v>-</v>
      </c>
      <c r="AC239" s="42" t="s">
        <v>33</v>
      </c>
      <c r="AD239" s="12"/>
    </row>
    <row r="240" spans="1:30" x14ac:dyDescent="0.25">
      <c r="A240" s="49" t="s">
        <v>448</v>
      </c>
      <c r="B240" s="26" t="s">
        <v>449</v>
      </c>
      <c r="C240" s="27" t="s">
        <v>32</v>
      </c>
      <c r="D240" s="41">
        <v>0</v>
      </c>
      <c r="E240" s="41">
        <v>0</v>
      </c>
      <c r="F240" s="41">
        <v>0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  <c r="N240" s="41">
        <v>0</v>
      </c>
      <c r="O240" s="41">
        <v>0</v>
      </c>
      <c r="P240" s="41">
        <v>0</v>
      </c>
      <c r="Q240" s="41">
        <v>0</v>
      </c>
      <c r="R240" s="41">
        <v>0</v>
      </c>
      <c r="S240" s="41">
        <v>0</v>
      </c>
      <c r="T240" s="30" t="str">
        <f t="shared" si="111"/>
        <v>-</v>
      </c>
      <c r="U240" s="41">
        <v>0</v>
      </c>
      <c r="V240" s="30" t="str">
        <f t="shared" si="112"/>
        <v>-</v>
      </c>
      <c r="W240" s="41">
        <v>0</v>
      </c>
      <c r="X240" s="30" t="str">
        <f t="shared" si="113"/>
        <v>-</v>
      </c>
      <c r="Y240" s="41">
        <v>0</v>
      </c>
      <c r="Z240" s="30" t="str">
        <f t="shared" si="114"/>
        <v>-</v>
      </c>
      <c r="AA240" s="41">
        <v>0</v>
      </c>
      <c r="AB240" s="30" t="str">
        <f t="shared" si="115"/>
        <v>-</v>
      </c>
      <c r="AC240" s="42" t="s">
        <v>33</v>
      </c>
      <c r="AD240" s="12"/>
    </row>
    <row r="241" spans="1:30" ht="31.5" x14ac:dyDescent="0.25">
      <c r="A241" s="49" t="s">
        <v>450</v>
      </c>
      <c r="B241" s="26" t="s">
        <v>451</v>
      </c>
      <c r="C241" s="27" t="s">
        <v>32</v>
      </c>
      <c r="D241" s="41">
        <v>0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  <c r="N241" s="41">
        <v>0</v>
      </c>
      <c r="O241" s="41">
        <v>0</v>
      </c>
      <c r="P241" s="41">
        <v>0</v>
      </c>
      <c r="Q241" s="41">
        <v>0</v>
      </c>
      <c r="R241" s="41">
        <v>0</v>
      </c>
      <c r="S241" s="41">
        <v>0</v>
      </c>
      <c r="T241" s="30" t="str">
        <f t="shared" si="111"/>
        <v>-</v>
      </c>
      <c r="U241" s="41">
        <v>0</v>
      </c>
      <c r="V241" s="30" t="str">
        <f t="shared" si="112"/>
        <v>-</v>
      </c>
      <c r="W241" s="41">
        <v>0</v>
      </c>
      <c r="X241" s="30" t="str">
        <f t="shared" si="113"/>
        <v>-</v>
      </c>
      <c r="Y241" s="41">
        <v>0</v>
      </c>
      <c r="Z241" s="30" t="str">
        <f t="shared" si="114"/>
        <v>-</v>
      </c>
      <c r="AA241" s="41">
        <v>0</v>
      </c>
      <c r="AB241" s="30" t="str">
        <f t="shared" si="115"/>
        <v>-</v>
      </c>
      <c r="AC241" s="42" t="s">
        <v>33</v>
      </c>
      <c r="AD241" s="12"/>
    </row>
    <row r="242" spans="1:30" ht="31.5" x14ac:dyDescent="0.25">
      <c r="A242" s="49" t="s">
        <v>452</v>
      </c>
      <c r="B242" s="26" t="s">
        <v>453</v>
      </c>
      <c r="C242" s="27" t="s">
        <v>32</v>
      </c>
      <c r="D242" s="41">
        <v>0</v>
      </c>
      <c r="E242" s="41"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  <c r="N242" s="41">
        <v>0</v>
      </c>
      <c r="O242" s="41">
        <v>0</v>
      </c>
      <c r="P242" s="41">
        <v>0</v>
      </c>
      <c r="Q242" s="41">
        <v>0</v>
      </c>
      <c r="R242" s="41">
        <v>0</v>
      </c>
      <c r="S242" s="41">
        <v>0</v>
      </c>
      <c r="T242" s="30" t="str">
        <f t="shared" si="111"/>
        <v>-</v>
      </c>
      <c r="U242" s="41">
        <v>0</v>
      </c>
      <c r="V242" s="30" t="str">
        <f t="shared" si="112"/>
        <v>-</v>
      </c>
      <c r="W242" s="41">
        <v>0</v>
      </c>
      <c r="X242" s="30" t="str">
        <f t="shared" si="113"/>
        <v>-</v>
      </c>
      <c r="Y242" s="41">
        <v>0</v>
      </c>
      <c r="Z242" s="30" t="str">
        <f t="shared" si="114"/>
        <v>-</v>
      </c>
      <c r="AA242" s="41">
        <v>0</v>
      </c>
      <c r="AB242" s="30" t="str">
        <f t="shared" si="115"/>
        <v>-</v>
      </c>
      <c r="AC242" s="42" t="s">
        <v>33</v>
      </c>
      <c r="AD242" s="12"/>
    </row>
    <row r="243" spans="1:30" x14ac:dyDescent="0.25">
      <c r="A243" s="49" t="s">
        <v>454</v>
      </c>
      <c r="B243" s="26" t="s">
        <v>449</v>
      </c>
      <c r="C243" s="27" t="s">
        <v>32</v>
      </c>
      <c r="D243" s="41">
        <v>0</v>
      </c>
      <c r="E243" s="41">
        <v>0</v>
      </c>
      <c r="F243" s="41">
        <v>0</v>
      </c>
      <c r="G243" s="41">
        <v>0</v>
      </c>
      <c r="H243" s="41">
        <v>0</v>
      </c>
      <c r="I243" s="41">
        <v>0</v>
      </c>
      <c r="J243" s="41">
        <v>0</v>
      </c>
      <c r="K243" s="41">
        <v>0</v>
      </c>
      <c r="L243" s="41">
        <v>0</v>
      </c>
      <c r="M243" s="41">
        <v>0</v>
      </c>
      <c r="N243" s="41">
        <v>0</v>
      </c>
      <c r="O243" s="41">
        <v>0</v>
      </c>
      <c r="P243" s="41">
        <v>0</v>
      </c>
      <c r="Q243" s="41">
        <v>0</v>
      </c>
      <c r="R243" s="41">
        <v>0</v>
      </c>
      <c r="S243" s="41">
        <v>0</v>
      </c>
      <c r="T243" s="30" t="str">
        <f t="shared" si="111"/>
        <v>-</v>
      </c>
      <c r="U243" s="41">
        <v>0</v>
      </c>
      <c r="V243" s="30" t="str">
        <f t="shared" si="112"/>
        <v>-</v>
      </c>
      <c r="W243" s="41">
        <v>0</v>
      </c>
      <c r="X243" s="30" t="str">
        <f t="shared" si="113"/>
        <v>-</v>
      </c>
      <c r="Y243" s="41">
        <v>0</v>
      </c>
      <c r="Z243" s="30" t="str">
        <f t="shared" si="114"/>
        <v>-</v>
      </c>
      <c r="AA243" s="41">
        <v>0</v>
      </c>
      <c r="AB243" s="30" t="str">
        <f t="shared" si="115"/>
        <v>-</v>
      </c>
      <c r="AC243" s="42" t="s">
        <v>33</v>
      </c>
      <c r="AD243" s="12"/>
    </row>
    <row r="244" spans="1:30" ht="31.5" x14ac:dyDescent="0.25">
      <c r="A244" s="49" t="s">
        <v>455</v>
      </c>
      <c r="B244" s="26" t="s">
        <v>451</v>
      </c>
      <c r="C244" s="27" t="s">
        <v>32</v>
      </c>
      <c r="D244" s="41">
        <v>0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41">
        <v>0</v>
      </c>
      <c r="P244" s="41">
        <v>0</v>
      </c>
      <c r="Q244" s="41">
        <v>0</v>
      </c>
      <c r="R244" s="41">
        <v>0</v>
      </c>
      <c r="S244" s="41">
        <v>0</v>
      </c>
      <c r="T244" s="30" t="str">
        <f t="shared" si="111"/>
        <v>-</v>
      </c>
      <c r="U244" s="41">
        <v>0</v>
      </c>
      <c r="V244" s="30" t="str">
        <f t="shared" si="112"/>
        <v>-</v>
      </c>
      <c r="W244" s="41">
        <v>0</v>
      </c>
      <c r="X244" s="30" t="str">
        <f t="shared" si="113"/>
        <v>-</v>
      </c>
      <c r="Y244" s="41">
        <v>0</v>
      </c>
      <c r="Z244" s="30" t="str">
        <f t="shared" si="114"/>
        <v>-</v>
      </c>
      <c r="AA244" s="41">
        <v>0</v>
      </c>
      <c r="AB244" s="30" t="str">
        <f t="shared" si="115"/>
        <v>-</v>
      </c>
      <c r="AC244" s="42" t="s">
        <v>33</v>
      </c>
      <c r="AD244" s="12"/>
    </row>
    <row r="245" spans="1:30" ht="31.5" x14ac:dyDescent="0.25">
      <c r="A245" s="49" t="s">
        <v>456</v>
      </c>
      <c r="B245" s="26" t="s">
        <v>453</v>
      </c>
      <c r="C245" s="27" t="s">
        <v>32</v>
      </c>
      <c r="D245" s="41">
        <v>0</v>
      </c>
      <c r="E245" s="41"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41">
        <v>0</v>
      </c>
      <c r="P245" s="41">
        <v>0</v>
      </c>
      <c r="Q245" s="41">
        <v>0</v>
      </c>
      <c r="R245" s="41">
        <v>0</v>
      </c>
      <c r="S245" s="41">
        <v>0</v>
      </c>
      <c r="T245" s="30" t="str">
        <f t="shared" si="111"/>
        <v>-</v>
      </c>
      <c r="U245" s="41">
        <v>0</v>
      </c>
      <c r="V245" s="30" t="str">
        <f t="shared" si="112"/>
        <v>-</v>
      </c>
      <c r="W245" s="41">
        <v>0</v>
      </c>
      <c r="X245" s="30" t="str">
        <f t="shared" si="113"/>
        <v>-</v>
      </c>
      <c r="Y245" s="41">
        <v>0</v>
      </c>
      <c r="Z245" s="30" t="str">
        <f t="shared" si="114"/>
        <v>-</v>
      </c>
      <c r="AA245" s="41">
        <v>0</v>
      </c>
      <c r="AB245" s="30" t="str">
        <f t="shared" si="115"/>
        <v>-</v>
      </c>
      <c r="AC245" s="42" t="s">
        <v>33</v>
      </c>
      <c r="AD245" s="12"/>
    </row>
    <row r="246" spans="1:30" x14ac:dyDescent="0.25">
      <c r="A246" s="49" t="s">
        <v>457</v>
      </c>
      <c r="B246" s="26" t="s">
        <v>458</v>
      </c>
      <c r="C246" s="27" t="s">
        <v>32</v>
      </c>
      <c r="D246" s="41">
        <v>0</v>
      </c>
      <c r="E246" s="41"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30" t="str">
        <f t="shared" si="111"/>
        <v>-</v>
      </c>
      <c r="U246" s="41">
        <v>0</v>
      </c>
      <c r="V246" s="30" t="str">
        <f t="shared" si="112"/>
        <v>-</v>
      </c>
      <c r="W246" s="41">
        <v>0</v>
      </c>
      <c r="X246" s="30" t="str">
        <f t="shared" si="113"/>
        <v>-</v>
      </c>
      <c r="Y246" s="41">
        <v>0</v>
      </c>
      <c r="Z246" s="30" t="str">
        <f t="shared" si="114"/>
        <v>-</v>
      </c>
      <c r="AA246" s="41">
        <v>0</v>
      </c>
      <c r="AB246" s="30" t="str">
        <f t="shared" si="115"/>
        <v>-</v>
      </c>
      <c r="AC246" s="42" t="s">
        <v>33</v>
      </c>
      <c r="AD246" s="12"/>
    </row>
    <row r="247" spans="1:30" ht="31.5" x14ac:dyDescent="0.25">
      <c r="A247" s="49" t="s">
        <v>459</v>
      </c>
      <c r="B247" s="26" t="s">
        <v>460</v>
      </c>
      <c r="C247" s="27" t="s">
        <v>32</v>
      </c>
      <c r="D247" s="41">
        <v>0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1">
        <v>0</v>
      </c>
      <c r="O247" s="41">
        <v>0</v>
      </c>
      <c r="P247" s="41">
        <v>0</v>
      </c>
      <c r="Q247" s="41">
        <v>0</v>
      </c>
      <c r="R247" s="41">
        <v>0</v>
      </c>
      <c r="S247" s="41">
        <v>0</v>
      </c>
      <c r="T247" s="30" t="str">
        <f t="shared" si="111"/>
        <v>-</v>
      </c>
      <c r="U247" s="41">
        <v>0</v>
      </c>
      <c r="V247" s="30" t="str">
        <f t="shared" si="112"/>
        <v>-</v>
      </c>
      <c r="W247" s="41">
        <v>0</v>
      </c>
      <c r="X247" s="30" t="str">
        <f t="shared" si="113"/>
        <v>-</v>
      </c>
      <c r="Y247" s="41">
        <v>0</v>
      </c>
      <c r="Z247" s="30" t="str">
        <f t="shared" si="114"/>
        <v>-</v>
      </c>
      <c r="AA247" s="41">
        <v>0</v>
      </c>
      <c r="AB247" s="30" t="str">
        <f t="shared" si="115"/>
        <v>-</v>
      </c>
      <c r="AC247" s="42" t="s">
        <v>33</v>
      </c>
      <c r="AD247" s="12"/>
    </row>
    <row r="248" spans="1:30" x14ac:dyDescent="0.25">
      <c r="A248" s="49" t="s">
        <v>461</v>
      </c>
      <c r="B248" s="26" t="s">
        <v>462</v>
      </c>
      <c r="C248" s="27" t="s">
        <v>32</v>
      </c>
      <c r="D248" s="41">
        <v>0</v>
      </c>
      <c r="E248" s="41"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  <c r="N248" s="41"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30" t="str">
        <f t="shared" si="111"/>
        <v>-</v>
      </c>
      <c r="U248" s="41">
        <v>0</v>
      </c>
      <c r="V248" s="30" t="str">
        <f t="shared" si="112"/>
        <v>-</v>
      </c>
      <c r="W248" s="41">
        <v>0</v>
      </c>
      <c r="X248" s="30" t="str">
        <f t="shared" si="113"/>
        <v>-</v>
      </c>
      <c r="Y248" s="41">
        <v>0</v>
      </c>
      <c r="Z248" s="30" t="str">
        <f t="shared" si="114"/>
        <v>-</v>
      </c>
      <c r="AA248" s="41">
        <v>0</v>
      </c>
      <c r="AB248" s="30" t="str">
        <f t="shared" si="115"/>
        <v>-</v>
      </c>
      <c r="AC248" s="42" t="s">
        <v>33</v>
      </c>
      <c r="AD248" s="12"/>
    </row>
    <row r="249" spans="1:30" x14ac:dyDescent="0.25">
      <c r="A249" s="49" t="s">
        <v>463</v>
      </c>
      <c r="B249" s="26" t="s">
        <v>464</v>
      </c>
      <c r="C249" s="27" t="s">
        <v>32</v>
      </c>
      <c r="D249" s="41">
        <v>0</v>
      </c>
      <c r="E249" s="41">
        <v>0</v>
      </c>
      <c r="F249" s="41">
        <v>0</v>
      </c>
      <c r="G249" s="41"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0</v>
      </c>
      <c r="M249" s="41">
        <v>0</v>
      </c>
      <c r="N249" s="41">
        <v>0</v>
      </c>
      <c r="O249" s="41">
        <v>0</v>
      </c>
      <c r="P249" s="41">
        <v>0</v>
      </c>
      <c r="Q249" s="41">
        <v>0</v>
      </c>
      <c r="R249" s="41">
        <v>0</v>
      </c>
      <c r="S249" s="41">
        <v>0</v>
      </c>
      <c r="T249" s="30" t="str">
        <f t="shared" si="111"/>
        <v>-</v>
      </c>
      <c r="U249" s="41">
        <v>0</v>
      </c>
      <c r="V249" s="30" t="str">
        <f t="shared" si="112"/>
        <v>-</v>
      </c>
      <c r="W249" s="41">
        <v>0</v>
      </c>
      <c r="X249" s="30" t="str">
        <f t="shared" si="113"/>
        <v>-</v>
      </c>
      <c r="Y249" s="41">
        <v>0</v>
      </c>
      <c r="Z249" s="30" t="str">
        <f t="shared" si="114"/>
        <v>-</v>
      </c>
      <c r="AA249" s="41">
        <v>0</v>
      </c>
      <c r="AB249" s="30" t="str">
        <f t="shared" si="115"/>
        <v>-</v>
      </c>
      <c r="AC249" s="42" t="s">
        <v>33</v>
      </c>
      <c r="AD249" s="12"/>
    </row>
    <row r="250" spans="1:30" x14ac:dyDescent="0.25">
      <c r="A250" s="49" t="s">
        <v>465</v>
      </c>
      <c r="B250" s="26" t="s">
        <v>466</v>
      </c>
      <c r="C250" s="27" t="s">
        <v>32</v>
      </c>
      <c r="D250" s="41"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30" t="str">
        <f t="shared" si="111"/>
        <v>-</v>
      </c>
      <c r="U250" s="41">
        <v>0</v>
      </c>
      <c r="V250" s="30" t="str">
        <f t="shared" si="112"/>
        <v>-</v>
      </c>
      <c r="W250" s="41">
        <v>0</v>
      </c>
      <c r="X250" s="30" t="str">
        <f t="shared" si="113"/>
        <v>-</v>
      </c>
      <c r="Y250" s="41">
        <v>0</v>
      </c>
      <c r="Z250" s="30" t="str">
        <f t="shared" si="114"/>
        <v>-</v>
      </c>
      <c r="AA250" s="41">
        <v>0</v>
      </c>
      <c r="AB250" s="30" t="str">
        <f t="shared" si="115"/>
        <v>-</v>
      </c>
      <c r="AC250" s="42" t="s">
        <v>33</v>
      </c>
      <c r="AD250" s="12"/>
    </row>
    <row r="251" spans="1:30" ht="31.5" x14ac:dyDescent="0.25">
      <c r="A251" s="49" t="s">
        <v>467</v>
      </c>
      <c r="B251" s="26" t="s">
        <v>224</v>
      </c>
      <c r="C251" s="27" t="s">
        <v>32</v>
      </c>
      <c r="D251" s="41">
        <v>0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1">
        <v>0</v>
      </c>
      <c r="L251" s="41">
        <v>0</v>
      </c>
      <c r="M251" s="41">
        <v>0</v>
      </c>
      <c r="N251" s="41">
        <v>0</v>
      </c>
      <c r="O251" s="41">
        <v>0</v>
      </c>
      <c r="P251" s="41">
        <v>0</v>
      </c>
      <c r="Q251" s="41">
        <v>0</v>
      </c>
      <c r="R251" s="41">
        <v>0</v>
      </c>
      <c r="S251" s="41">
        <v>0</v>
      </c>
      <c r="T251" s="30" t="str">
        <f t="shared" si="111"/>
        <v>-</v>
      </c>
      <c r="U251" s="41">
        <v>0</v>
      </c>
      <c r="V251" s="30" t="str">
        <f t="shared" si="112"/>
        <v>-</v>
      </c>
      <c r="W251" s="41">
        <v>0</v>
      </c>
      <c r="X251" s="30" t="str">
        <f t="shared" si="113"/>
        <v>-</v>
      </c>
      <c r="Y251" s="41">
        <v>0</v>
      </c>
      <c r="Z251" s="30" t="str">
        <f t="shared" si="114"/>
        <v>-</v>
      </c>
      <c r="AA251" s="41">
        <v>0</v>
      </c>
      <c r="AB251" s="30" t="str">
        <f t="shared" si="115"/>
        <v>-</v>
      </c>
      <c r="AC251" s="42" t="s">
        <v>33</v>
      </c>
      <c r="AD251" s="12"/>
    </row>
    <row r="252" spans="1:30" x14ac:dyDescent="0.25">
      <c r="A252" s="49" t="s">
        <v>468</v>
      </c>
      <c r="B252" s="26" t="s">
        <v>469</v>
      </c>
      <c r="C252" s="27" t="s">
        <v>32</v>
      </c>
      <c r="D252" s="41">
        <v>0</v>
      </c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0</v>
      </c>
      <c r="K252" s="41">
        <v>0</v>
      </c>
      <c r="L252" s="41">
        <v>0</v>
      </c>
      <c r="M252" s="41">
        <v>0</v>
      </c>
      <c r="N252" s="41"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30" t="str">
        <f t="shared" si="111"/>
        <v>-</v>
      </c>
      <c r="U252" s="41">
        <v>0</v>
      </c>
      <c r="V252" s="30" t="str">
        <f t="shared" si="112"/>
        <v>-</v>
      </c>
      <c r="W252" s="41">
        <v>0</v>
      </c>
      <c r="X252" s="30" t="str">
        <f t="shared" si="113"/>
        <v>-</v>
      </c>
      <c r="Y252" s="41">
        <v>0</v>
      </c>
      <c r="Z252" s="30" t="str">
        <f t="shared" si="114"/>
        <v>-</v>
      </c>
      <c r="AA252" s="41">
        <v>0</v>
      </c>
      <c r="AB252" s="30" t="str">
        <f t="shared" si="115"/>
        <v>-</v>
      </c>
      <c r="AC252" s="42" t="s">
        <v>33</v>
      </c>
      <c r="AD252" s="12"/>
    </row>
    <row r="253" spans="1:30" ht="47.25" x14ac:dyDescent="0.25">
      <c r="A253" s="49" t="s">
        <v>470</v>
      </c>
      <c r="B253" s="26" t="s">
        <v>471</v>
      </c>
      <c r="C253" s="27" t="s">
        <v>32</v>
      </c>
      <c r="D253" s="40">
        <f t="shared" ref="D253:G253" si="116">D254+D260+D267+D274+D275</f>
        <v>302.0840685028046</v>
      </c>
      <c r="E253" s="40">
        <f t="shared" si="116"/>
        <v>400.22734697178561</v>
      </c>
      <c r="F253" s="40">
        <f t="shared" si="116"/>
        <v>0</v>
      </c>
      <c r="G253" s="40">
        <f t="shared" si="116"/>
        <v>302.0840685028046</v>
      </c>
      <c r="H253" s="40">
        <f>H254+H260+H267+H274+H275</f>
        <v>55.087602082146496</v>
      </c>
      <c r="I253" s="40">
        <f t="shared" ref="I253:R253" si="117">I254+I260+I267+I274+I275</f>
        <v>0</v>
      </c>
      <c r="J253" s="40">
        <f t="shared" si="117"/>
        <v>0</v>
      </c>
      <c r="K253" s="40">
        <f t="shared" si="117"/>
        <v>45.906335068455412</v>
      </c>
      <c r="L253" s="40">
        <f t="shared" si="117"/>
        <v>9.1812670136910839</v>
      </c>
      <c r="M253" s="40">
        <f t="shared" si="117"/>
        <v>0</v>
      </c>
      <c r="N253" s="40">
        <f t="shared" si="117"/>
        <v>0</v>
      </c>
      <c r="O253" s="40">
        <f t="shared" si="117"/>
        <v>0</v>
      </c>
      <c r="P253" s="40">
        <f t="shared" si="117"/>
        <v>0</v>
      </c>
      <c r="Q253" s="40">
        <f t="shared" si="117"/>
        <v>0</v>
      </c>
      <c r="R253" s="40">
        <f t="shared" si="117"/>
        <v>302.0840685028046</v>
      </c>
      <c r="S253" s="41">
        <v>0</v>
      </c>
      <c r="T253" s="30">
        <f t="shared" si="111"/>
        <v>0</v>
      </c>
      <c r="U253" s="41">
        <v>0</v>
      </c>
      <c r="V253" s="30" t="str">
        <f t="shared" si="112"/>
        <v>-</v>
      </c>
      <c r="W253" s="41">
        <v>0</v>
      </c>
      <c r="X253" s="30" t="str">
        <f t="shared" si="113"/>
        <v>-</v>
      </c>
      <c r="Y253" s="41">
        <v>0</v>
      </c>
      <c r="Z253" s="30">
        <f t="shared" si="114"/>
        <v>0</v>
      </c>
      <c r="AA253" s="41">
        <v>0</v>
      </c>
      <c r="AB253" s="30">
        <f t="shared" si="115"/>
        <v>0</v>
      </c>
      <c r="AC253" s="42" t="s">
        <v>33</v>
      </c>
      <c r="AD253" s="12"/>
    </row>
    <row r="254" spans="1:30" x14ac:dyDescent="0.25">
      <c r="A254" s="49" t="s">
        <v>472</v>
      </c>
      <c r="B254" s="26" t="s">
        <v>473</v>
      </c>
      <c r="C254" s="27" t="s">
        <v>32</v>
      </c>
      <c r="D254" s="40">
        <v>0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1">
        <v>0</v>
      </c>
      <c r="T254" s="30" t="str">
        <f t="shared" si="111"/>
        <v>-</v>
      </c>
      <c r="U254" s="41">
        <v>0</v>
      </c>
      <c r="V254" s="30" t="str">
        <f t="shared" si="112"/>
        <v>-</v>
      </c>
      <c r="W254" s="41">
        <v>0</v>
      </c>
      <c r="X254" s="30" t="str">
        <f t="shared" si="113"/>
        <v>-</v>
      </c>
      <c r="Y254" s="41">
        <v>0</v>
      </c>
      <c r="Z254" s="30" t="str">
        <f t="shared" si="114"/>
        <v>-</v>
      </c>
      <c r="AA254" s="41">
        <v>0</v>
      </c>
      <c r="AB254" s="30" t="str">
        <f t="shared" si="115"/>
        <v>-</v>
      </c>
      <c r="AC254" s="42" t="s">
        <v>33</v>
      </c>
      <c r="AD254" s="12"/>
    </row>
    <row r="255" spans="1:30" x14ac:dyDescent="0.25">
      <c r="A255" s="49" t="s">
        <v>474</v>
      </c>
      <c r="B255" s="26" t="s">
        <v>475</v>
      </c>
      <c r="C255" s="27" t="s">
        <v>32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0</v>
      </c>
      <c r="S255" s="41">
        <v>0</v>
      </c>
      <c r="T255" s="30" t="str">
        <f t="shared" si="111"/>
        <v>-</v>
      </c>
      <c r="U255" s="41">
        <v>0</v>
      </c>
      <c r="V255" s="30" t="str">
        <f t="shared" si="112"/>
        <v>-</v>
      </c>
      <c r="W255" s="41">
        <v>0</v>
      </c>
      <c r="X255" s="30" t="str">
        <f t="shared" si="113"/>
        <v>-</v>
      </c>
      <c r="Y255" s="41">
        <v>0</v>
      </c>
      <c r="Z255" s="30" t="str">
        <f t="shared" si="114"/>
        <v>-</v>
      </c>
      <c r="AA255" s="41">
        <v>0</v>
      </c>
      <c r="AB255" s="30" t="str">
        <f t="shared" si="115"/>
        <v>-</v>
      </c>
      <c r="AC255" s="42" t="s">
        <v>33</v>
      </c>
      <c r="AD255" s="12"/>
    </row>
    <row r="256" spans="1:30" ht="31.5" x14ac:dyDescent="0.25">
      <c r="A256" s="49" t="s">
        <v>476</v>
      </c>
      <c r="B256" s="26" t="s">
        <v>477</v>
      </c>
      <c r="C256" s="27" t="s">
        <v>32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0</v>
      </c>
      <c r="S256" s="41">
        <v>0</v>
      </c>
      <c r="T256" s="30" t="str">
        <f t="shared" si="111"/>
        <v>-</v>
      </c>
      <c r="U256" s="41">
        <v>0</v>
      </c>
      <c r="V256" s="30" t="str">
        <f t="shared" si="112"/>
        <v>-</v>
      </c>
      <c r="W256" s="41">
        <v>0</v>
      </c>
      <c r="X256" s="30" t="str">
        <f t="shared" si="113"/>
        <v>-</v>
      </c>
      <c r="Y256" s="41">
        <v>0</v>
      </c>
      <c r="Z256" s="30" t="str">
        <f t="shared" si="114"/>
        <v>-</v>
      </c>
      <c r="AA256" s="41">
        <v>0</v>
      </c>
      <c r="AB256" s="30" t="str">
        <f t="shared" si="115"/>
        <v>-</v>
      </c>
      <c r="AC256" s="42" t="s">
        <v>33</v>
      </c>
      <c r="AD256" s="12"/>
    </row>
    <row r="257" spans="1:30" x14ac:dyDescent="0.25">
      <c r="A257" s="49" t="s">
        <v>478</v>
      </c>
      <c r="B257" s="26" t="s">
        <v>176</v>
      </c>
      <c r="C257" s="27" t="s">
        <v>32</v>
      </c>
      <c r="D257" s="40">
        <v>0</v>
      </c>
      <c r="E257" s="40">
        <v>0</v>
      </c>
      <c r="F257" s="40">
        <v>0</v>
      </c>
      <c r="G257" s="40">
        <v>0</v>
      </c>
      <c r="H257" s="40">
        <v>0</v>
      </c>
      <c r="I257" s="40">
        <v>0</v>
      </c>
      <c r="J257" s="40"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1">
        <v>0</v>
      </c>
      <c r="T257" s="30" t="str">
        <f t="shared" si="111"/>
        <v>-</v>
      </c>
      <c r="U257" s="41">
        <v>0</v>
      </c>
      <c r="V257" s="30" t="str">
        <f t="shared" si="112"/>
        <v>-</v>
      </c>
      <c r="W257" s="41">
        <v>0</v>
      </c>
      <c r="X257" s="30" t="str">
        <f t="shared" si="113"/>
        <v>-</v>
      </c>
      <c r="Y257" s="41">
        <v>0</v>
      </c>
      <c r="Z257" s="30" t="str">
        <f t="shared" si="114"/>
        <v>-</v>
      </c>
      <c r="AA257" s="41">
        <v>0</v>
      </c>
      <c r="AB257" s="30" t="str">
        <f t="shared" si="115"/>
        <v>-</v>
      </c>
      <c r="AC257" s="42" t="s">
        <v>33</v>
      </c>
      <c r="AD257" s="12"/>
    </row>
    <row r="258" spans="1:30" ht="31.5" x14ac:dyDescent="0.25">
      <c r="A258" s="49" t="s">
        <v>479</v>
      </c>
      <c r="B258" s="26" t="s">
        <v>480</v>
      </c>
      <c r="C258" s="27" t="s">
        <v>32</v>
      </c>
      <c r="D258" s="40">
        <v>0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1">
        <v>0</v>
      </c>
      <c r="T258" s="30" t="str">
        <f t="shared" si="111"/>
        <v>-</v>
      </c>
      <c r="U258" s="41">
        <v>0</v>
      </c>
      <c r="V258" s="30" t="str">
        <f t="shared" si="112"/>
        <v>-</v>
      </c>
      <c r="W258" s="41">
        <v>0</v>
      </c>
      <c r="X258" s="30" t="str">
        <f t="shared" si="113"/>
        <v>-</v>
      </c>
      <c r="Y258" s="41">
        <v>0</v>
      </c>
      <c r="Z258" s="30" t="str">
        <f t="shared" si="114"/>
        <v>-</v>
      </c>
      <c r="AA258" s="41">
        <v>0</v>
      </c>
      <c r="AB258" s="30" t="str">
        <f t="shared" si="115"/>
        <v>-</v>
      </c>
      <c r="AC258" s="42" t="s">
        <v>33</v>
      </c>
      <c r="AD258" s="12"/>
    </row>
    <row r="259" spans="1:30" x14ac:dyDescent="0.25">
      <c r="A259" s="49" t="s">
        <v>481</v>
      </c>
      <c r="B259" s="26" t="s">
        <v>482</v>
      </c>
      <c r="C259" s="27" t="s">
        <v>32</v>
      </c>
      <c r="D259" s="40">
        <v>0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1">
        <v>0</v>
      </c>
      <c r="T259" s="30" t="str">
        <f t="shared" si="111"/>
        <v>-</v>
      </c>
      <c r="U259" s="41">
        <v>0</v>
      </c>
      <c r="V259" s="30" t="str">
        <f t="shared" si="112"/>
        <v>-</v>
      </c>
      <c r="W259" s="41">
        <v>0</v>
      </c>
      <c r="X259" s="30" t="str">
        <f t="shared" si="113"/>
        <v>-</v>
      </c>
      <c r="Y259" s="41">
        <v>0</v>
      </c>
      <c r="Z259" s="30" t="str">
        <f t="shared" si="114"/>
        <v>-</v>
      </c>
      <c r="AA259" s="41">
        <v>0</v>
      </c>
      <c r="AB259" s="30" t="str">
        <f t="shared" si="115"/>
        <v>-</v>
      </c>
      <c r="AC259" s="42" t="s">
        <v>33</v>
      </c>
      <c r="AD259" s="12"/>
    </row>
    <row r="260" spans="1:30" ht="31.5" x14ac:dyDescent="0.25">
      <c r="A260" s="49" t="s">
        <v>483</v>
      </c>
      <c r="B260" s="26" t="s">
        <v>484</v>
      </c>
      <c r="C260" s="27" t="s">
        <v>32</v>
      </c>
      <c r="D260" s="40">
        <v>0</v>
      </c>
      <c r="E260" s="40">
        <v>0</v>
      </c>
      <c r="F260" s="40">
        <v>0</v>
      </c>
      <c r="G260" s="40">
        <v>0</v>
      </c>
      <c r="H260" s="40">
        <v>0</v>
      </c>
      <c r="I260" s="40">
        <v>0</v>
      </c>
      <c r="J260" s="40"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1">
        <v>0</v>
      </c>
      <c r="T260" s="30" t="str">
        <f t="shared" si="111"/>
        <v>-</v>
      </c>
      <c r="U260" s="41">
        <v>0</v>
      </c>
      <c r="V260" s="30" t="str">
        <f t="shared" si="112"/>
        <v>-</v>
      </c>
      <c r="W260" s="41">
        <v>0</v>
      </c>
      <c r="X260" s="30" t="str">
        <f t="shared" si="113"/>
        <v>-</v>
      </c>
      <c r="Y260" s="41">
        <v>0</v>
      </c>
      <c r="Z260" s="30" t="str">
        <f t="shared" si="114"/>
        <v>-</v>
      </c>
      <c r="AA260" s="41">
        <v>0</v>
      </c>
      <c r="AB260" s="30" t="str">
        <f t="shared" si="115"/>
        <v>-</v>
      </c>
      <c r="AC260" s="42" t="s">
        <v>33</v>
      </c>
      <c r="AD260" s="12"/>
    </row>
    <row r="261" spans="1:30" ht="31.5" x14ac:dyDescent="0.25">
      <c r="A261" s="49" t="s">
        <v>485</v>
      </c>
      <c r="B261" s="26" t="s">
        <v>486</v>
      </c>
      <c r="C261" s="27" t="s">
        <v>32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1">
        <v>0</v>
      </c>
      <c r="T261" s="30" t="str">
        <f t="shared" si="111"/>
        <v>-</v>
      </c>
      <c r="U261" s="41">
        <v>0</v>
      </c>
      <c r="V261" s="30" t="str">
        <f t="shared" si="112"/>
        <v>-</v>
      </c>
      <c r="W261" s="41">
        <v>0</v>
      </c>
      <c r="X261" s="30" t="str">
        <f t="shared" si="113"/>
        <v>-</v>
      </c>
      <c r="Y261" s="41">
        <v>0</v>
      </c>
      <c r="Z261" s="30" t="str">
        <f t="shared" si="114"/>
        <v>-</v>
      </c>
      <c r="AA261" s="41">
        <v>0</v>
      </c>
      <c r="AB261" s="30" t="str">
        <f t="shared" si="115"/>
        <v>-</v>
      </c>
      <c r="AC261" s="42" t="s">
        <v>33</v>
      </c>
      <c r="AD261" s="12"/>
    </row>
    <row r="262" spans="1:30" ht="31.5" x14ac:dyDescent="0.25">
      <c r="A262" s="49" t="s">
        <v>487</v>
      </c>
      <c r="B262" s="26" t="s">
        <v>488</v>
      </c>
      <c r="C262" s="27" t="s">
        <v>32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1">
        <v>0</v>
      </c>
      <c r="T262" s="30" t="str">
        <f t="shared" ref="T262:T279" si="118">IF($H262="нд","нд",IF(H262=0,"-",S262/H262))</f>
        <v>-</v>
      </c>
      <c r="U262" s="41">
        <v>0</v>
      </c>
      <c r="V262" s="30" t="str">
        <f t="shared" si="112"/>
        <v>-</v>
      </c>
      <c r="W262" s="41">
        <v>0</v>
      </c>
      <c r="X262" s="30" t="str">
        <f t="shared" si="113"/>
        <v>-</v>
      </c>
      <c r="Y262" s="41">
        <v>0</v>
      </c>
      <c r="Z262" s="30" t="str">
        <f t="shared" si="114"/>
        <v>-</v>
      </c>
      <c r="AA262" s="41">
        <v>0</v>
      </c>
      <c r="AB262" s="30" t="str">
        <f t="shared" si="115"/>
        <v>-</v>
      </c>
      <c r="AC262" s="42" t="s">
        <v>33</v>
      </c>
      <c r="AD262" s="12"/>
    </row>
    <row r="263" spans="1:30" ht="31.5" x14ac:dyDescent="0.25">
      <c r="A263" s="49" t="s">
        <v>489</v>
      </c>
      <c r="B263" s="26" t="s">
        <v>178</v>
      </c>
      <c r="C263" s="27" t="s">
        <v>32</v>
      </c>
      <c r="D263" s="40">
        <v>0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1">
        <v>0</v>
      </c>
      <c r="T263" s="30" t="str">
        <f t="shared" si="118"/>
        <v>-</v>
      </c>
      <c r="U263" s="41">
        <v>0</v>
      </c>
      <c r="V263" s="30" t="str">
        <f t="shared" si="112"/>
        <v>-</v>
      </c>
      <c r="W263" s="41">
        <v>0</v>
      </c>
      <c r="X263" s="30" t="str">
        <f t="shared" si="113"/>
        <v>-</v>
      </c>
      <c r="Y263" s="41">
        <v>0</v>
      </c>
      <c r="Z263" s="30" t="str">
        <f t="shared" si="114"/>
        <v>-</v>
      </c>
      <c r="AA263" s="41">
        <v>0</v>
      </c>
      <c r="AB263" s="30" t="str">
        <f t="shared" si="115"/>
        <v>-</v>
      </c>
      <c r="AC263" s="42" t="s">
        <v>33</v>
      </c>
      <c r="AD263" s="12"/>
    </row>
    <row r="264" spans="1:30" ht="31.5" x14ac:dyDescent="0.25">
      <c r="A264" s="49" t="s">
        <v>490</v>
      </c>
      <c r="B264" s="26" t="s">
        <v>491</v>
      </c>
      <c r="C264" s="27" t="s">
        <v>32</v>
      </c>
      <c r="D264" s="40">
        <v>0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1">
        <v>0</v>
      </c>
      <c r="T264" s="30" t="str">
        <f t="shared" si="118"/>
        <v>-</v>
      </c>
      <c r="U264" s="41">
        <v>0</v>
      </c>
      <c r="V264" s="30" t="str">
        <f t="shared" si="112"/>
        <v>-</v>
      </c>
      <c r="W264" s="41">
        <v>0</v>
      </c>
      <c r="X264" s="30" t="str">
        <f t="shared" si="113"/>
        <v>-</v>
      </c>
      <c r="Y264" s="41">
        <v>0</v>
      </c>
      <c r="Z264" s="30" t="str">
        <f t="shared" si="114"/>
        <v>-</v>
      </c>
      <c r="AA264" s="41">
        <v>0</v>
      </c>
      <c r="AB264" s="30" t="str">
        <f t="shared" si="115"/>
        <v>-</v>
      </c>
      <c r="AC264" s="42" t="s">
        <v>33</v>
      </c>
      <c r="AD264" s="12"/>
    </row>
    <row r="265" spans="1:30" ht="31.5" x14ac:dyDescent="0.25">
      <c r="A265" s="49" t="s">
        <v>492</v>
      </c>
      <c r="B265" s="26" t="s">
        <v>493</v>
      </c>
      <c r="C265" s="27" t="s">
        <v>32</v>
      </c>
      <c r="D265" s="40">
        <v>0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1">
        <v>0</v>
      </c>
      <c r="T265" s="30" t="str">
        <f t="shared" si="118"/>
        <v>-</v>
      </c>
      <c r="U265" s="41">
        <v>0</v>
      </c>
      <c r="V265" s="30" t="str">
        <f t="shared" si="112"/>
        <v>-</v>
      </c>
      <c r="W265" s="41">
        <v>0</v>
      </c>
      <c r="X265" s="30" t="str">
        <f t="shared" si="113"/>
        <v>-</v>
      </c>
      <c r="Y265" s="41">
        <v>0</v>
      </c>
      <c r="Z265" s="30" t="str">
        <f t="shared" si="114"/>
        <v>-</v>
      </c>
      <c r="AA265" s="41">
        <v>0</v>
      </c>
      <c r="AB265" s="30" t="str">
        <f t="shared" si="115"/>
        <v>-</v>
      </c>
      <c r="AC265" s="42" t="s">
        <v>33</v>
      </c>
      <c r="AD265" s="12"/>
    </row>
    <row r="266" spans="1:30" x14ac:dyDescent="0.25">
      <c r="A266" s="49" t="s">
        <v>494</v>
      </c>
      <c r="B266" s="26" t="s">
        <v>495</v>
      </c>
      <c r="C266" s="27" t="s">
        <v>32</v>
      </c>
      <c r="D266" s="40">
        <v>0</v>
      </c>
      <c r="E266" s="40">
        <v>0</v>
      </c>
      <c r="F266" s="40">
        <v>0</v>
      </c>
      <c r="G266" s="40">
        <v>0</v>
      </c>
      <c r="H266" s="40">
        <v>0</v>
      </c>
      <c r="I266" s="40"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1">
        <v>0</v>
      </c>
      <c r="T266" s="30" t="str">
        <f t="shared" si="118"/>
        <v>-</v>
      </c>
      <c r="U266" s="41">
        <v>0</v>
      </c>
      <c r="V266" s="30" t="str">
        <f t="shared" si="112"/>
        <v>-</v>
      </c>
      <c r="W266" s="41">
        <v>0</v>
      </c>
      <c r="X266" s="30" t="str">
        <f t="shared" si="113"/>
        <v>-</v>
      </c>
      <c r="Y266" s="41">
        <v>0</v>
      </c>
      <c r="Z266" s="30" t="str">
        <f t="shared" si="114"/>
        <v>-</v>
      </c>
      <c r="AA266" s="41">
        <v>0</v>
      </c>
      <c r="AB266" s="30" t="str">
        <f t="shared" si="115"/>
        <v>-</v>
      </c>
      <c r="AC266" s="42" t="s">
        <v>33</v>
      </c>
      <c r="AD266" s="12"/>
    </row>
    <row r="267" spans="1:30" x14ac:dyDescent="0.25">
      <c r="A267" s="49" t="s">
        <v>496</v>
      </c>
      <c r="B267" s="26" t="s">
        <v>497</v>
      </c>
      <c r="C267" s="27" t="s">
        <v>32</v>
      </c>
      <c r="D267" s="40">
        <v>0</v>
      </c>
      <c r="E267" s="40">
        <v>0</v>
      </c>
      <c r="F267" s="40">
        <v>0</v>
      </c>
      <c r="G267" s="40">
        <v>0</v>
      </c>
      <c r="H267" s="40">
        <v>0</v>
      </c>
      <c r="I267" s="40">
        <v>0</v>
      </c>
      <c r="J267" s="40"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1">
        <v>0</v>
      </c>
      <c r="T267" s="30" t="str">
        <f t="shared" si="118"/>
        <v>-</v>
      </c>
      <c r="U267" s="41">
        <v>0</v>
      </c>
      <c r="V267" s="30" t="str">
        <f t="shared" si="112"/>
        <v>-</v>
      </c>
      <c r="W267" s="41">
        <v>0</v>
      </c>
      <c r="X267" s="30" t="str">
        <f t="shared" si="113"/>
        <v>-</v>
      </c>
      <c r="Y267" s="41">
        <v>0</v>
      </c>
      <c r="Z267" s="30" t="str">
        <f t="shared" si="114"/>
        <v>-</v>
      </c>
      <c r="AA267" s="41">
        <v>0</v>
      </c>
      <c r="AB267" s="30" t="str">
        <f t="shared" si="115"/>
        <v>-</v>
      </c>
      <c r="AC267" s="42" t="s">
        <v>33</v>
      </c>
      <c r="AD267" s="12"/>
    </row>
    <row r="268" spans="1:30" x14ac:dyDescent="0.25">
      <c r="A268" s="49" t="s">
        <v>498</v>
      </c>
      <c r="B268" s="26" t="s">
        <v>499</v>
      </c>
      <c r="C268" s="27" t="s">
        <v>32</v>
      </c>
      <c r="D268" s="40">
        <v>0</v>
      </c>
      <c r="E268" s="40">
        <v>0</v>
      </c>
      <c r="F268" s="40">
        <v>0</v>
      </c>
      <c r="G268" s="40">
        <v>0</v>
      </c>
      <c r="H268" s="40">
        <v>0</v>
      </c>
      <c r="I268" s="40">
        <v>0</v>
      </c>
      <c r="J268" s="40">
        <v>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1">
        <v>0</v>
      </c>
      <c r="T268" s="30" t="str">
        <f t="shared" si="118"/>
        <v>-</v>
      </c>
      <c r="U268" s="41">
        <v>0</v>
      </c>
      <c r="V268" s="30" t="str">
        <f t="shared" si="112"/>
        <v>-</v>
      </c>
      <c r="W268" s="41">
        <v>0</v>
      </c>
      <c r="X268" s="30" t="str">
        <f t="shared" si="113"/>
        <v>-</v>
      </c>
      <c r="Y268" s="41">
        <v>0</v>
      </c>
      <c r="Z268" s="30" t="str">
        <f t="shared" si="114"/>
        <v>-</v>
      </c>
      <c r="AA268" s="41">
        <v>0</v>
      </c>
      <c r="AB268" s="30" t="str">
        <f t="shared" si="115"/>
        <v>-</v>
      </c>
      <c r="AC268" s="42" t="s">
        <v>33</v>
      </c>
      <c r="AD268" s="12"/>
    </row>
    <row r="269" spans="1:30" ht="31.5" x14ac:dyDescent="0.25">
      <c r="A269" s="49" t="s">
        <v>500</v>
      </c>
      <c r="B269" s="26" t="s">
        <v>501</v>
      </c>
      <c r="C269" s="27" t="s">
        <v>32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1">
        <v>0</v>
      </c>
      <c r="T269" s="30" t="str">
        <f t="shared" si="118"/>
        <v>-</v>
      </c>
      <c r="U269" s="41">
        <v>0</v>
      </c>
      <c r="V269" s="30" t="str">
        <f t="shared" si="112"/>
        <v>-</v>
      </c>
      <c r="W269" s="41">
        <v>0</v>
      </c>
      <c r="X269" s="30" t="str">
        <f t="shared" si="113"/>
        <v>-</v>
      </c>
      <c r="Y269" s="41">
        <v>0</v>
      </c>
      <c r="Z269" s="30" t="str">
        <f t="shared" si="114"/>
        <v>-</v>
      </c>
      <c r="AA269" s="41">
        <v>0</v>
      </c>
      <c r="AB269" s="30" t="str">
        <f t="shared" si="115"/>
        <v>-</v>
      </c>
      <c r="AC269" s="42" t="s">
        <v>33</v>
      </c>
      <c r="AD269" s="12"/>
    </row>
    <row r="270" spans="1:30" ht="31.5" x14ac:dyDescent="0.25">
      <c r="A270" s="49" t="s">
        <v>502</v>
      </c>
      <c r="B270" s="26" t="s">
        <v>503</v>
      </c>
      <c r="C270" s="27" t="s">
        <v>32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1">
        <v>0</v>
      </c>
      <c r="T270" s="30" t="str">
        <f t="shared" si="118"/>
        <v>-</v>
      </c>
      <c r="U270" s="41">
        <v>0</v>
      </c>
      <c r="V270" s="30" t="str">
        <f t="shared" si="112"/>
        <v>-</v>
      </c>
      <c r="W270" s="41">
        <v>0</v>
      </c>
      <c r="X270" s="30" t="str">
        <f t="shared" si="113"/>
        <v>-</v>
      </c>
      <c r="Y270" s="41">
        <v>0</v>
      </c>
      <c r="Z270" s="30" t="str">
        <f t="shared" si="114"/>
        <v>-</v>
      </c>
      <c r="AA270" s="41">
        <v>0</v>
      </c>
      <c r="AB270" s="30" t="str">
        <f t="shared" si="115"/>
        <v>-</v>
      </c>
      <c r="AC270" s="42" t="s">
        <v>33</v>
      </c>
      <c r="AD270" s="12"/>
    </row>
    <row r="271" spans="1:30" ht="31.5" x14ac:dyDescent="0.25">
      <c r="A271" s="49" t="s">
        <v>504</v>
      </c>
      <c r="B271" s="26" t="s">
        <v>505</v>
      </c>
      <c r="C271" s="27" t="s">
        <v>32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1">
        <v>0</v>
      </c>
      <c r="T271" s="30" t="str">
        <f t="shared" si="118"/>
        <v>-</v>
      </c>
      <c r="U271" s="41">
        <v>0</v>
      </c>
      <c r="V271" s="30" t="str">
        <f t="shared" si="112"/>
        <v>-</v>
      </c>
      <c r="W271" s="41">
        <v>0</v>
      </c>
      <c r="X271" s="30" t="str">
        <f t="shared" si="113"/>
        <v>-</v>
      </c>
      <c r="Y271" s="41">
        <v>0</v>
      </c>
      <c r="Z271" s="30" t="str">
        <f t="shared" si="114"/>
        <v>-</v>
      </c>
      <c r="AA271" s="41">
        <v>0</v>
      </c>
      <c r="AB271" s="30" t="str">
        <f t="shared" si="115"/>
        <v>-</v>
      </c>
      <c r="AC271" s="42" t="s">
        <v>33</v>
      </c>
      <c r="AD271" s="12"/>
    </row>
    <row r="272" spans="1:30" ht="31.5" x14ac:dyDescent="0.25">
      <c r="A272" s="49" t="s">
        <v>506</v>
      </c>
      <c r="B272" s="26" t="s">
        <v>507</v>
      </c>
      <c r="C272" s="27" t="s">
        <v>32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1">
        <v>0</v>
      </c>
      <c r="T272" s="30" t="str">
        <f t="shared" si="118"/>
        <v>-</v>
      </c>
      <c r="U272" s="41">
        <v>0</v>
      </c>
      <c r="V272" s="30" t="str">
        <f t="shared" si="112"/>
        <v>-</v>
      </c>
      <c r="W272" s="41">
        <v>0</v>
      </c>
      <c r="X272" s="30" t="str">
        <f t="shared" si="113"/>
        <v>-</v>
      </c>
      <c r="Y272" s="41">
        <v>0</v>
      </c>
      <c r="Z272" s="30" t="str">
        <f t="shared" si="114"/>
        <v>-</v>
      </c>
      <c r="AA272" s="41">
        <v>0</v>
      </c>
      <c r="AB272" s="30" t="str">
        <f t="shared" si="115"/>
        <v>-</v>
      </c>
      <c r="AC272" s="42" t="s">
        <v>33</v>
      </c>
      <c r="AD272" s="12"/>
    </row>
    <row r="273" spans="1:30" ht="31.5" x14ac:dyDescent="0.25">
      <c r="A273" s="49" t="s">
        <v>508</v>
      </c>
      <c r="B273" s="26" t="s">
        <v>509</v>
      </c>
      <c r="C273" s="27" t="s">
        <v>32</v>
      </c>
      <c r="D273" s="40">
        <v>0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1">
        <v>0</v>
      </c>
      <c r="T273" s="30" t="str">
        <f t="shared" si="118"/>
        <v>-</v>
      </c>
      <c r="U273" s="41">
        <v>0</v>
      </c>
      <c r="V273" s="30" t="str">
        <f t="shared" si="112"/>
        <v>-</v>
      </c>
      <c r="W273" s="41">
        <v>0</v>
      </c>
      <c r="X273" s="30" t="str">
        <f t="shared" si="113"/>
        <v>-</v>
      </c>
      <c r="Y273" s="41">
        <v>0</v>
      </c>
      <c r="Z273" s="30" t="str">
        <f t="shared" si="114"/>
        <v>-</v>
      </c>
      <c r="AA273" s="41">
        <v>0</v>
      </c>
      <c r="AB273" s="30" t="str">
        <f t="shared" si="115"/>
        <v>-</v>
      </c>
      <c r="AC273" s="42" t="s">
        <v>33</v>
      </c>
      <c r="AD273" s="12"/>
    </row>
    <row r="274" spans="1:30" ht="31.5" x14ac:dyDescent="0.25">
      <c r="A274" s="49" t="s">
        <v>510</v>
      </c>
      <c r="B274" s="26" t="s">
        <v>224</v>
      </c>
      <c r="C274" s="27" t="s">
        <v>32</v>
      </c>
      <c r="D274" s="40">
        <v>0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1">
        <v>0</v>
      </c>
      <c r="T274" s="30" t="str">
        <f t="shared" si="118"/>
        <v>-</v>
      </c>
      <c r="U274" s="41">
        <v>0</v>
      </c>
      <c r="V274" s="30" t="str">
        <f t="shared" si="112"/>
        <v>-</v>
      </c>
      <c r="W274" s="41">
        <v>0</v>
      </c>
      <c r="X274" s="30" t="str">
        <f t="shared" si="113"/>
        <v>-</v>
      </c>
      <c r="Y274" s="41">
        <v>0</v>
      </c>
      <c r="Z274" s="30" t="str">
        <f t="shared" si="114"/>
        <v>-</v>
      </c>
      <c r="AA274" s="41">
        <v>0</v>
      </c>
      <c r="AB274" s="30" t="str">
        <f t="shared" si="115"/>
        <v>-</v>
      </c>
      <c r="AC274" s="42" t="s">
        <v>33</v>
      </c>
      <c r="AD274" s="12"/>
    </row>
    <row r="275" spans="1:30" x14ac:dyDescent="0.25">
      <c r="A275" s="49" t="s">
        <v>511</v>
      </c>
      <c r="B275" s="26" t="s">
        <v>226</v>
      </c>
      <c r="C275" s="27" t="s">
        <v>32</v>
      </c>
      <c r="D275" s="40">
        <f t="shared" ref="D275:G275" si="119">SUM(D276:D278)</f>
        <v>302.0840685028046</v>
      </c>
      <c r="E275" s="40">
        <f t="shared" si="119"/>
        <v>400.22734697178561</v>
      </c>
      <c r="F275" s="40">
        <f t="shared" si="119"/>
        <v>0</v>
      </c>
      <c r="G275" s="40">
        <f t="shared" si="119"/>
        <v>302.0840685028046</v>
      </c>
      <c r="H275" s="40">
        <f t="shared" ref="H275:S275" si="120">SUM(H276:H278)</f>
        <v>55.087602082146496</v>
      </c>
      <c r="I275" s="40">
        <f t="shared" si="120"/>
        <v>0</v>
      </c>
      <c r="J275" s="40">
        <f t="shared" si="120"/>
        <v>0</v>
      </c>
      <c r="K275" s="40">
        <f t="shared" si="120"/>
        <v>45.906335068455412</v>
      </c>
      <c r="L275" s="40">
        <f t="shared" si="120"/>
        <v>9.1812670136910839</v>
      </c>
      <c r="M275" s="40">
        <f t="shared" si="120"/>
        <v>0</v>
      </c>
      <c r="N275" s="40">
        <f t="shared" si="120"/>
        <v>0</v>
      </c>
      <c r="O275" s="40">
        <f t="shared" si="120"/>
        <v>0</v>
      </c>
      <c r="P275" s="40">
        <f t="shared" si="120"/>
        <v>0</v>
      </c>
      <c r="Q275" s="40">
        <f t="shared" si="120"/>
        <v>0</v>
      </c>
      <c r="R275" s="40">
        <f t="shared" si="120"/>
        <v>302.0840685028046</v>
      </c>
      <c r="S275" s="50">
        <f t="shared" si="120"/>
        <v>-55.087602082146496</v>
      </c>
      <c r="T275" s="30">
        <f t="shared" si="118"/>
        <v>-1</v>
      </c>
      <c r="U275" s="50">
        <f>SUM(U276:U278)</f>
        <v>0</v>
      </c>
      <c r="V275" s="30" t="str">
        <f t="shared" si="112"/>
        <v>-</v>
      </c>
      <c r="W275" s="50">
        <f>SUM(W276:W278)</f>
        <v>0</v>
      </c>
      <c r="X275" s="30" t="str">
        <f>IF($H275="нд","нд",IF(J275=0,"-",W275/J275))</f>
        <v>-</v>
      </c>
      <c r="Y275" s="50">
        <f>SUM(Y276:Y278)</f>
        <v>-45.906335068455412</v>
      </c>
      <c r="Z275" s="30">
        <f t="shared" si="114"/>
        <v>-1</v>
      </c>
      <c r="AA275" s="50">
        <f>SUM(AA276:AA278)</f>
        <v>-9.1812670136910839</v>
      </c>
      <c r="AB275" s="30">
        <f t="shared" si="115"/>
        <v>-1</v>
      </c>
      <c r="AC275" s="42" t="s">
        <v>33</v>
      </c>
      <c r="AD275" s="12"/>
    </row>
    <row r="276" spans="1:30" ht="63" x14ac:dyDescent="0.25">
      <c r="A276" s="25" t="s">
        <v>511</v>
      </c>
      <c r="B276" s="26" t="s">
        <v>512</v>
      </c>
      <c r="C276" s="27" t="s">
        <v>513</v>
      </c>
      <c r="D276" s="27">
        <v>263.27748491957408</v>
      </c>
      <c r="E276" s="27">
        <v>326.65103928821952</v>
      </c>
      <c r="F276" s="27">
        <v>0</v>
      </c>
      <c r="G276" s="27">
        <v>263.27748491957408</v>
      </c>
      <c r="H276" s="41">
        <v>50.747008072349523</v>
      </c>
      <c r="I276" s="41">
        <v>0</v>
      </c>
      <c r="J276" s="41">
        <v>0</v>
      </c>
      <c r="K276" s="41">
        <v>42.289173393624601</v>
      </c>
      <c r="L276" s="41">
        <v>8.4578346787249217</v>
      </c>
      <c r="M276" s="41">
        <v>0</v>
      </c>
      <c r="N276" s="41">
        <v>0</v>
      </c>
      <c r="O276" s="41">
        <v>0</v>
      </c>
      <c r="P276" s="41">
        <v>0</v>
      </c>
      <c r="Q276" s="41">
        <v>0</v>
      </c>
      <c r="R276" s="41">
        <f t="shared" ref="R276:R278" si="121">G276-M276</f>
        <v>263.27748491957408</v>
      </c>
      <c r="S276" s="29">
        <f>IF(H276="нд","нд",M276-H276)</f>
        <v>-50.747008072349523</v>
      </c>
      <c r="T276" s="30">
        <f t="shared" si="118"/>
        <v>-1</v>
      </c>
      <c r="U276" s="29">
        <f>IF(I276="нд","нд",N276-I276)</f>
        <v>0</v>
      </c>
      <c r="V276" s="30" t="str">
        <f t="shared" si="112"/>
        <v>-</v>
      </c>
      <c r="W276" s="29">
        <f>IF(J276="нд","нд",O276-J276)</f>
        <v>0</v>
      </c>
      <c r="X276" s="30" t="str">
        <f t="shared" si="113"/>
        <v>-</v>
      </c>
      <c r="Y276" s="29">
        <f>IF(K276="нд","нд",P276-K276)</f>
        <v>-42.289173393624601</v>
      </c>
      <c r="Z276" s="30">
        <f t="shared" si="114"/>
        <v>-1</v>
      </c>
      <c r="AA276" s="29">
        <f>IF(L276="нд","нд",Q276-L276)</f>
        <v>-8.4578346787249217</v>
      </c>
      <c r="AB276" s="30">
        <f t="shared" si="115"/>
        <v>-1</v>
      </c>
      <c r="AC276" s="43" t="s">
        <v>550</v>
      </c>
      <c r="AD276" s="12"/>
    </row>
    <row r="277" spans="1:30" ht="63" x14ac:dyDescent="0.25">
      <c r="A277" s="25" t="s">
        <v>511</v>
      </c>
      <c r="B277" s="26" t="s">
        <v>514</v>
      </c>
      <c r="C277" s="27" t="s">
        <v>515</v>
      </c>
      <c r="D277" s="27">
        <v>13.88694268850028</v>
      </c>
      <c r="E277" s="27">
        <v>16.752678571227445</v>
      </c>
      <c r="F277" s="27">
        <v>0</v>
      </c>
      <c r="G277" s="27">
        <v>13.88694268850028</v>
      </c>
      <c r="H277" s="41">
        <v>1.035751509041448</v>
      </c>
      <c r="I277" s="41">
        <v>0</v>
      </c>
      <c r="J277" s="41">
        <v>0</v>
      </c>
      <c r="K277" s="41">
        <v>0.86312625753453998</v>
      </c>
      <c r="L277" s="41">
        <v>0.172625251506908</v>
      </c>
      <c r="M277" s="41">
        <v>0</v>
      </c>
      <c r="N277" s="41">
        <v>0</v>
      </c>
      <c r="O277" s="41">
        <v>0</v>
      </c>
      <c r="P277" s="41">
        <v>0</v>
      </c>
      <c r="Q277" s="41">
        <v>0</v>
      </c>
      <c r="R277" s="41">
        <f t="shared" si="121"/>
        <v>13.88694268850028</v>
      </c>
      <c r="S277" s="29">
        <f t="shared" ref="S277:S278" si="122">IF(H277="нд","нд",M277-H277)</f>
        <v>-1.035751509041448</v>
      </c>
      <c r="T277" s="30">
        <f t="shared" si="118"/>
        <v>-1</v>
      </c>
      <c r="U277" s="29">
        <f t="shared" ref="U277:U278" si="123">IF(I277="нд","нд",N277-I277)</f>
        <v>0</v>
      </c>
      <c r="V277" s="30" t="str">
        <f t="shared" si="112"/>
        <v>-</v>
      </c>
      <c r="W277" s="29">
        <f t="shared" ref="W277:W278" si="124">IF(J277="нд","нд",O277-J277)</f>
        <v>0</v>
      </c>
      <c r="X277" s="30" t="str">
        <f t="shared" si="113"/>
        <v>-</v>
      </c>
      <c r="Y277" s="29">
        <f t="shared" ref="Y277:Y278" si="125">IF(K277="нд","нд",P277-K277)</f>
        <v>-0.86312625753453998</v>
      </c>
      <c r="Z277" s="30">
        <f t="shared" si="114"/>
        <v>-1</v>
      </c>
      <c r="AA277" s="29">
        <f t="shared" ref="AA277:AA278" si="126">IF(L277="нд","нд",Q277-L277)</f>
        <v>-0.172625251506908</v>
      </c>
      <c r="AB277" s="30">
        <f t="shared" si="115"/>
        <v>-1</v>
      </c>
      <c r="AC277" s="43" t="s">
        <v>550</v>
      </c>
      <c r="AD277" s="12"/>
    </row>
    <row r="278" spans="1:30" ht="63" x14ac:dyDescent="0.25">
      <c r="A278" s="25" t="s">
        <v>511</v>
      </c>
      <c r="B278" s="26" t="s">
        <v>516</v>
      </c>
      <c r="C278" s="27" t="s">
        <v>517</v>
      </c>
      <c r="D278" s="27">
        <v>24.919640894730282</v>
      </c>
      <c r="E278" s="27">
        <v>56.823629112338658</v>
      </c>
      <c r="F278" s="27">
        <v>0</v>
      </c>
      <c r="G278" s="27">
        <v>24.919640894730282</v>
      </c>
      <c r="H278" s="41">
        <v>3.3048425007555262</v>
      </c>
      <c r="I278" s="41">
        <v>0</v>
      </c>
      <c r="J278" s="41">
        <v>0</v>
      </c>
      <c r="K278" s="41">
        <v>2.7540354172962718</v>
      </c>
      <c r="L278" s="41">
        <v>0.55080708345925444</v>
      </c>
      <c r="M278" s="41">
        <v>0</v>
      </c>
      <c r="N278" s="41">
        <v>0</v>
      </c>
      <c r="O278" s="41">
        <v>0</v>
      </c>
      <c r="P278" s="41">
        <v>0</v>
      </c>
      <c r="Q278" s="41">
        <v>0</v>
      </c>
      <c r="R278" s="41">
        <f t="shared" si="121"/>
        <v>24.919640894730282</v>
      </c>
      <c r="S278" s="29">
        <f t="shared" si="122"/>
        <v>-3.3048425007555262</v>
      </c>
      <c r="T278" s="30">
        <f t="shared" si="118"/>
        <v>-1</v>
      </c>
      <c r="U278" s="29">
        <f t="shared" si="123"/>
        <v>0</v>
      </c>
      <c r="V278" s="30" t="str">
        <f t="shared" si="112"/>
        <v>-</v>
      </c>
      <c r="W278" s="29">
        <f t="shared" si="124"/>
        <v>0</v>
      </c>
      <c r="X278" s="30" t="str">
        <f t="shared" si="113"/>
        <v>-</v>
      </c>
      <c r="Y278" s="29">
        <f t="shared" si="125"/>
        <v>-2.7540354172962718</v>
      </c>
      <c r="Z278" s="30">
        <f t="shared" si="114"/>
        <v>-1</v>
      </c>
      <c r="AA278" s="29">
        <f t="shared" si="126"/>
        <v>-0.55080708345925444</v>
      </c>
      <c r="AB278" s="30">
        <f t="shared" si="115"/>
        <v>-1</v>
      </c>
      <c r="AC278" s="43" t="s">
        <v>550</v>
      </c>
      <c r="AD278" s="12"/>
    </row>
    <row r="279" spans="1:30" x14ac:dyDescent="0.25">
      <c r="A279" s="47" t="s">
        <v>518</v>
      </c>
      <c r="B279" s="34" t="s">
        <v>519</v>
      </c>
      <c r="C279" s="35" t="s">
        <v>32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  <c r="M279" s="44">
        <v>0</v>
      </c>
      <c r="N279" s="44">
        <v>0</v>
      </c>
      <c r="O279" s="44">
        <v>0</v>
      </c>
      <c r="P279" s="44">
        <v>0</v>
      </c>
      <c r="Q279" s="44">
        <v>0</v>
      </c>
      <c r="R279" s="44">
        <v>0</v>
      </c>
      <c r="S279" s="44">
        <v>0</v>
      </c>
      <c r="T279" s="38" t="str">
        <f t="shared" si="118"/>
        <v>-</v>
      </c>
      <c r="U279" s="44">
        <v>0</v>
      </c>
      <c r="V279" s="30" t="str">
        <f t="shared" si="112"/>
        <v>-</v>
      </c>
      <c r="W279" s="44">
        <v>0</v>
      </c>
      <c r="X279" s="30" t="str">
        <f t="shared" si="113"/>
        <v>-</v>
      </c>
      <c r="Y279" s="44">
        <v>0</v>
      </c>
      <c r="Z279" s="30" t="str">
        <f t="shared" si="114"/>
        <v>-</v>
      </c>
      <c r="AA279" s="44">
        <v>0</v>
      </c>
      <c r="AB279" s="30" t="str">
        <f t="shared" si="115"/>
        <v>-</v>
      </c>
      <c r="AC279" s="48" t="s">
        <v>33</v>
      </c>
      <c r="AD279" s="12"/>
    </row>
    <row r="280" spans="1:30" x14ac:dyDescent="0.25">
      <c r="A280" s="68" t="s">
        <v>520</v>
      </c>
      <c r="B280" s="68"/>
      <c r="C280" s="51"/>
      <c r="D280" s="51"/>
      <c r="E280" s="51"/>
      <c r="F280" s="51"/>
      <c r="G280" s="51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3"/>
    </row>
    <row r="281" spans="1:30" x14ac:dyDescent="0.25">
      <c r="A281" s="23"/>
      <c r="B281" s="23" t="s">
        <v>521</v>
      </c>
      <c r="C281" s="23"/>
      <c r="D281" s="23"/>
      <c r="E281" s="23"/>
      <c r="F281" s="23"/>
      <c r="G281" s="23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3"/>
    </row>
    <row r="282" spans="1:30" x14ac:dyDescent="0.25">
      <c r="A282" s="23">
        <v>1</v>
      </c>
      <c r="B282" s="54" t="s">
        <v>522</v>
      </c>
      <c r="C282" s="54"/>
      <c r="D282" s="54"/>
      <c r="E282" s="54"/>
      <c r="F282" s="54"/>
      <c r="G282" s="54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  <c r="AC282" s="53"/>
    </row>
    <row r="283" spans="1:30" x14ac:dyDescent="0.25">
      <c r="A283" s="23">
        <v>2</v>
      </c>
      <c r="B283" s="54" t="s">
        <v>523</v>
      </c>
      <c r="C283" s="54"/>
      <c r="D283" s="54"/>
      <c r="E283" s="54"/>
      <c r="F283" s="54"/>
      <c r="G283" s="54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  <c r="AC283" s="53"/>
    </row>
    <row r="284" spans="1:30" x14ac:dyDescent="0.25">
      <c r="A284" s="23" t="s">
        <v>524</v>
      </c>
      <c r="B284" s="23"/>
      <c r="C284" s="23"/>
      <c r="D284" s="23"/>
      <c r="E284" s="23"/>
      <c r="F284" s="23"/>
      <c r="G284" s="23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  <c r="AC284" s="53"/>
    </row>
    <row r="285" spans="1:30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</row>
    <row r="286" spans="1:30" x14ac:dyDescent="0.25">
      <c r="A286" s="55"/>
      <c r="B286" s="56" t="s">
        <v>525</v>
      </c>
      <c r="C286" s="56"/>
      <c r="D286" s="56"/>
      <c r="E286" s="56"/>
      <c r="F286" s="56"/>
      <c r="G286" s="56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</row>
    <row r="287" spans="1:30" x14ac:dyDescent="0.25">
      <c r="A287" s="55"/>
      <c r="B287" s="69" t="s">
        <v>526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56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</row>
    <row r="288" spans="1:30" x14ac:dyDescent="0.25">
      <c r="A288" s="55"/>
      <c r="B288" s="1" t="s">
        <v>527</v>
      </c>
      <c r="X288" s="55"/>
      <c r="Y288" s="55"/>
      <c r="Z288" s="55"/>
      <c r="AA288" s="55"/>
      <c r="AB288" s="55"/>
    </row>
    <row r="289" spans="1:28" x14ac:dyDescent="0.25">
      <c r="A289" s="55"/>
      <c r="X289" s="55"/>
      <c r="Y289" s="55"/>
      <c r="Z289" s="55"/>
      <c r="AA289" s="55"/>
      <c r="AB289" s="55"/>
    </row>
    <row r="290" spans="1:28" x14ac:dyDescent="0.25">
      <c r="A290" s="55"/>
      <c r="B290" s="67" t="s">
        <v>528</v>
      </c>
      <c r="C290" s="67"/>
      <c r="D290" s="67"/>
      <c r="E290" s="67"/>
      <c r="F290" s="67"/>
      <c r="G290" s="67"/>
      <c r="H290" s="67"/>
      <c r="I290" s="67"/>
      <c r="J290" s="67"/>
      <c r="K290" s="67"/>
      <c r="L290" s="67"/>
      <c r="M290" s="67"/>
      <c r="N290" s="67"/>
      <c r="O290" s="67"/>
      <c r="P290" s="67"/>
      <c r="Q290" s="67"/>
      <c r="R290" s="67"/>
      <c r="S290" s="67"/>
      <c r="T290" s="57"/>
      <c r="U290" s="57"/>
      <c r="V290" s="57"/>
      <c r="W290" s="57"/>
      <c r="X290" s="55"/>
      <c r="Y290" s="55"/>
      <c r="Z290" s="55"/>
      <c r="AA290" s="55"/>
      <c r="AB290" s="55"/>
    </row>
    <row r="291" spans="1:28" x14ac:dyDescent="0.25">
      <c r="A291" s="55"/>
      <c r="B291" s="5"/>
      <c r="C291" s="5"/>
      <c r="D291" s="5"/>
      <c r="E291" s="5"/>
      <c r="F291" s="5"/>
      <c r="G291" s="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</row>
    <row r="292" spans="1:28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</row>
    <row r="293" spans="1:28" x14ac:dyDescent="0.25">
      <c r="A293" s="58"/>
    </row>
    <row r="294" spans="1:28" x14ac:dyDescent="0.25">
      <c r="A294" s="59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</row>
    <row r="295" spans="1:28" ht="21" customHeight="1" x14ac:dyDescent="0.3">
      <c r="B295" s="61"/>
      <c r="C295" s="61"/>
      <c r="D295" s="61"/>
      <c r="E295" s="61"/>
      <c r="F295" s="61"/>
      <c r="G295" s="61"/>
      <c r="H295" s="62"/>
      <c r="I295" s="62"/>
      <c r="J295" s="62"/>
      <c r="K295" s="62"/>
      <c r="L295" s="62"/>
      <c r="X295" s="63"/>
      <c r="Y295" s="63"/>
      <c r="Z295" s="63"/>
      <c r="AA295" s="63"/>
      <c r="AB295" s="63"/>
    </row>
  </sheetData>
  <mergeCells count="39">
    <mergeCell ref="W20:X21"/>
    <mergeCell ref="A11:AC11"/>
    <mergeCell ref="A4:AC4"/>
    <mergeCell ref="A5:AC5"/>
    <mergeCell ref="A7:AC7"/>
    <mergeCell ref="A8:AC8"/>
    <mergeCell ref="A10:AC10"/>
    <mergeCell ref="R19:R22"/>
    <mergeCell ref="A12:AC12"/>
    <mergeCell ref="A13:AC13"/>
    <mergeCell ref="A19:A22"/>
    <mergeCell ref="B19:B22"/>
    <mergeCell ref="C19:C22"/>
    <mergeCell ref="D19:D22"/>
    <mergeCell ref="E19:E22"/>
    <mergeCell ref="F19:F22"/>
    <mergeCell ref="G19:G22"/>
    <mergeCell ref="H19:Q19"/>
    <mergeCell ref="AC19:AC22"/>
    <mergeCell ref="H20:L20"/>
    <mergeCell ref="M20:Q20"/>
    <mergeCell ref="S20:T21"/>
    <mergeCell ref="U20:V21"/>
    <mergeCell ref="S19:AB19"/>
    <mergeCell ref="Y20:Z21"/>
    <mergeCell ref="AA20:AB21"/>
    <mergeCell ref="B290:S290"/>
    <mergeCell ref="N21:N22"/>
    <mergeCell ref="O21:O22"/>
    <mergeCell ref="P21:P22"/>
    <mergeCell ref="Q21:Q22"/>
    <mergeCell ref="A280:B280"/>
    <mergeCell ref="B287:Q287"/>
    <mergeCell ref="H21:H22"/>
    <mergeCell ref="I21:I22"/>
    <mergeCell ref="J21:J22"/>
    <mergeCell ref="K21:K22"/>
    <mergeCell ref="L21:L22"/>
    <mergeCell ref="M21:M22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1Ф</vt:lpstr>
      <vt:lpstr>'1Ф'!Заголовки_для_печати</vt:lpstr>
      <vt:lpstr>'1Ф'!Область_печати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2023-03-28T10:56:32Z</dcterms:created>
  <dcterms:modified xsi:type="dcterms:W3CDTF">2023-03-28T14:55:49Z</dcterms:modified>
</cp:coreProperties>
</file>