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1 квартал 2023 года\Направлено в МИНЭНЕРГО 15.05.2023\ЧЭ\"/>
    </mc:Choice>
  </mc:AlternateContent>
  <bookViews>
    <workbookView xWindow="0" yWindow="0" windowWidth="28800" windowHeight="12300"/>
  </bookViews>
  <sheets>
    <sheet name="10квФ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'10квФ'!$A$20:$Z$241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'10квФ'!$A$44:$T$241</definedName>
    <definedName name="Z_02F617A7_AC90_4FC1_8EBD_0119B58FDA4E_.wvu.FilterData" localSheetId="0" hidden="1">'10квФ'!$A$20:$AE$241</definedName>
    <definedName name="Z_03EB9DF4_AC98_4BC6_9F99_BC4E566A59EB_.wvu.FilterData" localSheetId="0" hidden="1">'10квФ'!$A$44:$T$241</definedName>
    <definedName name="Z_072137E3_9A31_40C6_B2F8_9E0682CF001C_.wvu.FilterData" localSheetId="0" hidden="1">'10квФ'!$A$44:$T$241</definedName>
    <definedName name="Z_087625E1_6442_4CFE_9ADB_7A5E7D20F421_.wvu.FilterData" localSheetId="0" hidden="1">'10квФ'!$A$17:$T$251</definedName>
    <definedName name="Z_099F8D69_7585_4416_A0D9_3B92F624255C_.wvu.FilterData" localSheetId="0" hidden="1">'10квФ'!$A$44:$T$241</definedName>
    <definedName name="Z_14D794F6_4F7F_4AF1_9EE2_74A5805884BE_.wvu.FilterData" localSheetId="0" hidden="1">'10квФ'!$A$20:$Z$241</definedName>
    <definedName name="Z_1AC8BE7E_0DED_439F_B13B_11567D3511F1_.wvu.FilterData" localSheetId="0" hidden="1">'10квФ'!$A$20:$Z$241</definedName>
    <definedName name="Z_1D4769C9_22D3_41D7_BB10_557E5B558A42_.wvu.FilterData" localSheetId="0" hidden="1">'10квФ'!$A$44:$T$247</definedName>
    <definedName name="Z_1E9E47DB_E471_43B9_861B_FD185A540B58_.wvu.FilterData" localSheetId="0" hidden="1">'10квФ'!$A$20:$Z$241</definedName>
    <definedName name="Z_2411F0DF_B06E_4B96_B6E2_07231CDB021F_.wvu.FilterData" localSheetId="0" hidden="1">'10квФ'!$A$20:$V$241</definedName>
    <definedName name="Z_247B49AF_46A0_4107_B849_879CB7CACC3B_.wvu.FilterData" localSheetId="0" hidden="1">'10квФ'!$A$20:$Z$241</definedName>
    <definedName name="Z_26DAEAC3_92A5_4121_942A_41E1C66C8C7F_.wvu.FilterData" localSheetId="0" hidden="1">'10квФ'!$A$44:$T$247</definedName>
    <definedName name="Z_28C854DD_575D_436D_BB89_4EBFD66A31F2_.wvu.FilterData" localSheetId="0" hidden="1">'10квФ'!$A$20:$T$241</definedName>
    <definedName name="Z_28DD50A5_FF68_433B_8BB2_B3B3CEA0C4F3_.wvu.FilterData" localSheetId="0" hidden="1">'10квФ'!$A$44:$T$247</definedName>
    <definedName name="Z_2AD7D8A5_D91B_4BFF_A9D2_3942C99EEDAD_.wvu.FilterData" localSheetId="0" hidden="1">'10квФ'!$A$44:$T$247</definedName>
    <definedName name="Z_2B705702_B67B_491C_8E54_4D0D6F3E9453_.wvu.FilterData" localSheetId="0" hidden="1">'10квФ'!$A$44:$T$245</definedName>
    <definedName name="Z_2B944529_4431_4AE3_A585_21D645644E2B_.wvu.FilterData" localSheetId="0" hidden="1">'10квФ'!$A$20:$Z$241</definedName>
    <definedName name="Z_2B944529_4431_4AE3_A585_21D645644E2B_.wvu.PrintArea" localSheetId="0" hidden="1">'10квФ'!$A$1:$T$44</definedName>
    <definedName name="Z_2B944529_4431_4AE3_A585_21D645644E2B_.wvu.PrintTitles" localSheetId="0" hidden="1">'10квФ'!$17:$20</definedName>
    <definedName name="Z_2BF31BFA_465C_4F9A_9D42_0A095C5E416C_.wvu.FilterData" localSheetId="0" hidden="1">'10квФ'!$A$44:$T$241</definedName>
    <definedName name="Z_2CFCE4CA_55B5_4637_B259_AE94B627BC55_.wvu.FilterData" localSheetId="0" hidden="1">'10квФ'!$A$44:$T$247</definedName>
    <definedName name="Z_2D0AFCAA_9364_47AA_B985_49881280DD67_.wvu.FilterData" localSheetId="0" hidden="1">'10квФ'!$A$44:$T$247</definedName>
    <definedName name="Z_2DB1AFA1_9EED_47A4_81DD_AA83ACAA5BC0_.wvu.FilterData" localSheetId="0" hidden="1">'10квФ'!$A$20:$Z$241</definedName>
    <definedName name="Z_2DB1AFA1_9EED_47A4_81DD_AA83ACAA5BC0_.wvu.PrintArea" localSheetId="0" hidden="1">'10квФ'!$A$1:$T$44</definedName>
    <definedName name="Z_2DB1AFA1_9EED_47A4_81DD_AA83ACAA5BC0_.wvu.PrintTitles" localSheetId="0" hidden="1">'10квФ'!$17:$20</definedName>
    <definedName name="Z_335B1A39_E67B_4103_AB1A_6E342BFD7E7E_.wvu.FilterData" localSheetId="0" hidden="1">'10квФ'!$A$20:$Z$241</definedName>
    <definedName name="Z_35E5254D_33D2_4F9E_A1A3_D8A4A840691E_.wvu.FilterData" localSheetId="0" hidden="1">'10квФ'!$A$44:$T$245</definedName>
    <definedName name="Z_37FDCE4A_6CA4_4AB4_B747_B6F8179F01AF_.wvu.FilterData" localSheetId="0" hidden="1">'10квФ'!$A$44:$T$247</definedName>
    <definedName name="Z_3B21D198_1A45_49A7_A89A_F5CB90E4F1F5_.wvu.FilterData" localSheetId="0" hidden="1">'10квФ'!$A$20:$Z$241</definedName>
    <definedName name="Z_3DA5BA36_6938_471F_B773_58C819FFA9C8_.wvu.FilterData" localSheetId="0" hidden="1">'10квФ'!$A$44:$T$241</definedName>
    <definedName name="Z_3E704B2B_2057_4AAE_87C3_E767D1ECBD4F_.wvu.FilterData" localSheetId="0" hidden="1">'10квФ'!$A$20:$Z$241</definedName>
    <definedName name="Z_40AF2882_EE60_4760_BBBA_B54B2DAF72F9_.wvu.FilterData" localSheetId="0" hidden="1">'10квФ'!$A$44:$T$245</definedName>
    <definedName name="Z_41B76FCA_8ADA_4407_878E_56A7264D83C4_.wvu.FilterData" localSheetId="0" hidden="1">'10квФ'!$A$44:$T$247</definedName>
    <definedName name="Z_41C0B97A_7C2A_448D_8128_336FADFB8128_.wvu.FilterData" localSheetId="0" hidden="1">'10квФ'!$A$44:$T$247</definedName>
    <definedName name="Z_434B79F9_CE67_44DF_BBA0_0AA985688936_.wvu.FilterData" localSheetId="0" hidden="1">'10квФ'!$A$20:$Z$241</definedName>
    <definedName name="Z_434B79F9_CE67_44DF_BBA0_0AA985688936_.wvu.PrintArea" localSheetId="0" hidden="1">'10квФ'!$A$1:$T$44</definedName>
    <definedName name="Z_434B79F9_CE67_44DF_BBA0_0AA985688936_.wvu.PrintTitles" localSheetId="0" hidden="1">'10квФ'!$17:$20</definedName>
    <definedName name="Z_4540E8E9_6871_4C85_9E6A_95C4A28A8744_.wvu.FilterData" localSheetId="0" hidden="1">'10квФ'!$A$17:$W$241</definedName>
    <definedName name="Z_456B260A_4433_4764_B08B_5A07673D1E6C_.wvu.FilterData" localSheetId="0" hidden="1">'10квФ'!$A$44:$T$241</definedName>
    <definedName name="Z_47DD029F_F51C_4CE5_86C3_DA74699192FA_.wvu.FilterData" localSheetId="0" hidden="1">'10квФ'!$A$20:$Z$241</definedName>
    <definedName name="Z_48A60FB0_9A73_41A3_99DB_17520660C91A_.wvu.FilterData" localSheetId="0" hidden="1">'10квФ'!$A$20:$Z$241</definedName>
    <definedName name="Z_48A60FB0_9A73_41A3_99DB_17520660C91A_.wvu.PrintArea" localSheetId="0" hidden="1">'10квФ'!$A$1:$T$44</definedName>
    <definedName name="Z_48A60FB0_9A73_41A3_99DB_17520660C91A_.wvu.PrintTitles" localSheetId="0" hidden="1">'10квФ'!$17:$20</definedName>
    <definedName name="Z_4B55D313_9919_45E0_885D_E27F9BA79174_.wvu.FilterData" localSheetId="0" hidden="1">'10квФ'!$A$44:$T$247</definedName>
    <definedName name="Z_55AAC02E_354B_458A_B57A_9A758D9C24F6_.wvu.FilterData" localSheetId="0" hidden="1">'10квФ'!$A$44:$T$241</definedName>
    <definedName name="Z_58612208_4A7E_4665_80FF_BCE33818B79B_.wvu.FilterData" localSheetId="0" hidden="1">'10квФ'!$A$44:$T$247</definedName>
    <definedName name="Z_5939E2BE_D513_447E_886D_794B8773EF22_.wvu.FilterData" localSheetId="0" hidden="1">'10квФ'!$A$44:$T$241</definedName>
    <definedName name="Z_5B2849A4_10D6_4C56_82E3_213F2F39DEE0_.wvu.FilterData" localSheetId="0" hidden="1">'10квФ'!$A$44:$T$247</definedName>
    <definedName name="Z_5D48D966_D569_49BE_B8D5_CFFF304C931B_.wvu.FilterData" localSheetId="0" hidden="1">'10квФ'!$A$44:$T$247</definedName>
    <definedName name="Z_5D68B30A_F5AE_47A2_98B4_A896BFA1BCD4_.wvu.FilterData" localSheetId="0" hidden="1">'10квФ'!$A$44:$T$247</definedName>
    <definedName name="Z_5EADC1CF_ED63_4C90_B528_B134FE0A2319_.wvu.FilterData" localSheetId="0" hidden="1">'10квФ'!$A$44:$T$247</definedName>
    <definedName name="Z_5F2A370E_836A_4992_942B_22CE95057883_.wvu.FilterData" localSheetId="0" hidden="1">'10квФ'!$A$44:$T$241</definedName>
    <definedName name="Z_5F39CD15_C553_4CF0_940C_0295EF87970E_.wvu.FilterData" localSheetId="0" hidden="1">'10квФ'!$A$44:$T$247</definedName>
    <definedName name="Z_61510D42_B063_4ADF_A949_818D1528B5E0_.wvu.FilterData" localSheetId="0" hidden="1">'10квФ'!$A$44:$T$247</definedName>
    <definedName name="Z_638697C3_FF78_4B65_B9E8_EA2C7C52D3B4_.wvu.FilterData" localSheetId="0" hidden="1">'10квФ'!$A$20:$Z$241</definedName>
    <definedName name="Z_638697C3_FF78_4B65_B9E8_EA2C7C52D3B4_.wvu.PrintArea" localSheetId="0" hidden="1">'10квФ'!$A$1:$T$44</definedName>
    <definedName name="Z_638697C3_FF78_4B65_B9E8_EA2C7C52D3B4_.wvu.PrintTitles" localSheetId="0" hidden="1">'10квФ'!$17:$20</definedName>
    <definedName name="Z_64B0B66B_451D_42B4_98F5_90F4F6D43185_.wvu.FilterData" localSheetId="0" hidden="1">'10квФ'!$A$44:$T$247</definedName>
    <definedName name="Z_68608AB4_99AC_4E4C_A27D_0DD29BE6EC94_.wvu.FilterData" localSheetId="0" hidden="1">'10квФ'!$A$44:$T$247</definedName>
    <definedName name="Z_68608AB4_99AC_4E4C_A27D_0DD29BE6EC94_.wvu.PrintArea" localSheetId="0" hidden="1">'10квФ'!$A$1:$T$247</definedName>
    <definedName name="Z_68608AB4_99AC_4E4C_A27D_0DD29BE6EC94_.wvu.PrintTitles" localSheetId="0" hidden="1">'10квФ'!$A:$B,'10квФ'!$17:$20</definedName>
    <definedName name="Z_69F84AEB_D434_4826_9031_E2FE77609955_.wvu.FilterData" localSheetId="0" hidden="1">'10квФ'!$A$20:$AE$241</definedName>
    <definedName name="Z_6C2EF594_2AAE_49CD_B2EE_04868D58222D_.wvu.FilterData" localSheetId="0" hidden="1">'10квФ'!$A$20:$Z$241</definedName>
    <definedName name="Z_702FE522_82F0_49A6_943F_84353B6A3E15_.wvu.FilterData" localSheetId="0" hidden="1">'10квФ'!$A$44:$T$241</definedName>
    <definedName name="Z_74CDDA0B_6EA5_45C3_8536_928670DB09CC_.wvu.FilterData" localSheetId="0" hidden="1">'10квФ'!$A$44:$T$247</definedName>
    <definedName name="Z_74CE0FEA_305F_4C35_BF60_A17DA60785C5_.wvu.FilterData" localSheetId="0" hidden="1">'10квФ'!$A$44:$T$247</definedName>
    <definedName name="Z_74CE0FEA_305F_4C35_BF60_A17DA60785C5_.wvu.PrintArea" localSheetId="0" hidden="1">'10квФ'!$A$1:$T$249</definedName>
    <definedName name="Z_766CD927_FE78_456E_A583_90276AFECC53_.wvu.FilterData" localSheetId="0" hidden="1">'10квФ'!$A$20:$Z$241</definedName>
    <definedName name="Z_780ADA64_387F_4F1E_ACF3_1D1791DBD82F_.wvu.FilterData" localSheetId="0" hidden="1">'10квФ'!$A$20:$Z$241</definedName>
    <definedName name="Z_7A5C0ADA_811C_434A_9B3E_CBAB5F597987_.wvu.FilterData" localSheetId="0" hidden="1">'10квФ'!$A$17:$T$251</definedName>
    <definedName name="Z_7A600714_71D6_47BA_A813_775E7C7D2FBC_.wvu.FilterData" localSheetId="0" hidden="1">'10квФ'!$A$44:$T$241</definedName>
    <definedName name="Z_7AF98FE0_D761_4DCC_843E_01D5FF3D89E1_.wvu.FilterData" localSheetId="0" hidden="1">'10квФ'!$A$44:$T$241</definedName>
    <definedName name="Z_7B6172AB_6785_4B57_AFC7_0975F3FF31AB_.wvu.FilterData" localSheetId="0" hidden="1">'10квФ'!$A$20:$T$20</definedName>
    <definedName name="Z_7DEB5728_2FB9_407E_AD51_935C096482A6_.wvu.FilterData" localSheetId="0" hidden="1">'10квФ'!$A$20:$V$241</definedName>
    <definedName name="Z_7DEB5728_2FB9_407E_AD51_935C096482A6_.wvu.PrintArea" localSheetId="0" hidden="1">'10квФ'!$A$1:$T$44</definedName>
    <definedName name="Z_7DEB5728_2FB9_407E_AD51_935C096482A6_.wvu.PrintTitles" localSheetId="0" hidden="1">'10квФ'!$17:$20</definedName>
    <definedName name="Z_7E305599_5569_4C72_8EEF_755C87DD4A78_.wvu.FilterData" localSheetId="0" hidden="1">'10квФ'!$A$44:$T$247</definedName>
    <definedName name="Z_802102DC_FBE0_4A84_A4E5_B623C4572B73_.wvu.Cols" localSheetId="0" hidden="1">'10квФ'!$I:$P</definedName>
    <definedName name="Z_802102DC_FBE0_4A84_A4E5_B623C4572B73_.wvu.FilterData" localSheetId="0" hidden="1">'10квФ'!$A$20:$Z$241</definedName>
    <definedName name="Z_802102DC_FBE0_4A84_A4E5_B623C4572B73_.wvu.PrintArea" localSheetId="0" hidden="1">'10квФ'!$A$1:$T$44</definedName>
    <definedName name="Z_802102DC_FBE0_4A84_A4E5_B623C4572B73_.wvu.PrintTitles" localSheetId="0" hidden="1">'10квФ'!$17:$20</definedName>
    <definedName name="Z_8057ED42_2C94_46D3_B926_5EFD6F7A79E4_.wvu.FilterData" localSheetId="0" hidden="1">'10квФ'!$A$44:$T$252</definedName>
    <definedName name="Z_82FE6FC8_CA67_4A4B_AF05_E7C978721CCD_.wvu.FilterData" localSheetId="0" hidden="1">'10квФ'!$A$44:$T$241</definedName>
    <definedName name="Z_84321A1D_5D30_4E68_AC39_2B3966EB8B19_.wvu.FilterData" localSheetId="0" hidden="1">'10квФ'!$A$44:$T$247</definedName>
    <definedName name="Z_8562E1EA_A7A6_4ECB_965F_7FEF3C69B7FB_.wvu.FilterData" localSheetId="0" hidden="1">'10квФ'!$A$44:$T$247</definedName>
    <definedName name="Z_8609CDA3_AB64_4E40_9F81_97675513AB4D_.wvu.FilterData" localSheetId="0" hidden="1">'10квФ'!$A$44:$T$247</definedName>
    <definedName name="Z_86ABB103_B007_4CE7_BE9F_F4EED57FA42A_.wvu.Cols" localSheetId="0" hidden="1">'10квФ'!$K:$P</definedName>
    <definedName name="Z_86ABB103_B007_4CE7_BE9F_F4EED57FA42A_.wvu.FilterData" localSheetId="0" hidden="1">'10квФ'!$A$20:$Z$241</definedName>
    <definedName name="Z_86ABB103_B007_4CE7_BE9F_F4EED57FA42A_.wvu.PrintArea" localSheetId="0" hidden="1">'10квФ'!$A$1:$T$44</definedName>
    <definedName name="Z_86ABB103_B007_4CE7_BE9F_F4EED57FA42A_.wvu.PrintTitles" localSheetId="0" hidden="1">'10квФ'!$17:$20</definedName>
    <definedName name="Z_880704C7_F409_41C4_8E00_6A41EAC6D809_.wvu.FilterData" localSheetId="0" hidden="1">'10квФ'!$A$44:$T$241</definedName>
    <definedName name="Z_89AA2589_40EB_4397_AF22_58DDA26E25C4_.wvu.FilterData" localSheetId="0" hidden="1">'10квФ'!$A$20:$Z$241</definedName>
    <definedName name="Z_8C96D9DD_5E01_4B30_95B0_086CFC2C6C55_.wvu.FilterData" localSheetId="0" hidden="1">'10квФ'!$A$44:$T$247</definedName>
    <definedName name="Z_8CF66D4F_C382_40A9_9E2A_969FC78174FB_.wvu.FilterData" localSheetId="0" hidden="1">'10квФ'!$A$44:$T$247</definedName>
    <definedName name="Z_8F1D26EC_2A17_448C_B03E_3E3FACB015C6_.wvu.FilterData" localSheetId="0" hidden="1">'10квФ'!$A$20:$V$241</definedName>
    <definedName name="Z_8F1D26EC_2A17_448C_B03E_3E3FACB015C6_.wvu.PrintArea" localSheetId="0" hidden="1">'10квФ'!$A$1:$T$44</definedName>
    <definedName name="Z_8F1D26EC_2A17_448C_B03E_3E3FACB015C6_.wvu.PrintTitles" localSheetId="0" hidden="1">'10квФ'!$17:$20</definedName>
    <definedName name="Z_8F60B858_F6CB_493A_8F80_44A2D25571BD_.wvu.FilterData" localSheetId="0" hidden="1">'10квФ'!$A$17:$T$251</definedName>
    <definedName name="Z_90F446D3_8F17_4085_80BE_278C9FB5921D_.wvu.FilterData" localSheetId="0" hidden="1">'10квФ'!$A$44:$T$247</definedName>
    <definedName name="Z_91286600_34AB_40CD_9DFB_63954696C4F7_.wvu.FilterData" localSheetId="0" hidden="1">'10квФ'!$A$20:$Z$241</definedName>
    <definedName name="Z_91515713_F106_4382_8189_86D702C61567_.wvu.Cols" localSheetId="0" hidden="1">'10квФ'!#REF!</definedName>
    <definedName name="Z_91515713_F106_4382_8189_86D702C61567_.wvu.FilterData" localSheetId="0" hidden="1">'10квФ'!$A$44:$T$247</definedName>
    <definedName name="Z_91515713_F106_4382_8189_86D702C61567_.wvu.PrintArea" localSheetId="0" hidden="1">'10квФ'!$A$1:$T$44</definedName>
    <definedName name="Z_91515713_F106_4382_8189_86D702C61567_.wvu.PrintTitles" localSheetId="0" hidden="1">'10квФ'!$17:$20</definedName>
    <definedName name="Z_9196E627_69A3_4CCA_B921_EB1B8553BF72_.wvu.FilterData" localSheetId="0" hidden="1">'10квФ'!$A$44:$T$245</definedName>
    <definedName name="Z_91B3C248_D769_4FF3_ADD2_66FB1E146DB1_.wvu.FilterData" localSheetId="0" hidden="1">'10квФ'!$A$44:$T$247</definedName>
    <definedName name="Z_91C6F324_F361_4A8F_B9C3_6FF2051955FB_.wvu.FilterData" localSheetId="0" hidden="1">'10квФ'!$A$44:$T$247</definedName>
    <definedName name="Z_92A9B708_7856_444B_B4D2_F25F43E6C0C3_.wvu.FilterData" localSheetId="0" hidden="1">'10квФ'!$A$44:$T$241</definedName>
    <definedName name="Z_96D66BBF_87D4_466D_B500_423361C5C709_.wvu.FilterData" localSheetId="0" hidden="1">'10квФ'!$A$44:$T$241</definedName>
    <definedName name="Z_97A96CCC_FE99_437D_B8D6_12A96FD7E5E0_.wvu.FilterData" localSheetId="0" hidden="1">'10квФ'!$A$20:$Z$241</definedName>
    <definedName name="Z_992A4BBD_9184_4F17_9E7C_14886515C900_.wvu.FilterData" localSheetId="0" hidden="1">'10квФ'!$A$44:$T$247</definedName>
    <definedName name="Z_9EB4C06B_C4E3_4FC8_B82B_63B953E6624A_.wvu.FilterData" localSheetId="0" hidden="1">'10квФ'!$A$44:$T$241</definedName>
    <definedName name="Z_9F5406DC_89AB_4D73_8A15_7589A4B6E17E_.wvu.FilterData" localSheetId="0" hidden="1">'10квФ'!$A$44:$T$247</definedName>
    <definedName name="Z_A0CC8554_66A6_49FF_911C_B8E862557F96_.wvu.FilterData" localSheetId="0" hidden="1">'10квФ'!$A$20:$T$241</definedName>
    <definedName name="Z_A132F0A7_D9B6_4BF3_83AB_B244BEA6BB51_.wvu.FilterData" localSheetId="0" hidden="1">'10квФ'!$A$44:$T$247</definedName>
    <definedName name="Z_A15C0F21_5131_41E0_AFE4_42812F6B0841_.wvu.FilterData" localSheetId="0" hidden="1">'10квФ'!$A$44:$T$241</definedName>
    <definedName name="Z_A15C0F21_5131_41E0_AFE4_42812F6B0841_.wvu.PrintArea" localSheetId="0" hidden="1">'10квФ'!$A$1:$T$44</definedName>
    <definedName name="Z_A15C0F21_5131_41E0_AFE4_42812F6B0841_.wvu.PrintTitles" localSheetId="0" hidden="1">'10квФ'!$17:$20</definedName>
    <definedName name="Z_A26238BE_7791_46AE_8DC7_FDB913DC2957_.wvu.FilterData" localSheetId="0" hidden="1">'10квФ'!$A$20:$Z$241</definedName>
    <definedName name="Z_A26238BE_7791_46AE_8DC7_FDB913DC2957_.wvu.PrintArea" localSheetId="0" hidden="1">'10квФ'!$A$1:$T$44</definedName>
    <definedName name="Z_A26238BE_7791_46AE_8DC7_FDB913DC2957_.wvu.PrintTitles" localSheetId="0" hidden="1">'10квФ'!$17:$20</definedName>
    <definedName name="Z_A36DA4C0_9581_4E59_95FC_3E8FC0901F8C_.wvu.FilterData" localSheetId="0" hidden="1">'10квФ'!$A$44:$T$241</definedName>
    <definedName name="Z_A6016254_B165_4134_8764_5CABD680509E_.wvu.FilterData" localSheetId="0" hidden="1">'10квФ'!$A$20:$Z$241</definedName>
    <definedName name="Z_A774B78E_3A44_4F81_9555_CC8B5259AC48_.wvu.FilterData" localSheetId="0" hidden="1">'10квФ'!#REF!</definedName>
    <definedName name="Z_A7B62BF9_ABB7_4338_A6D7_571B5A7A9746_.wvu.FilterData" localSheetId="0" hidden="1">'10квФ'!$A$44:$T$247</definedName>
    <definedName name="Z_A9216DE1_6650_4651_9830_13DDA1C2CD91_.wvu.FilterData" localSheetId="0" hidden="1">'10квФ'!$A$44:$T$241</definedName>
    <definedName name="Z_AB8D6E5A_B563_4E6A_A417_E8622BA78E0B_.wvu.FilterData" localSheetId="0" hidden="1">'10квФ'!$A$44:$T$245</definedName>
    <definedName name="Z_AFBDF438_B40A_4684_94F8_56FA1356ADC3_.wvu.FilterData" localSheetId="0" hidden="1">'10квФ'!$A$44:$T$241</definedName>
    <definedName name="Z_B055BBF1_1392_4F34_8C3F_70B08B3A67E7_.wvu.FilterData" localSheetId="0" hidden="1">'10квФ'!$A$20:$Z$241</definedName>
    <definedName name="Z_B5BE75AE_9D7A_4463_90B4_A4B1B19172CB_.wvu.FilterData" localSheetId="0" hidden="1">'10квФ'!$A$44:$T$247</definedName>
    <definedName name="Z_B7343056_A75A_4C54_8731_E17F57DE7967_.wvu.FilterData" localSheetId="0" hidden="1">'10квФ'!$A$44:$T$241</definedName>
    <definedName name="Z_B74C834F_88DE_4FBD_9E60_56D6F61CCB0C_.wvu.FilterData" localSheetId="0" hidden="1">'10квФ'!$A$44:$T$247</definedName>
    <definedName name="Z_B81CE5DD_59C7_4219_9F64_9F23059D6732_.wvu.FilterData" localSheetId="0" hidden="1">'10квФ'!$A$20:$Z$241</definedName>
    <definedName name="Z_B81CE5DD_59C7_4219_9F64_9F23059D6732_.wvu.PrintArea" localSheetId="0" hidden="1">'10квФ'!$A$1:$T$44</definedName>
    <definedName name="Z_B81CE5DD_59C7_4219_9F64_9F23059D6732_.wvu.PrintTitles" localSheetId="0" hidden="1">'10квФ'!$17:$20</definedName>
    <definedName name="Z_B84EC98E_84AB_4AF0_98C3_5A65C514C6C5_.wvu.FilterData" localSheetId="0" hidden="1">'10квФ'!$A$44:$T$247</definedName>
    <definedName name="Z_B8C11432_7879_4F6B_96D4_6AB50672E558_.wvu.FilterData" localSheetId="0" hidden="1">'10квФ'!$A$44:$T$245</definedName>
    <definedName name="Z_BBF0EF1B_DBD8_4492_9CF8_F958D341F225_.wvu.FilterData" localSheetId="0" hidden="1">'10квФ'!$A$44:$T$247</definedName>
    <definedName name="Z_BE151334_7720_47A8_B744_1F1F36FD5527_.wvu.FilterData" localSheetId="0" hidden="1">'10квФ'!$A$44:$T$247</definedName>
    <definedName name="Z_BFFE2A37_2C1B_436E_B89F_7510F15CEFB6_.wvu.FilterData" localSheetId="0" hidden="1">'10квФ'!$A$44:$T$241</definedName>
    <definedName name="Z_C4035866_E753_4E74_BD98_B610EDCCE194_.wvu.FilterData" localSheetId="0" hidden="1">'10квФ'!$A$20:$Z$241</definedName>
    <definedName name="Z_C4035866_E753_4E74_BD98_B610EDCCE194_.wvu.PrintArea" localSheetId="0" hidden="1">'10квФ'!$A$1:$T$44</definedName>
    <definedName name="Z_C4035866_E753_4E74_BD98_B610EDCCE194_.wvu.PrintTitles" localSheetId="0" hidden="1">'10квФ'!$17:$20</definedName>
    <definedName name="Z_C4127FE5_12E8_464C_B290_602AD096A853_.wvu.FilterData" localSheetId="0" hidden="1">'10квФ'!$A$44:$T$241</definedName>
    <definedName name="Z_C5EFF124_8741_4FB2_8DFD_FFFD2E175AA6_.wvu.Cols" localSheetId="0" hidden="1">'10квФ'!$F:$F</definedName>
    <definedName name="Z_C5EFF124_8741_4FB2_8DFD_FFFD2E175AA6_.wvu.FilterData" localSheetId="0" hidden="1">'10квФ'!$A$44:$T$241</definedName>
    <definedName name="Z_C676504B_35FD_4DBE_B657_AE4202CDC300_.wvu.Cols" localSheetId="0" hidden="1">'10квФ'!$M:$P</definedName>
    <definedName name="Z_C676504B_35FD_4DBE_B657_AE4202CDC300_.wvu.FilterData" localSheetId="0" hidden="1">'10квФ'!$A$44:$T$241</definedName>
    <definedName name="Z_C676504B_35FD_4DBE_B657_AE4202CDC300_.wvu.PrintArea" localSheetId="0" hidden="1">'10квФ'!$A$1:$T$44</definedName>
    <definedName name="Z_C676504B_35FD_4DBE_B657_AE4202CDC300_.wvu.PrintTitles" localSheetId="0" hidden="1">'10квФ'!$17:$20</definedName>
    <definedName name="Z_C68088A4_3EB4_46BC_B21F_0EB9395BC3B8_.wvu.FilterData" localSheetId="0" hidden="1">'10квФ'!$A$44:$T$247</definedName>
    <definedName name="Z_C784D978_84A4_4849_AEF3_4B731E7B807D_.wvu.FilterData" localSheetId="0" hidden="1">'10квФ'!$A$44:$T$247</definedName>
    <definedName name="Z_C8008826_10AC_4917_AE8D_1FAF506D7F03_.wvu.FilterData" localSheetId="0" hidden="1">'10квФ'!$A$44:$T$247</definedName>
    <definedName name="Z_C8FA6197_CC21_417A_B799_F08136F5C70B_.wvu.FilterData" localSheetId="0" hidden="1">'10квФ'!$A$20:$Z$241</definedName>
    <definedName name="Z_CA769590_FE17_45EE_B2BE_AFEDEEB57907_.wvu.FilterData" localSheetId="0" hidden="1">'10квФ'!$A$44:$T$241</definedName>
    <definedName name="Z_CB37D951_96F5_4AE8_99D2_D7A8085BE3F7_.wvu.FilterData" localSheetId="0" hidden="1">'10квФ'!$A$44:$T$247</definedName>
    <definedName name="Z_CBCE1805_078A_40E0_B01A_2A86DFDA611F_.wvu.FilterData" localSheetId="0" hidden="1">'10квФ'!$A$44:$T$245</definedName>
    <definedName name="Z_CC123666_CB75_43B7_BE8D_6AA4F2C525E2_.wvu.FilterData" localSheetId="0" hidden="1">'10квФ'!$A$44:$T$241</definedName>
    <definedName name="Z_CD2BBFCB_F678_40DB_8294_B16D7E70A3F2_.wvu.FilterData" localSheetId="0" hidden="1">'10квФ'!$A$44:$T$241</definedName>
    <definedName name="Z_D2510616_5538_4496_B8B3_EFACE99A621B_.wvu.FilterData" localSheetId="0" hidden="1">'10квФ'!$A$44:$T$247</definedName>
    <definedName name="Z_D35C68D5_4AB4_4876_B7AC_DB5808787904_.wvu.FilterData" localSheetId="0" hidden="1">'10квФ'!$A$44:$T$247</definedName>
    <definedName name="Z_D3DBB31F_2638_4B8E_8CBC_AE53EAEE53E8_.wvu.FilterData" localSheetId="0" hidden="1">'10квФ'!$A$44:$T$247</definedName>
    <definedName name="Z_DA122019_8AEE_403B_8CA9_CE2DE64BEB84_.wvu.FilterData" localSheetId="0" hidden="1">'10квФ'!$A$44:$T$241</definedName>
    <definedName name="Z_DDBF35F0_7C68_4913_9639_7E016F52C9C6_.wvu.FilterData" localSheetId="0" hidden="1">'10квФ'!$A$20:$Z$241</definedName>
    <definedName name="Z_DE9A4A19_2B5F_40D3_AC7B_9CBC28641CAC_.wvu.FilterData" localSheetId="0" hidden="1">'10квФ'!$A$44:$T$247</definedName>
    <definedName name="Z_E044C467_E737_4DD1_A683_090AEE546589_.wvu.FilterData" localSheetId="0" hidden="1">'10квФ'!$A$44:$T$247</definedName>
    <definedName name="Z_E0F715AC_EC95_4989_9B43_95240978CE30_.wvu.FilterData" localSheetId="0" hidden="1">'10квФ'!$A$44:$T$241</definedName>
    <definedName name="Z_E222F804_7F63_4CAB_BA7F_EB015BC276B9_.wvu.FilterData" localSheetId="0" hidden="1">'10квФ'!$A$44:$T$252</definedName>
    <definedName name="Z_E26A94BD_FBAC_41ED_8339_7D59AFA7B3CD_.wvu.FilterData" localSheetId="0" hidden="1">'10квФ'!$A$44:$T$241</definedName>
    <definedName name="Z_E2760D9D_711F_48FF_88BA_568697ED1953_.wvu.FilterData" localSheetId="0" hidden="1">'10квФ'!$A$44:$T$245</definedName>
    <definedName name="Z_E325E2CA_7281_4949_B750_13CA2C2C7D18_.wvu.FilterData" localSheetId="0" hidden="1">'10квФ'!$A$20:$Z$241</definedName>
    <definedName name="Z_E35C38A5_5727_4360_B062_90A9188B0F56_.wvu.FilterData" localSheetId="0" hidden="1">'10квФ'!$A$44:$T$247</definedName>
    <definedName name="Z_E6561C9A_632C_41BB_8A75_C9A4FA81ADE6_.wvu.FilterData" localSheetId="0" hidden="1">'10квФ'!$A$20:$Z$241</definedName>
    <definedName name="Z_E67E8D2C_C698_4923_AE59_CA6766696DF8_.wvu.FilterData" localSheetId="0" hidden="1">'10квФ'!$A$44:$T$241</definedName>
    <definedName name="Z_E8AB7D24_B488_4D37_9F3E_5A93A8365930_.wvu.FilterData" localSheetId="0" hidden="1">'10квФ'!$A$20:$Z$241</definedName>
    <definedName name="Z_E8F36E3D_6729_4114_942B_5226BE6574BA_.wvu.FilterData" localSheetId="0" hidden="1">'10квФ'!$A$44:$T$241</definedName>
    <definedName name="Z_E9C71993_3DA8_42BC_B3BF_66DEC161149F_.wvu.FilterData" localSheetId="0" hidden="1">'10квФ'!$A$44:$T$241</definedName>
    <definedName name="Z_EDE0ED8E_E34E_4BB0_ABEA_40847C828F8F_.wvu.FilterData" localSheetId="0" hidden="1">'10квФ'!$A$44:$T$247</definedName>
    <definedName name="Z_F1AA8E75_AC05_4FC1_B5E1_D271B0A93A4F_.wvu.FilterData" localSheetId="0" hidden="1">'10квФ'!$A$20:$Z$241</definedName>
    <definedName name="Z_F29DD04C_48E6_48FE_90D7_16D4A05BCFB2_.wvu.FilterData" localSheetId="0" hidden="1">'10квФ'!$A$20:$Z$241</definedName>
    <definedName name="Z_F29DD04C_48E6_48FE_90D7_16D4A05BCFB2_.wvu.PrintArea" localSheetId="0" hidden="1">'10квФ'!$A$1:$T$44</definedName>
    <definedName name="Z_F29DD04C_48E6_48FE_90D7_16D4A05BCFB2_.wvu.PrintTitles" localSheetId="0" hidden="1">'10квФ'!$17:$20</definedName>
    <definedName name="Z_F2ABD8EA_6DB7_43F4_9C2F_C38CCCDBB3FD_.wvu.FilterData" localSheetId="0" hidden="1">'10квФ'!$A$44:$T$247</definedName>
    <definedName name="Z_F76F23A2_F414_4A2E_84E8_865337660174_.wvu.FilterData" localSheetId="0" hidden="1">'10квФ'!$A$44:$T$247</definedName>
    <definedName name="Z_F979D6CF_076C_43BF_8A89_212D37CD2E24_.wvu.FilterData" localSheetId="0" hidden="1">'10квФ'!$A$44:$T$247</definedName>
    <definedName name="Z_F98F2E63_0546_4C4F_8D46_045300C4EEF7_.wvu.FilterData" localSheetId="0" hidden="1">'10квФ'!$A$44:$T$247</definedName>
    <definedName name="Z_FB08CD6B_30AF_4D5D_BBA2_72A2A4786C23_.wvu.FilterData" localSheetId="0" hidden="1">'10квФ'!$A$44:$T$247</definedName>
    <definedName name="Z_FF0BECDC_6018_439F_BA8A_653BFFBC84E9_.wvu.FilterData" localSheetId="0" hidden="1">'10квФ'!$A$44:$T$241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'10квФ'!$17:$20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'10квФ'!$A$1:$T$44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36" i="1" l="1"/>
  <c r="R236" i="1"/>
  <c r="H235" i="1"/>
  <c r="Q235" i="1" s="1"/>
  <c r="O232" i="1"/>
  <c r="O210" i="1" s="1"/>
  <c r="O37" i="1" s="1"/>
  <c r="N232" i="1"/>
  <c r="K232" i="1"/>
  <c r="K210" i="1" s="1"/>
  <c r="J232" i="1"/>
  <c r="J210" i="1" s="1"/>
  <c r="J37" i="1" s="1"/>
  <c r="Q233" i="1"/>
  <c r="M232" i="1"/>
  <c r="M210" i="1" s="1"/>
  <c r="H233" i="1"/>
  <c r="P232" i="1"/>
  <c r="P210" i="1" s="1"/>
  <c r="P37" i="1" s="1"/>
  <c r="L232" i="1"/>
  <c r="L210" i="1" s="1"/>
  <c r="L37" i="1" s="1"/>
  <c r="D232" i="1"/>
  <c r="D210" i="1" s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20" i="1"/>
  <c r="R220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N210" i="1"/>
  <c r="N37" i="1" s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3" i="1"/>
  <c r="R193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80" i="1"/>
  <c r="R180" i="1"/>
  <c r="S179" i="1"/>
  <c r="R179" i="1"/>
  <c r="S178" i="1"/>
  <c r="R178" i="1"/>
  <c r="S177" i="1"/>
  <c r="R177" i="1"/>
  <c r="S176" i="1"/>
  <c r="R176" i="1"/>
  <c r="S175" i="1"/>
  <c r="R175" i="1"/>
  <c r="S174" i="1"/>
  <c r="R174" i="1"/>
  <c r="S173" i="1"/>
  <c r="R173" i="1"/>
  <c r="S172" i="1"/>
  <c r="R172" i="1"/>
  <c r="S171" i="1"/>
  <c r="R171" i="1"/>
  <c r="S170" i="1"/>
  <c r="R170" i="1"/>
  <c r="H170" i="1"/>
  <c r="H169" i="1"/>
  <c r="Q169" i="1" s="1"/>
  <c r="S169" i="1"/>
  <c r="R168" i="1"/>
  <c r="H168" i="1"/>
  <c r="S168" i="1"/>
  <c r="H167" i="1"/>
  <c r="Q167" i="1" s="1"/>
  <c r="S167" i="1"/>
  <c r="H166" i="1"/>
  <c r="Q166" i="1"/>
  <c r="H165" i="1"/>
  <c r="Q165" i="1" s="1"/>
  <c r="S165" i="1"/>
  <c r="S164" i="1"/>
  <c r="H164" i="1"/>
  <c r="Q164" i="1" s="1"/>
  <c r="R164" i="1"/>
  <c r="M116" i="1"/>
  <c r="M28" i="1" s="1"/>
  <c r="I116" i="1"/>
  <c r="I28" i="1" s="1"/>
  <c r="H163" i="1"/>
  <c r="Q163" i="1" s="1"/>
  <c r="S163" i="1"/>
  <c r="E116" i="1"/>
  <c r="E28" i="1" s="1"/>
  <c r="S162" i="1"/>
  <c r="R162" i="1"/>
  <c r="H162" i="1"/>
  <c r="H161" i="1"/>
  <c r="Q161" i="1" s="1"/>
  <c r="S161" i="1"/>
  <c r="R160" i="1"/>
  <c r="H160" i="1"/>
  <c r="S160" i="1"/>
  <c r="H159" i="1"/>
  <c r="Q159" i="1" s="1"/>
  <c r="H158" i="1"/>
  <c r="Q158" i="1" s="1"/>
  <c r="H157" i="1"/>
  <c r="Q157" i="1" s="1"/>
  <c r="R156" i="1"/>
  <c r="H156" i="1"/>
  <c r="Q156" i="1"/>
  <c r="H155" i="1"/>
  <c r="Q155" i="1" s="1"/>
  <c r="H154" i="1"/>
  <c r="Q154" i="1"/>
  <c r="H153" i="1"/>
  <c r="Q153" i="1" s="1"/>
  <c r="R152" i="1"/>
  <c r="H152" i="1"/>
  <c r="Q152" i="1" s="1"/>
  <c r="H151" i="1"/>
  <c r="Q151" i="1" s="1"/>
  <c r="H150" i="1"/>
  <c r="Q150" i="1" s="1"/>
  <c r="H149" i="1"/>
  <c r="Q149" i="1" s="1"/>
  <c r="R148" i="1"/>
  <c r="H148" i="1"/>
  <c r="Q148" i="1" s="1"/>
  <c r="H147" i="1"/>
  <c r="Q147" i="1" s="1"/>
  <c r="H146" i="1"/>
  <c r="Q146" i="1" s="1"/>
  <c r="H145" i="1"/>
  <c r="Q145" i="1" s="1"/>
  <c r="R144" i="1"/>
  <c r="H144" i="1"/>
  <c r="Q144" i="1" s="1"/>
  <c r="H143" i="1"/>
  <c r="Q143" i="1" s="1"/>
  <c r="H142" i="1"/>
  <c r="Q142" i="1"/>
  <c r="H141" i="1"/>
  <c r="Q141" i="1" s="1"/>
  <c r="R140" i="1"/>
  <c r="H140" i="1"/>
  <c r="Q140" i="1" s="1"/>
  <c r="H139" i="1"/>
  <c r="Q139" i="1" s="1"/>
  <c r="H138" i="1"/>
  <c r="Q138" i="1" s="1"/>
  <c r="H137" i="1"/>
  <c r="Q137" i="1" s="1"/>
  <c r="R136" i="1"/>
  <c r="H136" i="1"/>
  <c r="Q136" i="1" s="1"/>
  <c r="H135" i="1"/>
  <c r="Q135" i="1" s="1"/>
  <c r="H134" i="1"/>
  <c r="Q134" i="1" s="1"/>
  <c r="H133" i="1"/>
  <c r="Q133" i="1" s="1"/>
  <c r="R132" i="1"/>
  <c r="H132" i="1"/>
  <c r="Q132" i="1" s="1"/>
  <c r="H131" i="1"/>
  <c r="Q131" i="1" s="1"/>
  <c r="H130" i="1"/>
  <c r="Q130" i="1"/>
  <c r="H129" i="1"/>
  <c r="Q129" i="1" s="1"/>
  <c r="R128" i="1"/>
  <c r="H128" i="1"/>
  <c r="Q128" i="1" s="1"/>
  <c r="H127" i="1"/>
  <c r="Q127" i="1" s="1"/>
  <c r="H126" i="1"/>
  <c r="Q126" i="1" s="1"/>
  <c r="H125" i="1"/>
  <c r="Q125" i="1" s="1"/>
  <c r="R124" i="1"/>
  <c r="H124" i="1"/>
  <c r="Q124" i="1" s="1"/>
  <c r="H123" i="1"/>
  <c r="Q123" i="1" s="1"/>
  <c r="R123" i="1"/>
  <c r="H122" i="1"/>
  <c r="H121" i="1"/>
  <c r="Q121" i="1" s="1"/>
  <c r="H120" i="1"/>
  <c r="H119" i="1"/>
  <c r="Q119" i="1" s="1"/>
  <c r="H118" i="1"/>
  <c r="P116" i="1"/>
  <c r="P28" i="1" s="1"/>
  <c r="L116" i="1"/>
  <c r="L28" i="1" s="1"/>
  <c r="H117" i="1"/>
  <c r="Q117" i="1"/>
  <c r="D116" i="1"/>
  <c r="S115" i="1"/>
  <c r="R115" i="1"/>
  <c r="R114" i="1"/>
  <c r="H114" i="1"/>
  <c r="Q114" i="1"/>
  <c r="H112" i="1"/>
  <c r="Q112" i="1"/>
  <c r="H111" i="1"/>
  <c r="H110" i="1"/>
  <c r="Q110" i="1" s="1"/>
  <c r="H109" i="1"/>
  <c r="H108" i="1"/>
  <c r="Q108" i="1" s="1"/>
  <c r="H107" i="1"/>
  <c r="H106" i="1"/>
  <c r="Q106" i="1" s="1"/>
  <c r="G104" i="1"/>
  <c r="G26" i="1" s="1"/>
  <c r="O104" i="1"/>
  <c r="M104" i="1"/>
  <c r="K104" i="1"/>
  <c r="K26" i="1" s="1"/>
  <c r="I104" i="1"/>
  <c r="I26" i="1" s="1"/>
  <c r="E104" i="1"/>
  <c r="E26" i="1" s="1"/>
  <c r="S103" i="1"/>
  <c r="R103" i="1"/>
  <c r="S102" i="1"/>
  <c r="R102" i="1"/>
  <c r="Q101" i="1"/>
  <c r="Q25" i="1" s="1"/>
  <c r="P101" i="1"/>
  <c r="P25" i="1" s="1"/>
  <c r="O101" i="1"/>
  <c r="O25" i="1" s="1"/>
  <c r="N101" i="1"/>
  <c r="M101" i="1"/>
  <c r="L101" i="1"/>
  <c r="L25" i="1" s="1"/>
  <c r="K101" i="1"/>
  <c r="K25" i="1" s="1"/>
  <c r="J101" i="1"/>
  <c r="J25" i="1" s="1"/>
  <c r="I101" i="1"/>
  <c r="I25" i="1" s="1"/>
  <c r="H101" i="1"/>
  <c r="H25" i="1" s="1"/>
  <c r="G101" i="1"/>
  <c r="F101" i="1"/>
  <c r="E101" i="1"/>
  <c r="D101" i="1"/>
  <c r="D25" i="1" s="1"/>
  <c r="S100" i="1"/>
  <c r="R100" i="1"/>
  <c r="S99" i="1"/>
  <c r="R99" i="1"/>
  <c r="Q98" i="1"/>
  <c r="P98" i="1"/>
  <c r="O98" i="1"/>
  <c r="N98" i="1"/>
  <c r="M98" i="1"/>
  <c r="L98" i="1"/>
  <c r="K98" i="1"/>
  <c r="J98" i="1"/>
  <c r="I98" i="1"/>
  <c r="H98" i="1"/>
  <c r="G98" i="1"/>
  <c r="S98" i="1" s="1"/>
  <c r="F98" i="1"/>
  <c r="E98" i="1"/>
  <c r="D98" i="1"/>
  <c r="H97" i="1"/>
  <c r="S97" i="1"/>
  <c r="H96" i="1"/>
  <c r="Q96" i="1" s="1"/>
  <c r="S95" i="1"/>
  <c r="H94" i="1"/>
  <c r="Q94" i="1" s="1"/>
  <c r="S93" i="1"/>
  <c r="H92" i="1"/>
  <c r="Q92" i="1" s="1"/>
  <c r="S91" i="1"/>
  <c r="H90" i="1"/>
  <c r="R89" i="1"/>
  <c r="D88" i="1"/>
  <c r="O88" i="1"/>
  <c r="M88" i="1"/>
  <c r="K88" i="1"/>
  <c r="I88" i="1"/>
  <c r="G88" i="1"/>
  <c r="E88" i="1"/>
  <c r="S87" i="1"/>
  <c r="R87" i="1"/>
  <c r="H86" i="1"/>
  <c r="Q86" i="1" s="1"/>
  <c r="S86" i="1"/>
  <c r="R85" i="1"/>
  <c r="H85" i="1"/>
  <c r="S85" i="1"/>
  <c r="R84" i="1"/>
  <c r="S84" i="1" s="1"/>
  <c r="H83" i="1"/>
  <c r="O82" i="1"/>
  <c r="O81" i="1" s="1"/>
  <c r="M82" i="1"/>
  <c r="M81" i="1" s="1"/>
  <c r="K82" i="1"/>
  <c r="I82" i="1"/>
  <c r="I81" i="1" s="1"/>
  <c r="G82" i="1"/>
  <c r="G81" i="1" s="1"/>
  <c r="E82" i="1"/>
  <c r="E81" i="1" s="1"/>
  <c r="K81" i="1"/>
  <c r="S80" i="1"/>
  <c r="R80" i="1"/>
  <c r="S79" i="1"/>
  <c r="R79" i="1"/>
  <c r="Q78" i="1"/>
  <c r="P78" i="1"/>
  <c r="O78" i="1"/>
  <c r="N78" i="1"/>
  <c r="M78" i="1"/>
  <c r="L78" i="1"/>
  <c r="K78" i="1"/>
  <c r="J78" i="1"/>
  <c r="I78" i="1"/>
  <c r="I77" i="1" s="1"/>
  <c r="H78" i="1"/>
  <c r="G78" i="1"/>
  <c r="F78" i="1"/>
  <c r="E78" i="1"/>
  <c r="D78" i="1"/>
  <c r="H76" i="1"/>
  <c r="H75" i="1"/>
  <c r="Q75" i="1" s="1"/>
  <c r="H74" i="1"/>
  <c r="H73" i="1"/>
  <c r="Q73" i="1" s="1"/>
  <c r="O71" i="1"/>
  <c r="O69" i="1" s="1"/>
  <c r="N71" i="1"/>
  <c r="N69" i="1" s="1"/>
  <c r="M71" i="1"/>
  <c r="M69" i="1" s="1"/>
  <c r="K71" i="1"/>
  <c r="K69" i="1" s="1"/>
  <c r="J71" i="1"/>
  <c r="J69" i="1" s="1"/>
  <c r="I71" i="1"/>
  <c r="I69" i="1" s="1"/>
  <c r="E71" i="1"/>
  <c r="E69" i="1" s="1"/>
  <c r="P71" i="1"/>
  <c r="P69" i="1" s="1"/>
  <c r="L71" i="1"/>
  <c r="L69" i="1" s="1"/>
  <c r="D71" i="1"/>
  <c r="D69" i="1" s="1"/>
  <c r="S70" i="1"/>
  <c r="R70" i="1"/>
  <c r="S68" i="1"/>
  <c r="R68" i="1"/>
  <c r="S67" i="1"/>
  <c r="R67" i="1"/>
  <c r="S66" i="1"/>
  <c r="R66" i="1"/>
  <c r="Q65" i="1"/>
  <c r="P65" i="1"/>
  <c r="O65" i="1"/>
  <c r="N65" i="1"/>
  <c r="M65" i="1"/>
  <c r="L65" i="1"/>
  <c r="K65" i="1"/>
  <c r="J65" i="1"/>
  <c r="I65" i="1"/>
  <c r="H65" i="1"/>
  <c r="G65" i="1"/>
  <c r="S65" i="1" s="1"/>
  <c r="F65" i="1"/>
  <c r="E65" i="1"/>
  <c r="D65" i="1"/>
  <c r="S64" i="1"/>
  <c r="R64" i="1"/>
  <c r="S63" i="1"/>
  <c r="R63" i="1"/>
  <c r="S62" i="1"/>
  <c r="R62" i="1"/>
  <c r="Q61" i="1"/>
  <c r="Q60" i="1" s="1"/>
  <c r="P61" i="1"/>
  <c r="O61" i="1"/>
  <c r="N61" i="1"/>
  <c r="N60" i="1" s="1"/>
  <c r="M61" i="1"/>
  <c r="M60" i="1" s="1"/>
  <c r="L61" i="1"/>
  <c r="L60" i="1" s="1"/>
  <c r="K61" i="1"/>
  <c r="K60" i="1" s="1"/>
  <c r="J61" i="1"/>
  <c r="J60" i="1" s="1"/>
  <c r="I61" i="1"/>
  <c r="I60" i="1" s="1"/>
  <c r="H61" i="1"/>
  <c r="G61" i="1"/>
  <c r="S61" i="1" s="1"/>
  <c r="F61" i="1"/>
  <c r="F60" i="1" s="1"/>
  <c r="E61" i="1"/>
  <c r="E60" i="1" s="1"/>
  <c r="D61" i="1"/>
  <c r="D60" i="1" s="1"/>
  <c r="O60" i="1"/>
  <c r="S59" i="1"/>
  <c r="R59" i="1"/>
  <c r="S58" i="1"/>
  <c r="R58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H56" i="1"/>
  <c r="Q56" i="1" s="1"/>
  <c r="H55" i="1"/>
  <c r="Q55" i="1" s="1"/>
  <c r="H54" i="1"/>
  <c r="Q54" i="1" s="1"/>
  <c r="H53" i="1"/>
  <c r="Q53" i="1" s="1"/>
  <c r="H52" i="1"/>
  <c r="Q52" i="1" s="1"/>
  <c r="O50" i="1"/>
  <c r="N50" i="1"/>
  <c r="N47" i="1" s="1"/>
  <c r="K50" i="1"/>
  <c r="J50" i="1"/>
  <c r="J47" i="1" s="1"/>
  <c r="E50" i="1"/>
  <c r="P50" i="1"/>
  <c r="L50" i="1"/>
  <c r="L47" i="1" s="1"/>
  <c r="D50" i="1"/>
  <c r="D47" i="1" s="1"/>
  <c r="H48" i="1"/>
  <c r="Q48" i="1" s="1"/>
  <c r="P47" i="1"/>
  <c r="S43" i="1"/>
  <c r="R43" i="1"/>
  <c r="Q43" i="1"/>
  <c r="P42" i="1"/>
  <c r="N42" i="1"/>
  <c r="M42" i="1"/>
  <c r="K42" i="1"/>
  <c r="D42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Q40" i="1"/>
  <c r="P40" i="1"/>
  <c r="O40" i="1"/>
  <c r="N40" i="1"/>
  <c r="M40" i="1"/>
  <c r="L40" i="1"/>
  <c r="K40" i="1"/>
  <c r="J40" i="1"/>
  <c r="I40" i="1"/>
  <c r="S40" i="1" s="1"/>
  <c r="H40" i="1"/>
  <c r="G40" i="1"/>
  <c r="F40" i="1"/>
  <c r="E40" i="1"/>
  <c r="D40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M37" i="1"/>
  <c r="K37" i="1"/>
  <c r="D37" i="1"/>
  <c r="S36" i="1"/>
  <c r="R36" i="1"/>
  <c r="S35" i="1"/>
  <c r="R35" i="1"/>
  <c r="S34" i="1"/>
  <c r="R34" i="1"/>
  <c r="S33" i="1"/>
  <c r="R33" i="1"/>
  <c r="S32" i="1"/>
  <c r="R32" i="1"/>
  <c r="S31" i="1"/>
  <c r="R31" i="1"/>
  <c r="S30" i="1"/>
  <c r="R30" i="1"/>
  <c r="S29" i="1"/>
  <c r="R29" i="1"/>
  <c r="D28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O26" i="1"/>
  <c r="M26" i="1"/>
  <c r="N25" i="1"/>
  <c r="M25" i="1"/>
  <c r="F25" i="1"/>
  <c r="E25" i="1"/>
  <c r="I24" i="1"/>
  <c r="B20" i="1"/>
  <c r="C20" i="1" s="1"/>
  <c r="D20" i="1" s="1"/>
  <c r="E20" i="1" s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S101" i="1" l="1"/>
  <c r="S41" i="1"/>
  <c r="G77" i="1"/>
  <c r="G24" i="1" s="1"/>
  <c r="O77" i="1"/>
  <c r="O24" i="1" s="1"/>
  <c r="O42" i="1"/>
  <c r="L46" i="1"/>
  <c r="L23" i="1" s="1"/>
  <c r="K77" i="1"/>
  <c r="K24" i="1" s="1"/>
  <c r="R39" i="1"/>
  <c r="R57" i="1"/>
  <c r="R98" i="1"/>
  <c r="G25" i="1"/>
  <c r="S25" i="1" s="1"/>
  <c r="R27" i="1"/>
  <c r="R41" i="1"/>
  <c r="S57" i="1"/>
  <c r="G60" i="1"/>
  <c r="S60" i="1" s="1"/>
  <c r="H60" i="1"/>
  <c r="P60" i="1"/>
  <c r="P46" i="1" s="1"/>
  <c r="P23" i="1" s="1"/>
  <c r="S78" i="1"/>
  <c r="R25" i="1"/>
  <c r="L42" i="1"/>
  <c r="D46" i="1"/>
  <c r="D23" i="1" s="1"/>
  <c r="R38" i="1"/>
  <c r="R40" i="1"/>
  <c r="J42" i="1"/>
  <c r="R55" i="1"/>
  <c r="S55" i="1" s="1"/>
  <c r="R53" i="1"/>
  <c r="S53" i="1"/>
  <c r="S76" i="1"/>
  <c r="R76" i="1"/>
  <c r="R74" i="1"/>
  <c r="S74" i="1" s="1"/>
  <c r="J46" i="1"/>
  <c r="N46" i="1"/>
  <c r="R52" i="1"/>
  <c r="S52" i="1" s="1"/>
  <c r="S54" i="1"/>
  <c r="R54" i="1"/>
  <c r="R56" i="1"/>
  <c r="S56" i="1" s="1"/>
  <c r="K47" i="1"/>
  <c r="K46" i="1" s="1"/>
  <c r="O47" i="1"/>
  <c r="O46" i="1" s="1"/>
  <c r="R73" i="1"/>
  <c r="S73" i="1" s="1"/>
  <c r="Q74" i="1"/>
  <c r="R75" i="1"/>
  <c r="S75" i="1" s="1"/>
  <c r="Q76" i="1"/>
  <c r="H91" i="1"/>
  <c r="Q91" i="1" s="1"/>
  <c r="R91" i="1"/>
  <c r="S27" i="1"/>
  <c r="H93" i="1"/>
  <c r="Q93" i="1" s="1"/>
  <c r="R93" i="1"/>
  <c r="S39" i="1"/>
  <c r="E47" i="1"/>
  <c r="E46" i="1" s="1"/>
  <c r="I50" i="1"/>
  <c r="I47" i="1" s="1"/>
  <c r="I46" i="1" s="1"/>
  <c r="M50" i="1"/>
  <c r="M47" i="1" s="1"/>
  <c r="M46" i="1" s="1"/>
  <c r="R61" i="1"/>
  <c r="F88" i="1"/>
  <c r="S38" i="1"/>
  <c r="H95" i="1"/>
  <c r="R95" i="1"/>
  <c r="H113" i="1"/>
  <c r="Q113" i="1" s="1"/>
  <c r="R113" i="1"/>
  <c r="S113" i="1" s="1"/>
  <c r="J116" i="1"/>
  <c r="J28" i="1" s="1"/>
  <c r="N116" i="1"/>
  <c r="N28" i="1" s="1"/>
  <c r="H49" i="1"/>
  <c r="Q49" i="1" s="1"/>
  <c r="H51" i="1"/>
  <c r="H50" i="1" s="1"/>
  <c r="H72" i="1"/>
  <c r="H71" i="1" s="1"/>
  <c r="H69" i="1" s="1"/>
  <c r="Q83" i="1"/>
  <c r="S89" i="1"/>
  <c r="L88" i="1"/>
  <c r="P88" i="1"/>
  <c r="S90" i="1"/>
  <c r="R90" i="1"/>
  <c r="Q95" i="1"/>
  <c r="Q97" i="1"/>
  <c r="F104" i="1"/>
  <c r="F26" i="1" s="1"/>
  <c r="D104" i="1"/>
  <c r="D26" i="1" s="1"/>
  <c r="L104" i="1"/>
  <c r="L26" i="1" s="1"/>
  <c r="P104" i="1"/>
  <c r="P26" i="1" s="1"/>
  <c r="Q107" i="1"/>
  <c r="Q109" i="1"/>
  <c r="Q111" i="1"/>
  <c r="S114" i="1"/>
  <c r="E232" i="1"/>
  <c r="R234" i="1"/>
  <c r="S234" i="1"/>
  <c r="F47" i="1"/>
  <c r="F50" i="1"/>
  <c r="R65" i="1"/>
  <c r="F71" i="1"/>
  <c r="F69" i="1" s="1"/>
  <c r="E77" i="1"/>
  <c r="E24" i="1" s="1"/>
  <c r="M77" i="1"/>
  <c r="M24" i="1" s="1"/>
  <c r="H84" i="1"/>
  <c r="Q84" i="1" s="1"/>
  <c r="J82" i="1"/>
  <c r="J81" i="1" s="1"/>
  <c r="R81" i="1" s="1"/>
  <c r="S81" i="1" s="1"/>
  <c r="N82" i="1"/>
  <c r="N81" i="1" s="1"/>
  <c r="Q85" i="1"/>
  <c r="R86" i="1"/>
  <c r="S92" i="1"/>
  <c r="R92" i="1"/>
  <c r="S94" i="1"/>
  <c r="R94" i="1"/>
  <c r="S96" i="1"/>
  <c r="R96" i="1"/>
  <c r="R97" i="1"/>
  <c r="R105" i="1"/>
  <c r="S105" i="1" s="1"/>
  <c r="R107" i="1"/>
  <c r="S107" i="1" s="1"/>
  <c r="R109" i="1"/>
  <c r="S109" i="1" s="1"/>
  <c r="R111" i="1"/>
  <c r="S111" i="1" s="1"/>
  <c r="H116" i="1"/>
  <c r="H28" i="1" s="1"/>
  <c r="Q118" i="1"/>
  <c r="Q120" i="1"/>
  <c r="Q122" i="1"/>
  <c r="K116" i="1"/>
  <c r="K28" i="1" s="1"/>
  <c r="O116" i="1"/>
  <c r="O28" i="1" s="1"/>
  <c r="R130" i="1"/>
  <c r="S130" i="1" s="1"/>
  <c r="R134" i="1"/>
  <c r="S134" i="1" s="1"/>
  <c r="R138" i="1"/>
  <c r="S138" i="1" s="1"/>
  <c r="R142" i="1"/>
  <c r="S142" i="1" s="1"/>
  <c r="R146" i="1"/>
  <c r="S146" i="1" s="1"/>
  <c r="R150" i="1"/>
  <c r="S150" i="1" s="1"/>
  <c r="R154" i="1"/>
  <c r="S154" i="1" s="1"/>
  <c r="R158" i="1"/>
  <c r="S158" i="1" s="1"/>
  <c r="S166" i="1"/>
  <c r="R166" i="1"/>
  <c r="D82" i="1"/>
  <c r="D81" i="1" s="1"/>
  <c r="D77" i="1" s="1"/>
  <c r="H82" i="1"/>
  <c r="H81" i="1" s="1"/>
  <c r="L82" i="1"/>
  <c r="L81" i="1" s="1"/>
  <c r="L77" i="1" s="1"/>
  <c r="P82" i="1"/>
  <c r="P81" i="1" s="1"/>
  <c r="F82" i="1"/>
  <c r="F81" i="1" s="1"/>
  <c r="F77" i="1" s="1"/>
  <c r="F24" i="1" s="1"/>
  <c r="J88" i="1"/>
  <c r="R88" i="1" s="1"/>
  <c r="S88" i="1" s="1"/>
  <c r="H89" i="1"/>
  <c r="N88" i="1"/>
  <c r="Q90" i="1"/>
  <c r="J104" i="1"/>
  <c r="J26" i="1" s="1"/>
  <c r="R26" i="1" s="1"/>
  <c r="S26" i="1" s="1"/>
  <c r="H105" i="1"/>
  <c r="N104" i="1"/>
  <c r="N26" i="1" s="1"/>
  <c r="G116" i="1"/>
  <c r="R118" i="1"/>
  <c r="S118" i="1" s="1"/>
  <c r="R120" i="1"/>
  <c r="S120" i="1" s="1"/>
  <c r="R122" i="1"/>
  <c r="S122" i="1" s="1"/>
  <c r="S124" i="1"/>
  <c r="R125" i="1"/>
  <c r="S125" i="1" s="1"/>
  <c r="S128" i="1"/>
  <c r="R129" i="1"/>
  <c r="S129" i="1" s="1"/>
  <c r="S132" i="1"/>
  <c r="R133" i="1"/>
  <c r="S133" i="1" s="1"/>
  <c r="S136" i="1"/>
  <c r="R137" i="1"/>
  <c r="S137" i="1" s="1"/>
  <c r="S140" i="1"/>
  <c r="S141" i="1"/>
  <c r="R141" i="1"/>
  <c r="S144" i="1"/>
  <c r="R145" i="1"/>
  <c r="S145" i="1" s="1"/>
  <c r="S148" i="1"/>
  <c r="R149" i="1"/>
  <c r="S149" i="1" s="1"/>
  <c r="S152" i="1"/>
  <c r="S153" i="1"/>
  <c r="R153" i="1"/>
  <c r="S156" i="1"/>
  <c r="R157" i="1"/>
  <c r="S157" i="1" s="1"/>
  <c r="R78" i="1"/>
  <c r="R101" i="1"/>
  <c r="F116" i="1"/>
  <c r="F28" i="1" s="1"/>
  <c r="Q162" i="1"/>
  <c r="Q170" i="1"/>
  <c r="R83" i="1"/>
  <c r="S83" i="1" s="1"/>
  <c r="R106" i="1"/>
  <c r="S106" i="1" s="1"/>
  <c r="R108" i="1"/>
  <c r="S108" i="1" s="1"/>
  <c r="R110" i="1"/>
  <c r="S110" i="1" s="1"/>
  <c r="R112" i="1"/>
  <c r="S112" i="1" s="1"/>
  <c r="R117" i="1"/>
  <c r="S117" i="1" s="1"/>
  <c r="R119" i="1"/>
  <c r="S119" i="1" s="1"/>
  <c r="R121" i="1"/>
  <c r="S121" i="1" s="1"/>
  <c r="S123" i="1"/>
  <c r="R127" i="1"/>
  <c r="S127" i="1" s="1"/>
  <c r="R131" i="1"/>
  <c r="S131" i="1" s="1"/>
  <c r="R135" i="1"/>
  <c r="S135" i="1" s="1"/>
  <c r="R139" i="1"/>
  <c r="S139" i="1" s="1"/>
  <c r="R143" i="1"/>
  <c r="S143" i="1" s="1"/>
  <c r="R147" i="1"/>
  <c r="S147" i="1" s="1"/>
  <c r="R151" i="1"/>
  <c r="S151" i="1" s="1"/>
  <c r="R155" i="1"/>
  <c r="S155" i="1" s="1"/>
  <c r="S159" i="1"/>
  <c r="R159" i="1"/>
  <c r="Q160" i="1"/>
  <c r="Q168" i="1"/>
  <c r="I232" i="1"/>
  <c r="S235" i="1"/>
  <c r="R235" i="1"/>
  <c r="R161" i="1"/>
  <c r="R163" i="1"/>
  <c r="R165" i="1"/>
  <c r="R167" i="1"/>
  <c r="R169" i="1"/>
  <c r="H234" i="1"/>
  <c r="H232" i="1" s="1"/>
  <c r="F232" i="1"/>
  <c r="P77" i="1" l="1"/>
  <c r="P24" i="1" s="1"/>
  <c r="R82" i="1"/>
  <c r="S82" i="1" s="1"/>
  <c r="F46" i="1"/>
  <c r="H77" i="1"/>
  <c r="H24" i="1" s="1"/>
  <c r="H88" i="1"/>
  <c r="H104" i="1"/>
  <c r="H26" i="1" s="1"/>
  <c r="Q105" i="1"/>
  <c r="Q104" i="1" s="1"/>
  <c r="Q26" i="1" s="1"/>
  <c r="R60" i="1"/>
  <c r="D24" i="1"/>
  <c r="D45" i="1"/>
  <c r="D44" i="1" s="1"/>
  <c r="L24" i="1"/>
  <c r="L22" i="1" s="1"/>
  <c r="L21" i="1" s="1"/>
  <c r="L45" i="1"/>
  <c r="L44" i="1" s="1"/>
  <c r="R72" i="1"/>
  <c r="G71" i="1"/>
  <c r="S72" i="1"/>
  <c r="K45" i="1"/>
  <c r="K44" i="1" s="1"/>
  <c r="K23" i="1"/>
  <c r="K22" i="1" s="1"/>
  <c r="K21" i="1" s="1"/>
  <c r="I210" i="1"/>
  <c r="I37" i="1" s="1"/>
  <c r="I42" i="1"/>
  <c r="R126" i="1"/>
  <c r="S126" i="1" s="1"/>
  <c r="Q116" i="1"/>
  <c r="Q28" i="1" s="1"/>
  <c r="N77" i="1"/>
  <c r="N24" i="1" s="1"/>
  <c r="E23" i="1"/>
  <c r="E22" i="1" s="1"/>
  <c r="E45" i="1"/>
  <c r="R104" i="1"/>
  <c r="S104" i="1" s="1"/>
  <c r="Q72" i="1"/>
  <c r="Q71" i="1" s="1"/>
  <c r="Q69" i="1" s="1"/>
  <c r="S48" i="1"/>
  <c r="R48" i="1"/>
  <c r="F45" i="1"/>
  <c r="F23" i="1"/>
  <c r="F22" i="1" s="1"/>
  <c r="R49" i="1"/>
  <c r="S49" i="1"/>
  <c r="F210" i="1"/>
  <c r="F37" i="1" s="1"/>
  <c r="F42" i="1"/>
  <c r="G232" i="1"/>
  <c r="S233" i="1"/>
  <c r="R233" i="1"/>
  <c r="J77" i="1"/>
  <c r="Q82" i="1"/>
  <c r="Q81" i="1" s="1"/>
  <c r="H47" i="1"/>
  <c r="H46" i="1" s="1"/>
  <c r="R51" i="1"/>
  <c r="S51" i="1" s="1"/>
  <c r="G50" i="1"/>
  <c r="Q51" i="1"/>
  <c r="Q50" i="1" s="1"/>
  <c r="Q47" i="1" s="1"/>
  <c r="I23" i="1"/>
  <c r="I22" i="1" s="1"/>
  <c r="I45" i="1"/>
  <c r="J45" i="1"/>
  <c r="J44" i="1" s="1"/>
  <c r="J23" i="1"/>
  <c r="P22" i="1"/>
  <c r="P21" i="1" s="1"/>
  <c r="H210" i="1"/>
  <c r="H37" i="1" s="1"/>
  <c r="H42" i="1"/>
  <c r="Q234" i="1"/>
  <c r="Q232" i="1" s="1"/>
  <c r="R116" i="1"/>
  <c r="S116" i="1" s="1"/>
  <c r="G28" i="1"/>
  <c r="E210" i="1"/>
  <c r="E37" i="1" s="1"/>
  <c r="E42" i="1"/>
  <c r="Q89" i="1"/>
  <c r="Q88" i="1" s="1"/>
  <c r="O45" i="1"/>
  <c r="O44" i="1" s="1"/>
  <c r="O23" i="1"/>
  <c r="O22" i="1" s="1"/>
  <c r="O21" i="1" s="1"/>
  <c r="M23" i="1"/>
  <c r="M22" i="1" s="1"/>
  <c r="M21" i="1" s="1"/>
  <c r="M45" i="1"/>
  <c r="M44" i="1" s="1"/>
  <c r="N23" i="1"/>
  <c r="N22" i="1" s="1"/>
  <c r="N21" i="1" s="1"/>
  <c r="P45" i="1"/>
  <c r="P44" i="1" s="1"/>
  <c r="D22" i="1"/>
  <c r="D21" i="1" s="1"/>
  <c r="N45" i="1" l="1"/>
  <c r="N44" i="1" s="1"/>
  <c r="Q46" i="1"/>
  <c r="Q77" i="1"/>
  <c r="Q24" i="1" s="1"/>
  <c r="F21" i="1"/>
  <c r="Q23" i="1"/>
  <c r="R28" i="1"/>
  <c r="S28" i="1" s="1"/>
  <c r="S232" i="1"/>
  <c r="R232" i="1"/>
  <c r="G210" i="1"/>
  <c r="G42" i="1"/>
  <c r="E44" i="1"/>
  <c r="I44" i="1"/>
  <c r="R50" i="1"/>
  <c r="S50" i="1" s="1"/>
  <c r="J24" i="1"/>
  <c r="R24" i="1" s="1"/>
  <c r="S24" i="1" s="1"/>
  <c r="R77" i="1"/>
  <c r="S77" i="1" s="1"/>
  <c r="G47" i="1"/>
  <c r="E21" i="1"/>
  <c r="Q210" i="1"/>
  <c r="Q37" i="1" s="1"/>
  <c r="Q42" i="1"/>
  <c r="H23" i="1"/>
  <c r="H22" i="1" s="1"/>
  <c r="H21" i="1" s="1"/>
  <c r="H45" i="1"/>
  <c r="H44" i="1" s="1"/>
  <c r="R71" i="1"/>
  <c r="S71" i="1" s="1"/>
  <c r="G69" i="1"/>
  <c r="I21" i="1"/>
  <c r="F44" i="1"/>
  <c r="Q45" i="1" l="1"/>
  <c r="Q22" i="1"/>
  <c r="R69" i="1"/>
  <c r="S69" i="1" s="1"/>
  <c r="S47" i="1"/>
  <c r="G46" i="1"/>
  <c r="R47" i="1"/>
  <c r="S210" i="1"/>
  <c r="R210" i="1"/>
  <c r="G37" i="1"/>
  <c r="J22" i="1"/>
  <c r="J21" i="1" s="1"/>
  <c r="Q44" i="1"/>
  <c r="R42" i="1"/>
  <c r="S42" i="1"/>
  <c r="Q21" i="1"/>
  <c r="R37" i="1" l="1"/>
  <c r="S37" i="1"/>
  <c r="G45" i="1"/>
  <c r="R46" i="1"/>
  <c r="S46" i="1" s="1"/>
  <c r="G23" i="1"/>
  <c r="R23" i="1" l="1"/>
  <c r="S23" i="1" s="1"/>
  <c r="G22" i="1"/>
  <c r="G44" i="1"/>
  <c r="R45" i="1"/>
  <c r="S45" i="1" s="1"/>
  <c r="R22" i="1" l="1"/>
  <c r="S22" i="1" s="1"/>
  <c r="G21" i="1"/>
  <c r="R44" i="1"/>
  <c r="R21" i="1" l="1"/>
  <c r="S21" i="1" s="1"/>
  <c r="S44" i="1"/>
</calcChain>
</file>

<file path=xl/sharedStrings.xml><?xml version="1.0" encoding="utf-8"?>
<sst xmlns="http://schemas.openxmlformats.org/spreadsheetml/2006/main" count="959" uniqueCount="459">
  <si>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</si>
  <si>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</si>
  <si>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</si>
  <si>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</si>
  <si>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1 квартал 2023 года</t>
  </si>
  <si>
    <t>Отчет о реализации инвестиционной программы Акционерного общества "Чеченэнерго"</t>
  </si>
  <si>
    <t xml:space="preserve">          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</si>
  <si>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</si>
  <si>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</si>
  <si>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</si>
  <si>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</si>
  <si>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</si>
  <si>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</si>
  <si>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</si>
  <si>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01.01.2023, млн. рублей 
(с НДС) </t>
  </si>
  <si>
    <t xml:space="preserve">Остаток финансирования капитальных вложений 
на  01.01.2023  в прогнозных ценах соответствующих лет,  млн. рублей (с НДС) </t>
  </si>
  <si>
    <t>Финансирование капитальных вложений 2023 года,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</si>
  <si>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</si>
  <si>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</si>
  <si>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</si>
  <si>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</si>
  <si>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</si>
  <si>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</si>
  <si>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</si>
  <si>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</si>
  <si>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</si>
  <si>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</si>
  <si>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</si>
  <si>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</si>
  <si>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</si>
  <si>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</si>
  <si>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</si>
  <si>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</si>
  <si>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</si>
  <si>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</si>
  <si>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</si>
  <si>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</si>
  <si>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</si>
  <si>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</si>
  <si>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</si>
  <si>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</si>
  <si>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</si>
  <si>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</si>
  <si>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</si>
  <si>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</si>
  <si>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</si>
  <si>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</si>
  <si>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</si>
  <si>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</si>
  <si>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</si>
  <si>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</si>
  <si>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</si>
  <si>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</si>
  <si>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</si>
  <si>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</si>
  <si>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</si>
  <si>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</si>
  <si>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</si>
  <si>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</si>
  <si>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</si>
  <si>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</si>
  <si>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</si>
  <si>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</si>
  <si>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</si>
  <si>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</si>
  <si>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</si>
  <si>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</si>
  <si>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</si>
  <si>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</si>
  <si>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</si>
  <si>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</si>
  <si>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</si>
  <si>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</si>
  <si>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</si>
  <si>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</si>
  <si>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</si>
  <si>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</si>
  <si>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</si>
  <si>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</si>
  <si>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</si>
  <si>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</si>
  <si>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</si>
  <si>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</si>
  <si>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</si>
  <si>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</si>
  <si>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</si>
  <si>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</si>
  <si>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</si>
  <si>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</si>
  <si>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</si>
  <si>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</si>
  <si>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</si>
  <si>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</si>
  <si>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</si>
  <si>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</si>
  <si>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</si>
  <si>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</si>
  <si>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</si>
  <si>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</si>
  <si>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</si>
  <si>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</si>
  <si>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</si>
  <si>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</si>
  <si>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</si>
  <si>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</si>
  <si>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</si>
  <si>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</si>
  <si>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</si>
  <si>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</si>
  <si>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</si>
  <si>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</si>
  <si>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</si>
  <si>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</si>
  <si>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</si>
  <si>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</si>
  <si>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</si>
  <si>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</si>
  <si>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</si>
  <si>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</si>
  <si>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</si>
  <si>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</si>
  <si>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</si>
  <si>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</si>
  <si>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</si>
  <si>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</si>
  <si>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</si>
  <si>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</si>
  <si>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</si>
  <si>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</si>
  <si>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</si>
  <si>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</si>
  <si>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</si>
  <si>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</si>
  <si>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</si>
  <si>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</si>
  <si>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</si>
  <si>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</si>
  <si>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</si>
  <si>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</si>
  <si>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</si>
  <si>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</si>
  <si>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</si>
  <si>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</si>
  <si>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</si>
  <si>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</si>
  <si>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</si>
  <si>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</si>
  <si>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</si>
  <si>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</si>
  <si>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</si>
  <si>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</si>
  <si>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</si>
  <si>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</si>
  <si>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</si>
  <si>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</si>
  <si>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</si>
  <si>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</si>
  <si>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</si>
  <si>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</si>
  <si>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</si>
  <si>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</si>
  <si>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</si>
  <si>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</si>
  <si>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</si>
  <si>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</si>
  <si>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</si>
  <si>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</si>
  <si>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</si>
  <si>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</si>
  <si>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</si>
  <si>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</si>
  <si>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</si>
  <si>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</si>
  <si>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</si>
  <si>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</si>
  <si>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</si>
  <si>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</si>
  <si>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</si>
  <si>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</si>
  <si>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</si>
  <si>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</si>
  <si>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</si>
  <si>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</si>
  <si>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</si>
  <si>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</si>
  <si>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</si>
  <si>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</si>
  <si>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</si>
  <si>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</si>
  <si>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</si>
  <si>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</si>
  <si>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</si>
  <si>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</si>
  <si>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</si>
  <si>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</si>
  <si>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</si>
  <si>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</si>
  <si>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</si>
  <si>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</si>
  <si>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</si>
  <si>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</si>
  <si>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</si>
  <si>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</si>
  <si>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</si>
  <si>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</si>
  <si>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</si>
  <si>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</si>
  <si>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</si>
  <si>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</si>
  <si>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</si>
  <si>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</si>
  <si>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</si>
  <si>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</si>
  <si>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</si>
  <si>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</si>
  <si>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</si>
  <si>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</si>
  <si>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</si>
  <si>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</si>
  <si>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</si>
  <si>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</si>
  <si>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</si>
  <si>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</si>
  <si>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</si>
  <si>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</si>
  <si>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</si>
  <si>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</si>
  <si>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</si>
  <si>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</si>
  <si>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</si>
  <si>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</si>
  <si>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</si>
  <si>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</si>
  <si>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</si>
  <si>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</si>
  <si>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</si>
  <si>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</si>
  <si>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</si>
  <si>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</si>
  <si>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</si>
  <si>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</si>
  <si>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</si>
  <si>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</si>
  <si>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</si>
  <si>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</si>
  <si>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</si>
  <si>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</si>
  <si>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</si>
  <si>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</si>
  <si>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</si>
  <si>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</si>
  <si>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</si>
  <si>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</si>
  <si>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</si>
  <si>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</si>
  <si>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</si>
  <si>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</si>
  <si>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</si>
  <si>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</si>
  <si>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</si>
  <si>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</si>
  <si>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</si>
  <si>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</si>
  <si>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</si>
  <si>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</si>
  <si>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</si>
  <si>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</si>
  <si>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</si>
  <si>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</si>
  <si>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</si>
  <si>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</si>
  <si>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</si>
  <si>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</si>
  <si>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</si>
  <si>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 xml:space="preserve">Исполнение обязательств по договору ТП </t>
  </si>
  <si>
    <t>Отклонение обусловлено необходимостью корректировки ПСД в связи с удорожанием основных материалов.</t>
  </si>
  <si>
    <t>Невыполнение плановых показателей обусловлено поздним  получением государственной экспертизы ПСД.</t>
  </si>
  <si>
    <t>Отклонение по финансированию обусловлено отставанием подрядной организацией от графика выполнения работ в связи с затянувшейся процедурой получения разрешения на проведение земельных работ от надзорных органов.</t>
  </si>
  <si>
    <t>Финансирование обусловлено исполнением обязательств по договорам поставки.</t>
  </si>
  <si>
    <t>J_Che215</t>
  </si>
  <si>
    <t>Отклонение по финансированию обусловлено затянувшейся процедурой получения гос. экспертизы ПСД.</t>
  </si>
  <si>
    <t>M_Che436</t>
  </si>
  <si>
    <t xml:space="preserve">Отсутствие финансирования обусловлено корректировкой сметной документации. Реализация мероприятия запланирована на 4 квартал 2023. </t>
  </si>
  <si>
    <t>M_Che431</t>
  </si>
  <si>
    <t>M_Che432</t>
  </si>
  <si>
    <t>M_Che423</t>
  </si>
  <si>
    <t>Отставание обусловлено длительным проведением ТЗП (протокол от 10.04.2023 № ПП 100423/4)</t>
  </si>
  <si>
    <t>I_Che164</t>
  </si>
  <si>
    <t>I_Che165</t>
  </si>
  <si>
    <t>M_Che445</t>
  </si>
  <si>
    <t>M_Che446</t>
  </si>
  <si>
    <t>Отклонение обусловлено необходимостью корректировки ПСД в части достоверизации привязки потребителей к центрам питания для формирования достоверных балансов электроэнергии по ТП 6(10)/0,4 кВ</t>
  </si>
  <si>
    <t>L_Che382</t>
  </si>
  <si>
    <t>M_Che383</t>
  </si>
  <si>
    <t>Начислены затраты на содержание службы заказчика-застройщика.</t>
  </si>
  <si>
    <t>L_Che384</t>
  </si>
  <si>
    <t>M_Che385</t>
  </si>
  <si>
    <t>M_Che386</t>
  </si>
  <si>
    <t>M_Che387</t>
  </si>
  <si>
    <t>M_Che388</t>
  </si>
  <si>
    <t>M_Che389</t>
  </si>
  <si>
    <t>M_Che390</t>
  </si>
  <si>
    <t>Отклонение вызвано приостановкой работ по предписанию организации, осуществляющей строительный контроль,  до устранения замечаний,  выданных в адрес подрядной организации.</t>
  </si>
  <si>
    <t>L_Che367</t>
  </si>
  <si>
    <t>L_Che368</t>
  </si>
  <si>
    <t>L_Che369</t>
  </si>
  <si>
    <t>L_Che370</t>
  </si>
  <si>
    <t>L_Che372</t>
  </si>
  <si>
    <t>L_Che373</t>
  </si>
  <si>
    <t>L_Che376</t>
  </si>
  <si>
    <t>L_Che377</t>
  </si>
  <si>
    <t>L_Che378</t>
  </si>
  <si>
    <t>L_Che379</t>
  </si>
  <si>
    <t>F_prj_109108_5385</t>
  </si>
  <si>
    <t>Отклонение по финансированию обусловлено приостановкой в разработке рабочей документации и получении положительного заключения гос. экспертизы в связи с затянувшейся процедурой получения разрешительной документации от надзорных органов.</t>
  </si>
  <si>
    <t>K_Che263</t>
  </si>
  <si>
    <t>K_Che290</t>
  </si>
  <si>
    <t>K_Che292</t>
  </si>
  <si>
    <t>Отклонение обусловлено соблюдением условий договора на ПИР "Гарантийное удержание в размере 5% от объема выполненных работ"</t>
  </si>
  <si>
    <t>K_Che293</t>
  </si>
  <si>
    <t>K_Che294</t>
  </si>
  <si>
    <t>K_Che295</t>
  </si>
  <si>
    <t>K_Che297</t>
  </si>
  <si>
    <t>K_Che298</t>
  </si>
  <si>
    <t>K_Che300</t>
  </si>
  <si>
    <t>K_Che301</t>
  </si>
  <si>
    <t>K_Che302</t>
  </si>
  <si>
    <t>K_Che303</t>
  </si>
  <si>
    <t>K_Che304</t>
  </si>
  <si>
    <t>K_Che305</t>
  </si>
  <si>
    <t>K_Che306</t>
  </si>
  <si>
    <t>K_Che308</t>
  </si>
  <si>
    <t>K_Che309</t>
  </si>
  <si>
    <t>K_Che310</t>
  </si>
  <si>
    <t>K_Che311</t>
  </si>
  <si>
    <t>K_Che314</t>
  </si>
  <si>
    <t>K_Che317</t>
  </si>
  <si>
    <t>K_Che319</t>
  </si>
  <si>
    <t>K_Che324</t>
  </si>
  <si>
    <t>K_Che325</t>
  </si>
  <si>
    <t>K_Che326</t>
  </si>
  <si>
    <t>K_Che330</t>
  </si>
  <si>
    <t>K_Che332</t>
  </si>
  <si>
    <t>K_Che333</t>
  </si>
  <si>
    <t>K_Che334</t>
  </si>
  <si>
    <t>K_Che335</t>
  </si>
  <si>
    <t>K_Che336</t>
  </si>
  <si>
    <t>K_Che337</t>
  </si>
  <si>
    <t>K_Che338</t>
  </si>
  <si>
    <t>K_Che339</t>
  </si>
  <si>
    <t>K_Che350</t>
  </si>
  <si>
    <t>K_Che352</t>
  </si>
  <si>
    <t>Отклонение по финансированию обусловлено необходимостью реализации мероприятий  актуализированного Плана развития АО «Чеченэнерго», утвержденного решением Совета директоров ПАО «Россети» от 22.12.2021 (протокол от 29.12.2022 № 604).</t>
  </si>
  <si>
    <t>K_Che353</t>
  </si>
  <si>
    <t>M_Che433</t>
  </si>
  <si>
    <t>M_Che434</t>
  </si>
  <si>
    <t>M_Che437</t>
  </si>
  <si>
    <t>M_Che438</t>
  </si>
  <si>
    <t>M_Che439</t>
  </si>
  <si>
    <t>M_Che443</t>
  </si>
  <si>
    <t>M_Che450_22</t>
  </si>
  <si>
    <t>M_Che451_22</t>
  </si>
  <si>
    <t>M_Che452_22</t>
  </si>
  <si>
    <t>M_Che453_22</t>
  </si>
  <si>
    <t>Приобретение оборудования в связи с производственной необходимостью</t>
  </si>
  <si>
    <t>M_Che454_22</t>
  </si>
  <si>
    <t>M_Che455_22</t>
  </si>
  <si>
    <t>M_Che456_22</t>
  </si>
  <si>
    <t>M_Che457_22</t>
  </si>
  <si>
    <t>M_Che458_22</t>
  </si>
  <si>
    <t>M_Che459_22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</si>
  <si>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</si>
  <si>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</si>
  <si>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</si>
  <si>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</si>
  <si>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</si>
  <si>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</si>
  <si>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</si>
  <si>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ВЛ-10кВ Ф-9 ПС 110 "Курчалой" с. Цацан-Юрт, протяженностью 15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</si>
  <si>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</si>
  <si>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</si>
  <si>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</si>
  <si>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</si>
  <si>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</si>
  <si>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</si>
  <si>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</si>
  <si>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</si>
  <si>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</si>
  <si>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</si>
  <si>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</si>
  <si>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</si>
  <si>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</si>
  <si>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</si>
  <si>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</si>
  <si>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</si>
  <si>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</si>
  <si>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</si>
  <si>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</si>
  <si>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</si>
  <si>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</si>
  <si>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</si>
  <si>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</si>
  <si>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</si>
  <si>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</si>
  <si>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</si>
  <si>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</si>
  <si>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</si>
  <si>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</si>
  <si>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</si>
  <si>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</si>
  <si>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</si>
  <si>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</si>
  <si>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</si>
  <si>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</si>
  <si>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</si>
  <si>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</si>
  <si>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</si>
  <si>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</si>
  <si>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</si>
  <si>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</si>
  <si>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</si>
  <si>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</si>
  <si>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</si>
  <si>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</si>
  <si>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</si>
  <si>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</si>
  <si>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</si>
  <si>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</si>
  <si>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</si>
  <si>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</si>
  <si>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</si>
  <si>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</si>
  <si>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</si>
  <si>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</si>
  <si>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</si>
  <si>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</si>
  <si>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</si>
  <si>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</si>
  <si>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</si>
  <si>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Разработка проектно-сметной документации по реконструкции ПС 110 кВ Южная с демонтажом и переносом на новую площадку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</si>
  <si>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</si>
  <si>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</si>
  <si>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</si>
  <si>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Приобретение акустического поискового прибора -2 шт.</t>
  </si>
  <si>
    <t>Приобретение аппарата высоковольтного - 1 шт.</t>
  </si>
  <si>
    <t>Приобретение аппарата высоковольтного испытательного в пластиковом корпусе - 1 шт.</t>
  </si>
  <si>
    <t>Приобретение аппарата прожига кабеля - 2 шт.</t>
  </si>
  <si>
    <t>Приобретение вольтамперфазометра ВФМ-3 - 8 шт.</t>
  </si>
  <si>
    <t>Приобретение прибора для измерения тока проводимости ОПН без отключения - 1 шт.</t>
  </si>
  <si>
    <t>Приобретение прибора энергетика многофункционального Энергомера CE602M-400K - 2 шт.</t>
  </si>
  <si>
    <t>Приобретение рефлекометра импульсного - 2 шт.</t>
  </si>
  <si>
    <t>Приобретение сетевого хранилища QNAP TS 431XU-4G (Комплектующие диски-10 шт) - 1 шт.</t>
  </si>
  <si>
    <t>Приобретение устройства дожига - 2 шт.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</si>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</sst>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0"/>
  </numFmts>
  <fonts count="1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2" fillId="0" borderId="0" xfId="2" applyFont="1" applyFill="1" applyAlignment="1">
      <alignment horizontal="center"/>
    </xf>
    <xf numFmtId="0" fontId="2" fillId="0" borderId="0" xfId="2" applyFont="1" applyFill="1"/>
    <xf numFmtId="0" fontId="3" fillId="0" borderId="0" xfId="2" applyFont="1" applyFill="1" applyBorder="1" applyAlignment="1">
      <alignment horizontal="center"/>
    </xf>
    <xf numFmtId="0" fontId="2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center"/>
    </xf>
    <xf numFmtId="0" fontId="7" fillId="0" borderId="0" xfId="0" applyFont="1" applyFill="1"/>
    <xf numFmtId="166" fontId="8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9" fontId="2" fillId="0" borderId="0" xfId="0" applyNumberFormat="1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left" vertical="center" wrapText="1"/>
    </xf>
    <xf numFmtId="0" fontId="5" fillId="0" borderId="1" xfId="7" applyFont="1" applyFill="1" applyBorder="1" applyAlignment="1">
      <alignment horizontal="center" vertical="center" wrapText="1"/>
    </xf>
    <xf numFmtId="2" fontId="2" fillId="0" borderId="1" xfId="8" applyNumberFormat="1" applyFont="1" applyFill="1" applyBorder="1" applyAlignment="1">
      <alignment horizontal="center" vertical="center" wrapText="1"/>
    </xf>
    <xf numFmtId="2" fontId="5" fillId="0" borderId="1" xfId="9" applyNumberFormat="1" applyFont="1" applyFill="1" applyBorder="1" applyAlignment="1">
      <alignment horizontal="center" vertical="center"/>
    </xf>
    <xf numFmtId="2" fontId="2" fillId="0" borderId="0" xfId="0" applyNumberFormat="1" applyFont="1" applyFill="1"/>
    <xf numFmtId="2" fontId="2" fillId="0" borderId="1" xfId="10" applyNumberFormat="1" applyFont="1" applyFill="1" applyBorder="1" applyAlignment="1">
      <alignment horizontal="center" vertical="center" wrapText="1"/>
    </xf>
    <xf numFmtId="2" fontId="5" fillId="0" borderId="1" xfId="7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0" fontId="10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9" fontId="5" fillId="0" borderId="1" xfId="7" applyNumberFormat="1" applyFont="1" applyFill="1" applyBorder="1" applyAlignment="1">
      <alignment horizontal="center" vertical="center" wrapText="1"/>
    </xf>
    <xf numFmtId="0" fontId="5" fillId="0" borderId="1" xfId="11" applyNumberFormat="1" applyFont="1" applyFill="1" applyBorder="1" applyAlignment="1">
      <alignment horizontal="left" vertical="center" wrapText="1"/>
    </xf>
    <xf numFmtId="0" fontId="5" fillId="0" borderId="1" xfId="11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6" applyNumberFormat="1" applyFont="1" applyFill="1" applyBorder="1" applyAlignment="1">
      <alignment horizontal="center" vertical="center" wrapText="1"/>
    </xf>
    <xf numFmtId="2" fontId="11" fillId="0" borderId="1" xfId="8" applyNumberFormat="1" applyFont="1" applyFill="1" applyBorder="1" applyAlignment="1">
      <alignment horizontal="center" vertical="top" wrapText="1"/>
    </xf>
    <xf numFmtId="2" fontId="11" fillId="0" borderId="1" xfId="8" applyNumberFormat="1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left" wrapText="1"/>
    </xf>
    <xf numFmtId="0" fontId="2" fillId="0" borderId="1" xfId="8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</cellXfs>
  <cellStyles count="12">
    <cellStyle name="Обычный" xfId="0" builtinId="0"/>
    <cellStyle name="Обычный 11 2" xfId="8"/>
    <cellStyle name="Обычный 18" xfId="9"/>
    <cellStyle name="Обычный 18 2" xfId="11"/>
    <cellStyle name="Обычный 3 2 2 3" xfId="2"/>
    <cellStyle name="Обычный 3 21" xfId="10"/>
    <cellStyle name="Обычный 3 4" xfId="6"/>
    <cellStyle name="Обычный 5" xfId="5"/>
    <cellStyle name="Обычный 7" xfId="4"/>
    <cellStyle name="Обычный 7 3" xfId="7"/>
    <cellStyle name="Обычный 7 4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&#1054;&#1090;&#1095;&#1077;&#1090;%201%20&#1082;&#1074;&#1072;&#1088;&#1090;&#1072;&#1083;%202023%20&#1075;&#1086;&#1076;&#1072;/&#1054;&#1090;&#1095;&#1077;&#1090;%20&#1063;&#1069;%201%20&#1082;&#1074;%202023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 (49)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Z252"/>
  <sheetViews>
    <sheetView tabSelected="1" showRuler="0" zoomScale="55" zoomScaleNormal="60" zoomScaleSheetLayoutView="55" workbookViewId="0">
      <selection activeCell="I25" sqref="I25"/>
    </sheetView>
  </sheetViews>
  <sheetFormatPr defaultColWidth="9" defaultRowHeight="15.75" x14ac:dyDescent="0.25"/>
  <cols>
    <col min="1" max="1" width="10.75" style="11" customWidth="1"/>
    <col min="2" max="2" width="97.375" style="10" customWidth="1"/>
    <col min="3" max="3" width="17.25" style="10" customWidth="1"/>
    <col min="4" max="5" width="14.5" style="10" customWidth="1"/>
    <col min="6" max="6" width="14.5" style="12" customWidth="1"/>
    <col min="7" max="7" width="15.375" style="12" customWidth="1"/>
    <col min="8" max="8" width="16.375" style="12" customWidth="1"/>
    <col min="9" max="15" width="14.5" style="12" customWidth="1"/>
    <col min="16" max="16" width="16.5" style="12" customWidth="1"/>
    <col min="17" max="17" width="25.5" style="12" customWidth="1"/>
    <col min="18" max="18" width="16.25" style="50" customWidth="1"/>
    <col min="19" max="19" width="13.125" style="12" customWidth="1"/>
    <col min="20" max="20" width="68.875" style="12" customWidth="1"/>
    <col min="21" max="21" width="12.625" style="10" customWidth="1"/>
    <col min="22" max="22" width="14.25" style="10" customWidth="1"/>
    <col min="23" max="24" width="9" style="10" customWidth="1"/>
    <col min="25" max="25" width="14" style="10" customWidth="1"/>
    <col min="26" max="49" width="9" style="10" customWidth="1"/>
    <col min="50" max="16384" width="9" style="10"/>
  </cols>
  <sheetData>
    <row r="1" spans="1:20" s="2" customFormat="1" ht="18.75" x14ac:dyDescent="0.25">
      <c r="A1" s="1"/>
      <c r="T1" s="74" t="s">
        <v>0</v>
      </c>
    </row>
    <row r="2" spans="1:20" s="2" customFormat="1" ht="18.75" x14ac:dyDescent="0.3">
      <c r="A2" s="1"/>
      <c r="T2" s="75" t="s">
        <v>1</v>
      </c>
    </row>
    <row r="3" spans="1:20" s="2" customFormat="1" ht="18.75" x14ac:dyDescent="0.3">
      <c r="A3" s="1"/>
      <c r="T3" s="75" t="s">
        <v>2</v>
      </c>
    </row>
    <row r="4" spans="1:20" s="4" customFormat="1" ht="18.75" x14ac:dyDescent="0.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s="4" customFormat="1" ht="18.75" customHeight="1" x14ac:dyDescent="0.3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1:20" s="4" customFormat="1" ht="18.7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s="4" customFormat="1" ht="18.75" customHeight="1" x14ac:dyDescent="0.3">
      <c r="A7" s="6" t="s">
        <v>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20" s="2" customFormat="1" x14ac:dyDescent="0.25">
      <c r="A8" s="7" t="s">
        <v>6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s="2" customForma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s="2" customFormat="1" ht="18.75" x14ac:dyDescent="0.3">
      <c r="A10" s="56" t="s">
        <v>7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</row>
    <row r="11" spans="1:20" s="2" customFormat="1" x14ac:dyDescent="0.25">
      <c r="A11" s="1"/>
      <c r="T11" s="1"/>
    </row>
    <row r="12" spans="1:20" s="2" customFormat="1" ht="18.75" x14ac:dyDescent="0.25">
      <c r="A12" s="57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</row>
    <row r="13" spans="1:20" s="2" customFormat="1" x14ac:dyDescent="0.25">
      <c r="A13" s="7" t="s">
        <v>9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18.75" customHeight="1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</row>
    <row r="15" spans="1:20" s="16" customFormat="1" x14ac:dyDescent="0.25">
      <c r="A15" s="15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3"/>
      <c r="R15" s="13"/>
      <c r="S15" s="13"/>
      <c r="T15" s="18"/>
    </row>
    <row r="16" spans="1:20" s="16" customFormat="1" x14ac:dyDescent="0.25">
      <c r="A16" s="15"/>
      <c r="D16" s="19"/>
      <c r="E16" s="20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3"/>
      <c r="R16" s="13"/>
      <c r="S16" s="21"/>
      <c r="T16" s="18"/>
    </row>
    <row r="17" spans="1:20" ht="56.25" customHeight="1" x14ac:dyDescent="0.25">
      <c r="A17" s="22" t="s">
        <v>10</v>
      </c>
      <c r="B17" s="22" t="s">
        <v>11</v>
      </c>
      <c r="C17" s="22" t="s">
        <v>12</v>
      </c>
      <c r="D17" s="61" t="s">
        <v>13</v>
      </c>
      <c r="E17" s="61" t="s">
        <v>14</v>
      </c>
      <c r="F17" s="61" t="s">
        <v>15</v>
      </c>
      <c r="G17" s="62" t="s">
        <v>16</v>
      </c>
      <c r="H17" s="63"/>
      <c r="I17" s="63"/>
      <c r="J17" s="63"/>
      <c r="K17" s="63"/>
      <c r="L17" s="63"/>
      <c r="M17" s="63"/>
      <c r="N17" s="63"/>
      <c r="O17" s="63"/>
      <c r="P17" s="64"/>
      <c r="Q17" s="61" t="s">
        <v>17</v>
      </c>
      <c r="R17" s="22" t="s">
        <v>18</v>
      </c>
      <c r="S17" s="22"/>
      <c r="T17" s="22" t="s">
        <v>19</v>
      </c>
    </row>
    <row r="18" spans="1:20" ht="52.5" customHeight="1" x14ac:dyDescent="0.25">
      <c r="A18" s="22"/>
      <c r="B18" s="22"/>
      <c r="C18" s="22"/>
      <c r="D18" s="65"/>
      <c r="E18" s="65"/>
      <c r="F18" s="65"/>
      <c r="G18" s="62" t="s">
        <v>20</v>
      </c>
      <c r="H18" s="64"/>
      <c r="I18" s="62" t="s">
        <v>21</v>
      </c>
      <c r="J18" s="64"/>
      <c r="K18" s="62" t="s">
        <v>22</v>
      </c>
      <c r="L18" s="64"/>
      <c r="M18" s="62" t="s">
        <v>23</v>
      </c>
      <c r="N18" s="64"/>
      <c r="O18" s="62" t="s">
        <v>24</v>
      </c>
      <c r="P18" s="64"/>
      <c r="Q18" s="65"/>
      <c r="R18" s="22" t="s">
        <v>25</v>
      </c>
      <c r="S18" s="22" t="s">
        <v>26</v>
      </c>
      <c r="T18" s="22"/>
    </row>
    <row r="19" spans="1:20" ht="51.75" customHeight="1" x14ac:dyDescent="0.25">
      <c r="A19" s="22"/>
      <c r="B19" s="22"/>
      <c r="C19" s="22"/>
      <c r="D19" s="66"/>
      <c r="E19" s="66"/>
      <c r="F19" s="66"/>
      <c r="G19" s="67" t="s">
        <v>27</v>
      </c>
      <c r="H19" s="67" t="s">
        <v>28</v>
      </c>
      <c r="I19" s="67" t="s">
        <v>27</v>
      </c>
      <c r="J19" s="67" t="s">
        <v>28</v>
      </c>
      <c r="K19" s="67" t="s">
        <v>27</v>
      </c>
      <c r="L19" s="67" t="s">
        <v>28</v>
      </c>
      <c r="M19" s="67" t="s">
        <v>27</v>
      </c>
      <c r="N19" s="67" t="s">
        <v>28</v>
      </c>
      <c r="O19" s="67" t="s">
        <v>27</v>
      </c>
      <c r="P19" s="67" t="s">
        <v>28</v>
      </c>
      <c r="Q19" s="66"/>
      <c r="R19" s="22"/>
      <c r="S19" s="22"/>
      <c r="T19" s="22"/>
    </row>
    <row r="20" spans="1:20" ht="29.25" customHeight="1" x14ac:dyDescent="0.25">
      <c r="A20" s="68">
        <v>1</v>
      </c>
      <c r="B20" s="23">
        <f t="shared" ref="B20:T20" si="0">A20+1</f>
        <v>2</v>
      </c>
      <c r="C20" s="23">
        <f t="shared" si="0"/>
        <v>3</v>
      </c>
      <c r="D20" s="23">
        <f t="shared" si="0"/>
        <v>4</v>
      </c>
      <c r="E20" s="23">
        <f t="shared" si="0"/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</row>
    <row r="21" spans="1:20" ht="29.25" customHeight="1" x14ac:dyDescent="0.25">
      <c r="A21" s="25">
        <v>0</v>
      </c>
      <c r="B21" s="24" t="s">
        <v>29</v>
      </c>
      <c r="C21" s="25" t="s">
        <v>30</v>
      </c>
      <c r="D21" s="69">
        <f>D22+D29+D37+D43</f>
        <v>14270.35270441457</v>
      </c>
      <c r="E21" s="69">
        <f t="shared" ref="E21:P21" si="1">E22+E29+E37+E43</f>
        <v>4087.8174180414662</v>
      </c>
      <c r="F21" s="69">
        <f t="shared" si="1"/>
        <v>10182.535286373104</v>
      </c>
      <c r="G21" s="69">
        <f t="shared" si="1"/>
        <v>9427.1966672470244</v>
      </c>
      <c r="H21" s="69">
        <f t="shared" si="1"/>
        <v>649.83583601199985</v>
      </c>
      <c r="I21" s="69">
        <f t="shared" si="1"/>
        <v>1176.6058966205428</v>
      </c>
      <c r="J21" s="69">
        <f t="shared" si="1"/>
        <v>649.83583601199985</v>
      </c>
      <c r="K21" s="69">
        <f t="shared" si="1"/>
        <v>1621.4539999999997</v>
      </c>
      <c r="L21" s="69">
        <f t="shared" si="1"/>
        <v>0</v>
      </c>
      <c r="M21" s="69">
        <f t="shared" si="1"/>
        <v>1749.5336197051563</v>
      </c>
      <c r="N21" s="69">
        <f t="shared" si="1"/>
        <v>0</v>
      </c>
      <c r="O21" s="69">
        <f t="shared" si="1"/>
        <v>4879.6031509213244</v>
      </c>
      <c r="P21" s="69">
        <f t="shared" si="1"/>
        <v>0</v>
      </c>
      <c r="Q21" s="69">
        <f>Q22+Q29+Q37+Q43</f>
        <v>9532.6994503611004</v>
      </c>
      <c r="R21" s="30">
        <f>IF(G21="нд","нд",(J21)-(I21))</f>
        <v>-526.77006060854296</v>
      </c>
      <c r="S21" s="58">
        <f>IF(G21="нд","нд",IF((I21)&gt;0,R21/(I21),"-"))</f>
        <v>-0.44770306023583284</v>
      </c>
      <c r="T21" s="23" t="s">
        <v>31</v>
      </c>
    </row>
    <row r="22" spans="1:20" ht="29.25" customHeight="1" x14ac:dyDescent="0.25">
      <c r="A22" s="25" t="s">
        <v>32</v>
      </c>
      <c r="B22" s="24" t="s">
        <v>33</v>
      </c>
      <c r="C22" s="25" t="s">
        <v>30</v>
      </c>
      <c r="D22" s="70">
        <f>D23+D24+D25+D26+D27+D28</f>
        <v>13968.268635911765</v>
      </c>
      <c r="E22" s="70">
        <f t="shared" ref="E22:Q22" si="2">E23+E24+E25+E26+E27+E28</f>
        <v>4087.8174180414662</v>
      </c>
      <c r="F22" s="70">
        <f t="shared" si="2"/>
        <v>9880.4512178702989</v>
      </c>
      <c r="G22" s="70">
        <f t="shared" si="2"/>
        <v>9383.0560780570686</v>
      </c>
      <c r="H22" s="70">
        <f t="shared" si="2"/>
        <v>649.83583601199985</v>
      </c>
      <c r="I22" s="70">
        <f t="shared" si="2"/>
        <v>1176.6058966205428</v>
      </c>
      <c r="J22" s="70">
        <f t="shared" si="2"/>
        <v>649.83583601199985</v>
      </c>
      <c r="K22" s="70">
        <f t="shared" si="2"/>
        <v>1621.4539999999997</v>
      </c>
      <c r="L22" s="70">
        <f t="shared" si="2"/>
        <v>0</v>
      </c>
      <c r="M22" s="70">
        <f t="shared" si="2"/>
        <v>1705.3930305151998</v>
      </c>
      <c r="N22" s="70">
        <f t="shared" si="2"/>
        <v>0</v>
      </c>
      <c r="O22" s="70">
        <f t="shared" si="2"/>
        <v>4879.6031509213244</v>
      </c>
      <c r="P22" s="70">
        <f t="shared" si="2"/>
        <v>0</v>
      </c>
      <c r="Q22" s="70">
        <f t="shared" si="2"/>
        <v>9230.6153818582952</v>
      </c>
      <c r="R22" s="30">
        <f t="shared" ref="R22:R85" si="3">IF(G22="нд","нд",(J22)-(I22))</f>
        <v>-526.77006060854296</v>
      </c>
      <c r="S22" s="58">
        <f t="shared" ref="S22:S85" si="4">IF(G22="нд","нд",IF((I22)&gt;0,R22/(I22),"-"))</f>
        <v>-0.44770306023583284</v>
      </c>
      <c r="T22" s="23" t="s">
        <v>31</v>
      </c>
    </row>
    <row r="23" spans="1:20" ht="29.25" customHeight="1" x14ac:dyDescent="0.25">
      <c r="A23" s="25" t="s">
        <v>34</v>
      </c>
      <c r="B23" s="24" t="s">
        <v>35</v>
      </c>
      <c r="C23" s="25" t="s">
        <v>30</v>
      </c>
      <c r="D23" s="26">
        <f>D46</f>
        <v>4804.417028379019</v>
      </c>
      <c r="E23" s="26">
        <f t="shared" ref="E23:Q23" si="5">E46</f>
        <v>1058.6002792596173</v>
      </c>
      <c r="F23" s="26">
        <f t="shared" si="5"/>
        <v>3745.8167491194013</v>
      </c>
      <c r="G23" s="26">
        <f t="shared" si="5"/>
        <v>3075.3302753669641</v>
      </c>
      <c r="H23" s="26">
        <f t="shared" si="5"/>
        <v>96.539701061999992</v>
      </c>
      <c r="I23" s="26">
        <f t="shared" si="5"/>
        <v>203.62557455694275</v>
      </c>
      <c r="J23" s="26">
        <f t="shared" si="5"/>
        <v>96.539701061999992</v>
      </c>
      <c r="K23" s="26">
        <f t="shared" si="5"/>
        <v>802.6339999999999</v>
      </c>
      <c r="L23" s="26">
        <f t="shared" si="5"/>
        <v>0</v>
      </c>
      <c r="M23" s="26">
        <f t="shared" si="5"/>
        <v>982.28819999999996</v>
      </c>
      <c r="N23" s="26">
        <f t="shared" si="5"/>
        <v>0</v>
      </c>
      <c r="O23" s="26">
        <f t="shared" si="5"/>
        <v>1086.7825008100217</v>
      </c>
      <c r="P23" s="26">
        <f t="shared" si="5"/>
        <v>0</v>
      </c>
      <c r="Q23" s="26">
        <f t="shared" si="5"/>
        <v>3649.2770480574013</v>
      </c>
      <c r="R23" s="30">
        <f t="shared" si="3"/>
        <v>-107.08587349494276</v>
      </c>
      <c r="S23" s="58">
        <f t="shared" si="4"/>
        <v>-0.5258959918367071</v>
      </c>
      <c r="T23" s="23" t="s">
        <v>31</v>
      </c>
    </row>
    <row r="24" spans="1:20" ht="29.25" customHeight="1" x14ac:dyDescent="0.25">
      <c r="A24" s="25" t="s">
        <v>36</v>
      </c>
      <c r="B24" s="24" t="s">
        <v>37</v>
      </c>
      <c r="C24" s="25" t="s">
        <v>30</v>
      </c>
      <c r="D24" s="26">
        <f>D77</f>
        <v>5430.9503224021091</v>
      </c>
      <c r="E24" s="26">
        <f t="shared" ref="E24:Q24" si="6">E77</f>
        <v>694.28717401104859</v>
      </c>
      <c r="F24" s="26">
        <f t="shared" si="6"/>
        <v>4736.6631483910605</v>
      </c>
      <c r="G24" s="26">
        <f t="shared" si="6"/>
        <v>4384.2368673505925</v>
      </c>
      <c r="H24" s="26">
        <f t="shared" si="6"/>
        <v>1.4277323099999999</v>
      </c>
      <c r="I24" s="26">
        <f t="shared" si="6"/>
        <v>110.78</v>
      </c>
      <c r="J24" s="26">
        <f t="shared" si="6"/>
        <v>1.4277323099999999</v>
      </c>
      <c r="K24" s="26">
        <f t="shared" si="6"/>
        <v>362.21999999999997</v>
      </c>
      <c r="L24" s="26">
        <f t="shared" si="6"/>
        <v>0</v>
      </c>
      <c r="M24" s="26">
        <f t="shared" si="6"/>
        <v>404.73771051519986</v>
      </c>
      <c r="N24" s="26">
        <f t="shared" si="6"/>
        <v>0</v>
      </c>
      <c r="O24" s="26">
        <f t="shared" si="6"/>
        <v>3506.4991568353917</v>
      </c>
      <c r="P24" s="26">
        <f t="shared" si="6"/>
        <v>0</v>
      </c>
      <c r="Q24" s="26">
        <f t="shared" si="6"/>
        <v>4735.2354160810601</v>
      </c>
      <c r="R24" s="30">
        <f t="shared" si="3"/>
        <v>-109.35226769000001</v>
      </c>
      <c r="S24" s="58">
        <f t="shared" si="4"/>
        <v>-0.98711200297887713</v>
      </c>
      <c r="T24" s="23" t="s">
        <v>31</v>
      </c>
    </row>
    <row r="25" spans="1:20" ht="29.25" customHeight="1" x14ac:dyDescent="0.25">
      <c r="A25" s="25" t="s">
        <v>38</v>
      </c>
      <c r="B25" s="24" t="s">
        <v>39</v>
      </c>
      <c r="C25" s="25" t="s">
        <v>30</v>
      </c>
      <c r="D25" s="26">
        <f>D101</f>
        <v>0</v>
      </c>
      <c r="E25" s="26">
        <f t="shared" ref="E25:Q25" si="7">E101</f>
        <v>0</v>
      </c>
      <c r="F25" s="26">
        <f t="shared" si="7"/>
        <v>0</v>
      </c>
      <c r="G25" s="26">
        <f t="shared" si="7"/>
        <v>0</v>
      </c>
      <c r="H25" s="26">
        <f t="shared" si="7"/>
        <v>0</v>
      </c>
      <c r="I25" s="26">
        <f t="shared" si="7"/>
        <v>0</v>
      </c>
      <c r="J25" s="26">
        <f t="shared" si="7"/>
        <v>0</v>
      </c>
      <c r="K25" s="26">
        <f t="shared" si="7"/>
        <v>0</v>
      </c>
      <c r="L25" s="26">
        <f t="shared" si="7"/>
        <v>0</v>
      </c>
      <c r="M25" s="26">
        <f t="shared" si="7"/>
        <v>0</v>
      </c>
      <c r="N25" s="26">
        <f t="shared" si="7"/>
        <v>0</v>
      </c>
      <c r="O25" s="26">
        <f t="shared" si="7"/>
        <v>0</v>
      </c>
      <c r="P25" s="26">
        <f t="shared" si="7"/>
        <v>0</v>
      </c>
      <c r="Q25" s="26">
        <f t="shared" si="7"/>
        <v>0</v>
      </c>
      <c r="R25" s="30">
        <f t="shared" si="3"/>
        <v>0</v>
      </c>
      <c r="S25" s="58" t="str">
        <f t="shared" si="4"/>
        <v>-</v>
      </c>
      <c r="T25" s="23" t="s">
        <v>31</v>
      </c>
    </row>
    <row r="26" spans="1:20" ht="29.25" customHeight="1" x14ac:dyDescent="0.25">
      <c r="A26" s="25" t="s">
        <v>40</v>
      </c>
      <c r="B26" s="24" t="s">
        <v>41</v>
      </c>
      <c r="C26" s="25" t="s">
        <v>30</v>
      </c>
      <c r="D26" s="26">
        <f t="shared" ref="D26:Q26" si="8">D104</f>
        <v>1965.9633414902362</v>
      </c>
      <c r="E26" s="26">
        <f t="shared" si="8"/>
        <v>761.66041392199998</v>
      </c>
      <c r="F26" s="26">
        <f t="shared" si="8"/>
        <v>1204.3029275682361</v>
      </c>
      <c r="G26" s="26">
        <f t="shared" si="8"/>
        <v>1245.2414932759109</v>
      </c>
      <c r="H26" s="26">
        <f t="shared" si="8"/>
        <v>2.7945826899999999</v>
      </c>
      <c r="I26" s="26">
        <f t="shared" si="8"/>
        <v>184.67999999999998</v>
      </c>
      <c r="J26" s="26">
        <f t="shared" si="8"/>
        <v>2.7945826899999999</v>
      </c>
      <c r="K26" s="26">
        <f t="shared" si="8"/>
        <v>456.59999999999997</v>
      </c>
      <c r="L26" s="26">
        <f t="shared" si="8"/>
        <v>0</v>
      </c>
      <c r="M26" s="26">
        <f t="shared" si="8"/>
        <v>317.64</v>
      </c>
      <c r="N26" s="26">
        <f t="shared" si="8"/>
        <v>0</v>
      </c>
      <c r="O26" s="26">
        <f t="shared" si="8"/>
        <v>286.32149327591105</v>
      </c>
      <c r="P26" s="26">
        <f t="shared" si="8"/>
        <v>0</v>
      </c>
      <c r="Q26" s="26">
        <f t="shared" si="8"/>
        <v>1201.5083448782361</v>
      </c>
      <c r="R26" s="30">
        <f t="shared" si="3"/>
        <v>-181.88541730999998</v>
      </c>
      <c r="S26" s="58">
        <f t="shared" si="4"/>
        <v>-0.9848679733051765</v>
      </c>
      <c r="T26" s="23" t="s">
        <v>31</v>
      </c>
    </row>
    <row r="27" spans="1:20" ht="29.25" customHeight="1" x14ac:dyDescent="0.25">
      <c r="A27" s="25" t="s">
        <v>42</v>
      </c>
      <c r="B27" s="24" t="s">
        <v>43</v>
      </c>
      <c r="C27" s="25" t="s">
        <v>30</v>
      </c>
      <c r="D27" s="26">
        <f t="shared" ref="D27:Q28" si="9">D115</f>
        <v>0</v>
      </c>
      <c r="E27" s="26">
        <f t="shared" si="9"/>
        <v>0</v>
      </c>
      <c r="F27" s="26">
        <f t="shared" si="9"/>
        <v>0</v>
      </c>
      <c r="G27" s="26">
        <f t="shared" si="9"/>
        <v>0</v>
      </c>
      <c r="H27" s="26">
        <f t="shared" si="9"/>
        <v>0</v>
      </c>
      <c r="I27" s="26">
        <f t="shared" si="9"/>
        <v>0</v>
      </c>
      <c r="J27" s="26">
        <f t="shared" si="9"/>
        <v>0</v>
      </c>
      <c r="K27" s="26">
        <f t="shared" si="9"/>
        <v>0</v>
      </c>
      <c r="L27" s="26">
        <f t="shared" si="9"/>
        <v>0</v>
      </c>
      <c r="M27" s="26">
        <f t="shared" si="9"/>
        <v>0</v>
      </c>
      <c r="N27" s="26">
        <f t="shared" si="9"/>
        <v>0</v>
      </c>
      <c r="O27" s="26">
        <f t="shared" si="9"/>
        <v>0</v>
      </c>
      <c r="P27" s="26">
        <f t="shared" si="9"/>
        <v>0</v>
      </c>
      <c r="Q27" s="26">
        <f t="shared" si="9"/>
        <v>0</v>
      </c>
      <c r="R27" s="30">
        <f t="shared" si="3"/>
        <v>0</v>
      </c>
      <c r="S27" s="58" t="str">
        <f t="shared" si="4"/>
        <v>-</v>
      </c>
      <c r="T27" s="23" t="s">
        <v>31</v>
      </c>
    </row>
    <row r="28" spans="1:20" ht="29.25" customHeight="1" x14ac:dyDescent="0.25">
      <c r="A28" s="25" t="s">
        <v>44</v>
      </c>
      <c r="B28" s="24" t="s">
        <v>45</v>
      </c>
      <c r="C28" s="25" t="s">
        <v>30</v>
      </c>
      <c r="D28" s="26">
        <f t="shared" si="9"/>
        <v>1766.9379436404001</v>
      </c>
      <c r="E28" s="26">
        <f t="shared" si="9"/>
        <v>1573.2695508488002</v>
      </c>
      <c r="F28" s="26">
        <f t="shared" si="9"/>
        <v>193.66839279159976</v>
      </c>
      <c r="G28" s="26">
        <f t="shared" si="9"/>
        <v>678.24744206360003</v>
      </c>
      <c r="H28" s="26">
        <f t="shared" si="9"/>
        <v>549.0738199499998</v>
      </c>
      <c r="I28" s="26">
        <f t="shared" si="9"/>
        <v>677.52032206360002</v>
      </c>
      <c r="J28" s="26">
        <f t="shared" si="9"/>
        <v>549.0738199499998</v>
      </c>
      <c r="K28" s="26">
        <f t="shared" si="9"/>
        <v>0</v>
      </c>
      <c r="L28" s="26">
        <f t="shared" si="9"/>
        <v>0</v>
      </c>
      <c r="M28" s="26">
        <f t="shared" si="9"/>
        <v>0.72711999999999988</v>
      </c>
      <c r="N28" s="26">
        <f t="shared" si="9"/>
        <v>0</v>
      </c>
      <c r="O28" s="26">
        <f t="shared" si="9"/>
        <v>0</v>
      </c>
      <c r="P28" s="26">
        <f t="shared" si="9"/>
        <v>0</v>
      </c>
      <c r="Q28" s="26">
        <f t="shared" si="9"/>
        <v>-355.40542715840013</v>
      </c>
      <c r="R28" s="30">
        <f t="shared" si="3"/>
        <v>-128.44650211360022</v>
      </c>
      <c r="S28" s="58">
        <f t="shared" si="4"/>
        <v>-0.18958324633329998</v>
      </c>
      <c r="T28" s="23" t="s">
        <v>31</v>
      </c>
    </row>
    <row r="29" spans="1:20" ht="29.25" customHeight="1" x14ac:dyDescent="0.25">
      <c r="A29" s="25" t="s">
        <v>46</v>
      </c>
      <c r="B29" s="24" t="s">
        <v>47</v>
      </c>
      <c r="C29" s="25" t="s">
        <v>30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30">
        <f t="shared" si="3"/>
        <v>0</v>
      </c>
      <c r="S29" s="58" t="str">
        <f t="shared" si="4"/>
        <v>-</v>
      </c>
      <c r="T29" s="23" t="s">
        <v>31</v>
      </c>
    </row>
    <row r="30" spans="1:20" ht="29.25" customHeight="1" x14ac:dyDescent="0.25">
      <c r="A30" s="25" t="s">
        <v>48</v>
      </c>
      <c r="B30" s="24" t="s">
        <v>49</v>
      </c>
      <c r="C30" s="25" t="s">
        <v>30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30">
        <f t="shared" si="3"/>
        <v>0</v>
      </c>
      <c r="S30" s="58" t="str">
        <f t="shared" si="4"/>
        <v>-</v>
      </c>
      <c r="T30" s="23" t="s">
        <v>31</v>
      </c>
    </row>
    <row r="31" spans="1:20" ht="29.25" customHeight="1" x14ac:dyDescent="0.25">
      <c r="A31" s="25" t="s">
        <v>50</v>
      </c>
      <c r="B31" s="24" t="s">
        <v>51</v>
      </c>
      <c r="C31" s="25" t="s">
        <v>30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30">
        <f t="shared" si="3"/>
        <v>0</v>
      </c>
      <c r="S31" s="58" t="str">
        <f t="shared" si="4"/>
        <v>-</v>
      </c>
      <c r="T31" s="23" t="s">
        <v>31</v>
      </c>
    </row>
    <row r="32" spans="1:20" ht="29.25" customHeight="1" x14ac:dyDescent="0.25">
      <c r="A32" s="25" t="s">
        <v>52</v>
      </c>
      <c r="B32" s="24" t="s">
        <v>53</v>
      </c>
      <c r="C32" s="25" t="s">
        <v>30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30">
        <f t="shared" si="3"/>
        <v>0</v>
      </c>
      <c r="S32" s="58" t="str">
        <f t="shared" si="4"/>
        <v>-</v>
      </c>
      <c r="T32" s="23" t="s">
        <v>31</v>
      </c>
    </row>
    <row r="33" spans="1:26" ht="29.25" customHeight="1" x14ac:dyDescent="0.25">
      <c r="A33" s="25" t="s">
        <v>54</v>
      </c>
      <c r="B33" s="24" t="s">
        <v>55</v>
      </c>
      <c r="C33" s="25" t="s">
        <v>30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30">
        <f t="shared" si="3"/>
        <v>0</v>
      </c>
      <c r="S33" s="58" t="str">
        <f t="shared" si="4"/>
        <v>-</v>
      </c>
      <c r="T33" s="23" t="s">
        <v>31</v>
      </c>
    </row>
    <row r="34" spans="1:26" ht="29.25" customHeight="1" x14ac:dyDescent="0.25">
      <c r="A34" s="25" t="s">
        <v>56</v>
      </c>
      <c r="B34" s="24" t="s">
        <v>57</v>
      </c>
      <c r="C34" s="25" t="s">
        <v>30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30">
        <f t="shared" si="3"/>
        <v>0</v>
      </c>
      <c r="S34" s="58" t="str">
        <f t="shared" si="4"/>
        <v>-</v>
      </c>
      <c r="T34" s="23" t="s">
        <v>31</v>
      </c>
    </row>
    <row r="35" spans="1:26" ht="29.25" customHeight="1" x14ac:dyDescent="0.25">
      <c r="A35" s="25" t="s">
        <v>58</v>
      </c>
      <c r="B35" s="24" t="s">
        <v>43</v>
      </c>
      <c r="C35" s="25" t="s">
        <v>30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30">
        <f t="shared" si="3"/>
        <v>0</v>
      </c>
      <c r="S35" s="58" t="str">
        <f t="shared" si="4"/>
        <v>-</v>
      </c>
      <c r="T35" s="23" t="s">
        <v>31</v>
      </c>
    </row>
    <row r="36" spans="1:26" ht="29.25" customHeight="1" x14ac:dyDescent="0.25">
      <c r="A36" s="25" t="s">
        <v>59</v>
      </c>
      <c r="B36" s="24" t="s">
        <v>45</v>
      </c>
      <c r="C36" s="25" t="s">
        <v>30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30">
        <f t="shared" si="3"/>
        <v>0</v>
      </c>
      <c r="S36" s="58" t="str">
        <f t="shared" si="4"/>
        <v>-</v>
      </c>
      <c r="T36" s="23" t="s">
        <v>31</v>
      </c>
    </row>
    <row r="37" spans="1:26" ht="29.25" customHeight="1" x14ac:dyDescent="0.25">
      <c r="A37" s="25" t="s">
        <v>60</v>
      </c>
      <c r="B37" s="24" t="s">
        <v>61</v>
      </c>
      <c r="C37" s="25" t="s">
        <v>30</v>
      </c>
      <c r="D37" s="26">
        <f>D210</f>
        <v>302.0840685028046</v>
      </c>
      <c r="E37" s="26">
        <f t="shared" ref="E37:Q38" si="10">E210</f>
        <v>0</v>
      </c>
      <c r="F37" s="26">
        <f t="shared" si="10"/>
        <v>302.0840685028046</v>
      </c>
      <c r="G37" s="26">
        <f t="shared" si="10"/>
        <v>44.140589189956394</v>
      </c>
      <c r="H37" s="26">
        <f t="shared" si="10"/>
        <v>0</v>
      </c>
      <c r="I37" s="26">
        <f t="shared" si="10"/>
        <v>0</v>
      </c>
      <c r="J37" s="26">
        <f t="shared" si="10"/>
        <v>0</v>
      </c>
      <c r="K37" s="26">
        <f t="shared" si="10"/>
        <v>0</v>
      </c>
      <c r="L37" s="26">
        <f t="shared" si="10"/>
        <v>0</v>
      </c>
      <c r="M37" s="26">
        <f t="shared" si="10"/>
        <v>44.140589189956394</v>
      </c>
      <c r="N37" s="26">
        <f t="shared" si="10"/>
        <v>0</v>
      </c>
      <c r="O37" s="26">
        <f t="shared" si="10"/>
        <v>0</v>
      </c>
      <c r="P37" s="26">
        <f t="shared" si="10"/>
        <v>0</v>
      </c>
      <c r="Q37" s="26">
        <f t="shared" si="10"/>
        <v>302.0840685028046</v>
      </c>
      <c r="R37" s="30">
        <f t="shared" si="3"/>
        <v>0</v>
      </c>
      <c r="S37" s="58" t="str">
        <f t="shared" si="4"/>
        <v>-</v>
      </c>
      <c r="T37" s="23" t="s">
        <v>31</v>
      </c>
    </row>
    <row r="38" spans="1:26" ht="29.25" customHeight="1" x14ac:dyDescent="0.25">
      <c r="A38" s="25" t="s">
        <v>62</v>
      </c>
      <c r="B38" s="24" t="s">
        <v>51</v>
      </c>
      <c r="C38" s="25" t="s">
        <v>30</v>
      </c>
      <c r="D38" s="26">
        <f>D211</f>
        <v>0</v>
      </c>
      <c r="E38" s="26">
        <f t="shared" si="10"/>
        <v>0</v>
      </c>
      <c r="F38" s="26">
        <f t="shared" si="10"/>
        <v>0</v>
      </c>
      <c r="G38" s="26">
        <f t="shared" si="10"/>
        <v>0</v>
      </c>
      <c r="H38" s="26">
        <f t="shared" si="10"/>
        <v>0</v>
      </c>
      <c r="I38" s="26">
        <f t="shared" si="10"/>
        <v>0</v>
      </c>
      <c r="J38" s="26">
        <f t="shared" si="10"/>
        <v>0</v>
      </c>
      <c r="K38" s="26">
        <f t="shared" si="10"/>
        <v>0</v>
      </c>
      <c r="L38" s="26">
        <f t="shared" si="10"/>
        <v>0</v>
      </c>
      <c r="M38" s="26">
        <f t="shared" si="10"/>
        <v>0</v>
      </c>
      <c r="N38" s="26">
        <f t="shared" si="10"/>
        <v>0</v>
      </c>
      <c r="O38" s="26">
        <f t="shared" si="10"/>
        <v>0</v>
      </c>
      <c r="P38" s="26">
        <f t="shared" si="10"/>
        <v>0</v>
      </c>
      <c r="Q38" s="26">
        <f t="shared" si="10"/>
        <v>0</v>
      </c>
      <c r="R38" s="30">
        <f t="shared" si="3"/>
        <v>0</v>
      </c>
      <c r="S38" s="58" t="str">
        <f t="shared" si="4"/>
        <v>-</v>
      </c>
      <c r="T38" s="23" t="s">
        <v>31</v>
      </c>
    </row>
    <row r="39" spans="1:26" ht="29.25" customHeight="1" x14ac:dyDescent="0.25">
      <c r="A39" s="25" t="s">
        <v>63</v>
      </c>
      <c r="B39" s="24" t="s">
        <v>64</v>
      </c>
      <c r="C39" s="25" t="s">
        <v>30</v>
      </c>
      <c r="D39" s="26">
        <f>D217</f>
        <v>0</v>
      </c>
      <c r="E39" s="26">
        <f t="shared" ref="E39:Q39" si="11">E217</f>
        <v>0</v>
      </c>
      <c r="F39" s="26">
        <f t="shared" si="11"/>
        <v>0</v>
      </c>
      <c r="G39" s="26">
        <f t="shared" si="11"/>
        <v>0</v>
      </c>
      <c r="H39" s="26">
        <f t="shared" si="11"/>
        <v>0</v>
      </c>
      <c r="I39" s="26">
        <f t="shared" si="11"/>
        <v>0</v>
      </c>
      <c r="J39" s="26">
        <f t="shared" si="11"/>
        <v>0</v>
      </c>
      <c r="K39" s="26">
        <f t="shared" si="11"/>
        <v>0</v>
      </c>
      <c r="L39" s="26">
        <f t="shared" si="11"/>
        <v>0</v>
      </c>
      <c r="M39" s="26">
        <f t="shared" si="11"/>
        <v>0</v>
      </c>
      <c r="N39" s="26">
        <f t="shared" si="11"/>
        <v>0</v>
      </c>
      <c r="O39" s="26">
        <f t="shared" si="11"/>
        <v>0</v>
      </c>
      <c r="P39" s="26">
        <f t="shared" si="11"/>
        <v>0</v>
      </c>
      <c r="Q39" s="26">
        <f t="shared" si="11"/>
        <v>0</v>
      </c>
      <c r="R39" s="30">
        <f t="shared" si="3"/>
        <v>0</v>
      </c>
      <c r="S39" s="58" t="str">
        <f t="shared" si="4"/>
        <v>-</v>
      </c>
      <c r="T39" s="23" t="s">
        <v>31</v>
      </c>
    </row>
    <row r="40" spans="1:26" ht="29.25" customHeight="1" x14ac:dyDescent="0.25">
      <c r="A40" s="25" t="s">
        <v>65</v>
      </c>
      <c r="B40" s="24" t="s">
        <v>66</v>
      </c>
      <c r="C40" s="25" t="s">
        <v>30</v>
      </c>
      <c r="D40" s="26">
        <f>D224</f>
        <v>0</v>
      </c>
      <c r="E40" s="26">
        <f t="shared" ref="E40:Q40" si="12">E224</f>
        <v>0</v>
      </c>
      <c r="F40" s="26">
        <f t="shared" si="12"/>
        <v>0</v>
      </c>
      <c r="G40" s="26">
        <f t="shared" si="12"/>
        <v>0</v>
      </c>
      <c r="H40" s="26">
        <f t="shared" si="12"/>
        <v>0</v>
      </c>
      <c r="I40" s="26">
        <f t="shared" si="12"/>
        <v>0</v>
      </c>
      <c r="J40" s="26">
        <f t="shared" si="12"/>
        <v>0</v>
      </c>
      <c r="K40" s="26">
        <f t="shared" si="12"/>
        <v>0</v>
      </c>
      <c r="L40" s="26">
        <f t="shared" si="12"/>
        <v>0</v>
      </c>
      <c r="M40" s="26">
        <f t="shared" si="12"/>
        <v>0</v>
      </c>
      <c r="N40" s="26">
        <f t="shared" si="12"/>
        <v>0</v>
      </c>
      <c r="O40" s="26">
        <f t="shared" si="12"/>
        <v>0</v>
      </c>
      <c r="P40" s="26">
        <f t="shared" si="12"/>
        <v>0</v>
      </c>
      <c r="Q40" s="26">
        <f t="shared" si="12"/>
        <v>0</v>
      </c>
      <c r="R40" s="30">
        <f t="shared" si="3"/>
        <v>0</v>
      </c>
      <c r="S40" s="58" t="str">
        <f t="shared" si="4"/>
        <v>-</v>
      </c>
      <c r="T40" s="23" t="s">
        <v>31</v>
      </c>
    </row>
    <row r="41" spans="1:26" ht="29.25" customHeight="1" x14ac:dyDescent="0.25">
      <c r="A41" s="25" t="s">
        <v>67</v>
      </c>
      <c r="B41" s="24" t="s">
        <v>43</v>
      </c>
      <c r="C41" s="25" t="s">
        <v>30</v>
      </c>
      <c r="D41" s="26">
        <f>D231</f>
        <v>0</v>
      </c>
      <c r="E41" s="26">
        <f t="shared" ref="E41:Q42" si="13">E231</f>
        <v>0</v>
      </c>
      <c r="F41" s="26">
        <f t="shared" si="13"/>
        <v>0</v>
      </c>
      <c r="G41" s="26">
        <f t="shared" si="13"/>
        <v>0</v>
      </c>
      <c r="H41" s="26">
        <f t="shared" si="13"/>
        <v>0</v>
      </c>
      <c r="I41" s="26">
        <f t="shared" si="13"/>
        <v>0</v>
      </c>
      <c r="J41" s="26">
        <f t="shared" si="13"/>
        <v>0</v>
      </c>
      <c r="K41" s="26">
        <f t="shared" si="13"/>
        <v>0</v>
      </c>
      <c r="L41" s="26">
        <f t="shared" si="13"/>
        <v>0</v>
      </c>
      <c r="M41" s="26">
        <f t="shared" si="13"/>
        <v>0</v>
      </c>
      <c r="N41" s="26">
        <f t="shared" si="13"/>
        <v>0</v>
      </c>
      <c r="O41" s="26">
        <f t="shared" si="13"/>
        <v>0</v>
      </c>
      <c r="P41" s="26">
        <f t="shared" si="13"/>
        <v>0</v>
      </c>
      <c r="Q41" s="26">
        <f t="shared" si="13"/>
        <v>0</v>
      </c>
      <c r="R41" s="30">
        <f t="shared" si="3"/>
        <v>0</v>
      </c>
      <c r="S41" s="58" t="str">
        <f t="shared" si="4"/>
        <v>-</v>
      </c>
      <c r="T41" s="23" t="s">
        <v>31</v>
      </c>
    </row>
    <row r="42" spans="1:26" ht="29.25" customHeight="1" x14ac:dyDescent="0.25">
      <c r="A42" s="25" t="s">
        <v>68</v>
      </c>
      <c r="B42" s="24" t="s">
        <v>45</v>
      </c>
      <c r="C42" s="25" t="s">
        <v>30</v>
      </c>
      <c r="D42" s="26">
        <f>D232</f>
        <v>302.0840685028046</v>
      </c>
      <c r="E42" s="26">
        <f t="shared" si="13"/>
        <v>0</v>
      </c>
      <c r="F42" s="26">
        <f t="shared" si="13"/>
        <v>302.0840685028046</v>
      </c>
      <c r="G42" s="26">
        <f t="shared" si="13"/>
        <v>44.140589189956394</v>
      </c>
      <c r="H42" s="26">
        <f t="shared" si="13"/>
        <v>0</v>
      </c>
      <c r="I42" s="26">
        <f t="shared" si="13"/>
        <v>0</v>
      </c>
      <c r="J42" s="26">
        <f t="shared" si="13"/>
        <v>0</v>
      </c>
      <c r="K42" s="26">
        <f t="shared" si="13"/>
        <v>0</v>
      </c>
      <c r="L42" s="26">
        <f t="shared" si="13"/>
        <v>0</v>
      </c>
      <c r="M42" s="26">
        <f t="shared" si="13"/>
        <v>44.140589189956394</v>
      </c>
      <c r="N42" s="26">
        <f t="shared" si="13"/>
        <v>0</v>
      </c>
      <c r="O42" s="26">
        <f t="shared" si="13"/>
        <v>0</v>
      </c>
      <c r="P42" s="26">
        <f t="shared" si="13"/>
        <v>0</v>
      </c>
      <c r="Q42" s="26">
        <f t="shared" si="13"/>
        <v>302.0840685028046</v>
      </c>
      <c r="R42" s="30">
        <f t="shared" si="3"/>
        <v>0</v>
      </c>
      <c r="S42" s="58" t="str">
        <f t="shared" si="4"/>
        <v>-</v>
      </c>
      <c r="T42" s="23" t="s">
        <v>31</v>
      </c>
    </row>
    <row r="43" spans="1:26" ht="29.25" customHeight="1" x14ac:dyDescent="0.25">
      <c r="A43" s="25" t="s">
        <v>69</v>
      </c>
      <c r="B43" s="24" t="s">
        <v>70</v>
      </c>
      <c r="C43" s="25" t="s">
        <v>30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f>Q236</f>
        <v>0</v>
      </c>
      <c r="R43" s="30">
        <f t="shared" si="3"/>
        <v>0</v>
      </c>
      <c r="S43" s="58" t="str">
        <f t="shared" si="4"/>
        <v>-</v>
      </c>
      <c r="T43" s="23" t="s">
        <v>31</v>
      </c>
    </row>
    <row r="44" spans="1:26" ht="30" customHeight="1" x14ac:dyDescent="0.25">
      <c r="A44" s="25" t="s">
        <v>71</v>
      </c>
      <c r="B44" s="24" t="s">
        <v>72</v>
      </c>
      <c r="C44" s="25" t="s">
        <v>30</v>
      </c>
      <c r="D44" s="26">
        <f t="shared" ref="D44:Q44" si="14">SUM(D45,D171,D210,D236)</f>
        <v>14270.35270441457</v>
      </c>
      <c r="E44" s="26">
        <f t="shared" si="14"/>
        <v>4087.8174180414662</v>
      </c>
      <c r="F44" s="26">
        <f t="shared" si="14"/>
        <v>10182.535286373104</v>
      </c>
      <c r="G44" s="26">
        <f t="shared" si="14"/>
        <v>9427.1966672470244</v>
      </c>
      <c r="H44" s="26">
        <f t="shared" si="14"/>
        <v>649.83583601199985</v>
      </c>
      <c r="I44" s="26">
        <f t="shared" si="14"/>
        <v>1176.6058966205428</v>
      </c>
      <c r="J44" s="26">
        <f t="shared" si="14"/>
        <v>649.83583601199985</v>
      </c>
      <c r="K44" s="26">
        <f t="shared" si="14"/>
        <v>1621.4539999999997</v>
      </c>
      <c r="L44" s="26">
        <f t="shared" si="14"/>
        <v>0</v>
      </c>
      <c r="M44" s="26">
        <f t="shared" si="14"/>
        <v>1749.5336197051563</v>
      </c>
      <c r="N44" s="26">
        <f t="shared" si="14"/>
        <v>0</v>
      </c>
      <c r="O44" s="26">
        <f t="shared" si="14"/>
        <v>4879.6031509213244</v>
      </c>
      <c r="P44" s="26">
        <f t="shared" si="14"/>
        <v>0</v>
      </c>
      <c r="Q44" s="26">
        <f t="shared" si="14"/>
        <v>9532.6994503611004</v>
      </c>
      <c r="R44" s="30">
        <f t="shared" si="3"/>
        <v>-526.77006060854296</v>
      </c>
      <c r="S44" s="58">
        <f t="shared" si="4"/>
        <v>-0.44770306023583284</v>
      </c>
      <c r="T44" s="23" t="s">
        <v>31</v>
      </c>
      <c r="U44" s="12"/>
      <c r="V44" s="12"/>
    </row>
    <row r="45" spans="1:26" ht="30" customHeight="1" x14ac:dyDescent="0.25">
      <c r="A45" s="25" t="s">
        <v>73</v>
      </c>
      <c r="B45" s="71" t="s">
        <v>74</v>
      </c>
      <c r="C45" s="25" t="s">
        <v>30</v>
      </c>
      <c r="D45" s="26">
        <f t="shared" ref="D45:Q45" si="15">D46+D77+D101+D104+D115+D116</f>
        <v>13968.268635911765</v>
      </c>
      <c r="E45" s="26">
        <f t="shared" si="15"/>
        <v>4087.8174180414662</v>
      </c>
      <c r="F45" s="26">
        <f t="shared" si="15"/>
        <v>9880.4512178702989</v>
      </c>
      <c r="G45" s="26">
        <f t="shared" si="15"/>
        <v>9383.0560780570686</v>
      </c>
      <c r="H45" s="26">
        <f t="shared" si="15"/>
        <v>649.83583601199985</v>
      </c>
      <c r="I45" s="26">
        <f t="shared" si="15"/>
        <v>1176.6058966205428</v>
      </c>
      <c r="J45" s="26">
        <f t="shared" si="15"/>
        <v>649.83583601199985</v>
      </c>
      <c r="K45" s="26">
        <f t="shared" si="15"/>
        <v>1621.4539999999997</v>
      </c>
      <c r="L45" s="26">
        <f t="shared" si="15"/>
        <v>0</v>
      </c>
      <c r="M45" s="26">
        <f t="shared" si="15"/>
        <v>1705.3930305151998</v>
      </c>
      <c r="N45" s="26">
        <f t="shared" si="15"/>
        <v>0</v>
      </c>
      <c r="O45" s="26">
        <f t="shared" si="15"/>
        <v>4879.6031509213244</v>
      </c>
      <c r="P45" s="26">
        <f t="shared" si="15"/>
        <v>0</v>
      </c>
      <c r="Q45" s="26">
        <f t="shared" si="15"/>
        <v>9230.6153818582952</v>
      </c>
      <c r="R45" s="30">
        <f t="shared" si="3"/>
        <v>-526.77006060854296</v>
      </c>
      <c r="S45" s="58">
        <f t="shared" si="4"/>
        <v>-0.44770306023583284</v>
      </c>
      <c r="T45" s="23" t="s">
        <v>31</v>
      </c>
      <c r="U45" s="12"/>
      <c r="V45" s="12"/>
    </row>
    <row r="46" spans="1:26" x14ac:dyDescent="0.25">
      <c r="A46" s="25" t="s">
        <v>75</v>
      </c>
      <c r="B46" s="71" t="s">
        <v>76</v>
      </c>
      <c r="C46" s="25" t="s">
        <v>30</v>
      </c>
      <c r="D46" s="26">
        <f t="shared" ref="D46:Q46" si="16">D47+D57+D60+D69</f>
        <v>4804.417028379019</v>
      </c>
      <c r="E46" s="26">
        <f t="shared" si="16"/>
        <v>1058.6002792596173</v>
      </c>
      <c r="F46" s="26">
        <f t="shared" si="16"/>
        <v>3745.8167491194013</v>
      </c>
      <c r="G46" s="26">
        <f t="shared" si="16"/>
        <v>3075.3302753669641</v>
      </c>
      <c r="H46" s="26">
        <f t="shared" si="16"/>
        <v>96.539701061999992</v>
      </c>
      <c r="I46" s="26">
        <f t="shared" si="16"/>
        <v>203.62557455694275</v>
      </c>
      <c r="J46" s="26">
        <f t="shared" si="16"/>
        <v>96.539701061999992</v>
      </c>
      <c r="K46" s="26">
        <f t="shared" si="16"/>
        <v>802.6339999999999</v>
      </c>
      <c r="L46" s="26">
        <f t="shared" si="16"/>
        <v>0</v>
      </c>
      <c r="M46" s="26">
        <f t="shared" si="16"/>
        <v>982.28819999999996</v>
      </c>
      <c r="N46" s="26">
        <f t="shared" si="16"/>
        <v>0</v>
      </c>
      <c r="O46" s="26">
        <f t="shared" si="16"/>
        <v>1086.7825008100217</v>
      </c>
      <c r="P46" s="26">
        <f t="shared" si="16"/>
        <v>0</v>
      </c>
      <c r="Q46" s="26">
        <f t="shared" si="16"/>
        <v>3649.2770480574013</v>
      </c>
      <c r="R46" s="30">
        <f t="shared" si="3"/>
        <v>-107.08587349494276</v>
      </c>
      <c r="S46" s="58">
        <f t="shared" si="4"/>
        <v>-0.5258959918367071</v>
      </c>
      <c r="T46" s="23" t="s">
        <v>31</v>
      </c>
      <c r="U46" s="12"/>
      <c r="V46" s="12"/>
    </row>
    <row r="47" spans="1:26" x14ac:dyDescent="0.25">
      <c r="A47" s="25" t="s">
        <v>77</v>
      </c>
      <c r="B47" s="71" t="s">
        <v>78</v>
      </c>
      <c r="C47" s="25" t="s">
        <v>30</v>
      </c>
      <c r="D47" s="26">
        <f>SUM(D48,D49,D50)</f>
        <v>3980.3935511951327</v>
      </c>
      <c r="E47" s="26">
        <f t="shared" ref="E47:Q47" si="17">SUM(E48,E49,E50)</f>
        <v>1057.4742351240172</v>
      </c>
      <c r="F47" s="26">
        <f t="shared" si="17"/>
        <v>2922.9193160711152</v>
      </c>
      <c r="G47" s="26">
        <f t="shared" si="17"/>
        <v>2425.4066440027595</v>
      </c>
      <c r="H47" s="26">
        <f t="shared" si="17"/>
        <v>96.539701061999992</v>
      </c>
      <c r="I47" s="26">
        <f t="shared" si="17"/>
        <v>173.20702433319764</v>
      </c>
      <c r="J47" s="26">
        <f t="shared" si="17"/>
        <v>96.539701061999992</v>
      </c>
      <c r="K47" s="26">
        <f t="shared" si="17"/>
        <v>628.21399999999994</v>
      </c>
      <c r="L47" s="26">
        <f t="shared" si="17"/>
        <v>0</v>
      </c>
      <c r="M47" s="26">
        <f t="shared" si="17"/>
        <v>767.14819999999997</v>
      </c>
      <c r="N47" s="26">
        <f t="shared" si="17"/>
        <v>0</v>
      </c>
      <c r="O47" s="26">
        <f t="shared" si="17"/>
        <v>856.83741966956234</v>
      </c>
      <c r="P47" s="26">
        <f t="shared" si="17"/>
        <v>0</v>
      </c>
      <c r="Q47" s="26">
        <f t="shared" si="17"/>
        <v>2826.3796150091152</v>
      </c>
      <c r="R47" s="30">
        <f t="shared" si="3"/>
        <v>-76.667323271197645</v>
      </c>
      <c r="S47" s="58">
        <f t="shared" si="4"/>
        <v>-0.44263403038269988</v>
      </c>
      <c r="T47" s="23" t="s">
        <v>31</v>
      </c>
      <c r="U47" s="12"/>
      <c r="V47" s="12"/>
    </row>
    <row r="48" spans="1:26" ht="50.25" customHeight="1" x14ac:dyDescent="0.25">
      <c r="A48" s="25" t="s">
        <v>258</v>
      </c>
      <c r="B48" s="24" t="s">
        <v>259</v>
      </c>
      <c r="C48" s="25" t="s">
        <v>258</v>
      </c>
      <c r="D48" s="26">
        <v>244.43431206131271</v>
      </c>
      <c r="E48" s="26">
        <v>79.922135778750032</v>
      </c>
      <c r="F48" s="27">
        <v>164.51217628256268</v>
      </c>
      <c r="G48" s="29">
        <v>14.880000000000003</v>
      </c>
      <c r="H48" s="27">
        <f>J48+L48+N48+P48</f>
        <v>1.7424846000000001</v>
      </c>
      <c r="I48" s="27">
        <v>0</v>
      </c>
      <c r="J48" s="27">
        <v>1.7424846000000001</v>
      </c>
      <c r="K48" s="27">
        <v>2</v>
      </c>
      <c r="L48" s="27">
        <v>0</v>
      </c>
      <c r="M48" s="27">
        <v>2</v>
      </c>
      <c r="N48" s="27">
        <v>0</v>
      </c>
      <c r="O48" s="27">
        <v>10.880000000000003</v>
      </c>
      <c r="P48" s="27">
        <v>0</v>
      </c>
      <c r="Q48" s="29">
        <f>F48-H48</f>
        <v>162.76969168256267</v>
      </c>
      <c r="R48" s="30">
        <f t="shared" si="3"/>
        <v>1.7424846000000001</v>
      </c>
      <c r="S48" s="58" t="str">
        <f>IF(G48="нд","нд",IF((I48)&gt;0,R48/(I48),"-"))</f>
        <v>-</v>
      </c>
      <c r="T48" s="59" t="s">
        <v>274</v>
      </c>
      <c r="U48" s="12"/>
      <c r="V48" s="12"/>
      <c r="W48" s="28"/>
      <c r="Z48" s="28"/>
    </row>
    <row r="49" spans="1:26" ht="31.5" x14ac:dyDescent="0.25">
      <c r="A49" s="25" t="s">
        <v>260</v>
      </c>
      <c r="B49" s="24" t="s">
        <v>261</v>
      </c>
      <c r="C49" s="25" t="s">
        <v>260</v>
      </c>
      <c r="D49" s="26">
        <v>141.31832563757999</v>
      </c>
      <c r="E49" s="26">
        <v>26.882941857067195</v>
      </c>
      <c r="F49" s="27">
        <v>114.43538378051279</v>
      </c>
      <c r="G49" s="29">
        <v>7.68</v>
      </c>
      <c r="H49" s="27">
        <f>J49+L49+N49+P49</f>
        <v>0</v>
      </c>
      <c r="I49" s="27">
        <v>0</v>
      </c>
      <c r="J49" s="27">
        <v>0</v>
      </c>
      <c r="K49" s="27">
        <v>0</v>
      </c>
      <c r="L49" s="27">
        <v>0</v>
      </c>
      <c r="M49" s="27">
        <v>1.8</v>
      </c>
      <c r="N49" s="27">
        <v>0</v>
      </c>
      <c r="O49" s="27">
        <v>5.88</v>
      </c>
      <c r="P49" s="27">
        <v>0</v>
      </c>
      <c r="Q49" s="29">
        <f t="shared" ref="Q49" si="18">F49-H49</f>
        <v>114.43538378051279</v>
      </c>
      <c r="R49" s="30">
        <f t="shared" si="3"/>
        <v>0</v>
      </c>
      <c r="S49" s="58" t="str">
        <f t="shared" si="4"/>
        <v>-</v>
      </c>
      <c r="T49" s="60" t="s">
        <v>31</v>
      </c>
      <c r="U49" s="12"/>
      <c r="V49" s="12"/>
      <c r="W49" s="28"/>
      <c r="Z49" s="28"/>
    </row>
    <row r="50" spans="1:26" ht="31.5" x14ac:dyDescent="0.25">
      <c r="A50" s="25" t="s">
        <v>79</v>
      </c>
      <c r="B50" s="24" t="s">
        <v>80</v>
      </c>
      <c r="C50" s="25" t="s">
        <v>30</v>
      </c>
      <c r="D50" s="26">
        <f t="shared" ref="D50:Q50" si="19">SUM(D51:D56)</f>
        <v>3594.64091349624</v>
      </c>
      <c r="E50" s="26">
        <f t="shared" si="19"/>
        <v>950.66915748820009</v>
      </c>
      <c r="F50" s="26">
        <f t="shared" si="19"/>
        <v>2643.9717560080398</v>
      </c>
      <c r="G50" s="26">
        <f t="shared" si="19"/>
        <v>2402.8466440027596</v>
      </c>
      <c r="H50" s="26">
        <f t="shared" si="19"/>
        <v>94.797216461999994</v>
      </c>
      <c r="I50" s="26">
        <f t="shared" si="19"/>
        <v>173.20702433319764</v>
      </c>
      <c r="J50" s="26">
        <f t="shared" si="19"/>
        <v>94.797216461999994</v>
      </c>
      <c r="K50" s="26">
        <f t="shared" si="19"/>
        <v>626.21399999999994</v>
      </c>
      <c r="L50" s="26">
        <f t="shared" si="19"/>
        <v>0</v>
      </c>
      <c r="M50" s="26">
        <f t="shared" si="19"/>
        <v>763.34820000000002</v>
      </c>
      <c r="N50" s="26">
        <f t="shared" si="19"/>
        <v>0</v>
      </c>
      <c r="O50" s="26">
        <f t="shared" si="19"/>
        <v>840.07741966956235</v>
      </c>
      <c r="P50" s="26">
        <f t="shared" si="19"/>
        <v>0</v>
      </c>
      <c r="Q50" s="26">
        <f t="shared" si="19"/>
        <v>2549.1745395460398</v>
      </c>
      <c r="R50" s="30">
        <f t="shared" si="3"/>
        <v>-78.409807871197643</v>
      </c>
      <c r="S50" s="58">
        <f t="shared" si="4"/>
        <v>-0.45269415702426141</v>
      </c>
      <c r="T50" s="23" t="s">
        <v>31</v>
      </c>
      <c r="U50" s="12"/>
      <c r="V50" s="12"/>
      <c r="W50" s="28"/>
    </row>
    <row r="51" spans="1:26" ht="110.25" x14ac:dyDescent="0.25">
      <c r="A51" s="25" t="s">
        <v>79</v>
      </c>
      <c r="B51" s="24" t="s">
        <v>262</v>
      </c>
      <c r="C51" s="25" t="s">
        <v>263</v>
      </c>
      <c r="D51" s="26">
        <v>1189.10529171404</v>
      </c>
      <c r="E51" s="26">
        <v>872.38577600000008</v>
      </c>
      <c r="F51" s="27">
        <v>316.71951571403997</v>
      </c>
      <c r="G51" s="29">
        <v>222.80977517404006</v>
      </c>
      <c r="H51" s="27">
        <f t="shared" ref="H51:H56" si="20">J51+L51+N51+P51</f>
        <v>0</v>
      </c>
      <c r="I51" s="27">
        <v>4.0310243331976494</v>
      </c>
      <c r="J51" s="27">
        <v>0</v>
      </c>
      <c r="K51" s="27">
        <v>22.799999999999997</v>
      </c>
      <c r="L51" s="27">
        <v>0</v>
      </c>
      <c r="M51" s="27">
        <v>69.599999999999994</v>
      </c>
      <c r="N51" s="27">
        <v>0</v>
      </c>
      <c r="O51" s="27">
        <v>126.3787508408424</v>
      </c>
      <c r="P51" s="27">
        <v>0</v>
      </c>
      <c r="Q51" s="29">
        <f t="shared" ref="Q51:Q56" si="21">F51-H51</f>
        <v>316.71951571403997</v>
      </c>
      <c r="R51" s="30">
        <f t="shared" si="3"/>
        <v>-4.0310243331976494</v>
      </c>
      <c r="S51" s="58">
        <f t="shared" si="4"/>
        <v>-1</v>
      </c>
      <c r="T51" s="59" t="s">
        <v>275</v>
      </c>
      <c r="U51" s="12"/>
      <c r="V51" s="12"/>
      <c r="W51" s="28"/>
    </row>
    <row r="52" spans="1:26" ht="47.25" x14ac:dyDescent="0.25">
      <c r="A52" s="25" t="s">
        <v>79</v>
      </c>
      <c r="B52" s="24" t="s">
        <v>264</v>
      </c>
      <c r="C52" s="25" t="s">
        <v>265</v>
      </c>
      <c r="D52" s="26">
        <v>2066.2472527800001</v>
      </c>
      <c r="E52" s="26">
        <v>67.258090030000005</v>
      </c>
      <c r="F52" s="27">
        <v>1998.9891627500001</v>
      </c>
      <c r="G52" s="29">
        <v>1930.0784528287199</v>
      </c>
      <c r="H52" s="27">
        <f t="shared" si="20"/>
        <v>26.75070367</v>
      </c>
      <c r="I52" s="27">
        <v>134.976</v>
      </c>
      <c r="J52" s="27">
        <v>26.75070367</v>
      </c>
      <c r="K52" s="27">
        <v>508.70399999999995</v>
      </c>
      <c r="L52" s="27">
        <v>0</v>
      </c>
      <c r="M52" s="27">
        <v>596.4</v>
      </c>
      <c r="N52" s="27">
        <v>0</v>
      </c>
      <c r="O52" s="27">
        <v>689.99845282871991</v>
      </c>
      <c r="P52" s="27">
        <v>0</v>
      </c>
      <c r="Q52" s="29">
        <f t="shared" si="21"/>
        <v>1972.2384590800002</v>
      </c>
      <c r="R52" s="30">
        <f t="shared" si="3"/>
        <v>-108.22529632999999</v>
      </c>
      <c r="S52" s="58">
        <f t="shared" si="4"/>
        <v>-0.80181140595365097</v>
      </c>
      <c r="T52" s="59" t="s">
        <v>276</v>
      </c>
      <c r="U52" s="12"/>
      <c r="V52" s="12"/>
      <c r="W52" s="28"/>
    </row>
    <row r="53" spans="1:26" ht="47.25" x14ac:dyDescent="0.25">
      <c r="A53" s="25" t="s">
        <v>79</v>
      </c>
      <c r="B53" s="24" t="s">
        <v>266</v>
      </c>
      <c r="C53" s="25" t="s">
        <v>267</v>
      </c>
      <c r="D53" s="26">
        <v>31.162212995800001</v>
      </c>
      <c r="E53" s="26">
        <v>2.4703704518</v>
      </c>
      <c r="F53" s="27">
        <v>28.691842544</v>
      </c>
      <c r="G53" s="29">
        <v>28.691842544</v>
      </c>
      <c r="H53" s="27">
        <f t="shared" si="20"/>
        <v>0</v>
      </c>
      <c r="I53" s="27">
        <v>0</v>
      </c>
      <c r="J53" s="27">
        <v>0</v>
      </c>
      <c r="K53" s="27">
        <v>9.1199999999999992</v>
      </c>
      <c r="L53" s="27">
        <v>0</v>
      </c>
      <c r="M53" s="27">
        <v>11.879999999999999</v>
      </c>
      <c r="N53" s="27">
        <v>0</v>
      </c>
      <c r="O53" s="27">
        <v>7.691842544</v>
      </c>
      <c r="P53" s="27">
        <v>0</v>
      </c>
      <c r="Q53" s="29">
        <f t="shared" si="21"/>
        <v>28.691842544</v>
      </c>
      <c r="R53" s="30">
        <f t="shared" si="3"/>
        <v>0</v>
      </c>
      <c r="S53" s="58" t="str">
        <f t="shared" si="4"/>
        <v>-</v>
      </c>
      <c r="T53" s="60" t="s">
        <v>31</v>
      </c>
      <c r="U53" s="12"/>
      <c r="V53" s="12"/>
      <c r="W53" s="28"/>
    </row>
    <row r="54" spans="1:26" ht="47.25" x14ac:dyDescent="0.25">
      <c r="A54" s="25" t="s">
        <v>79</v>
      </c>
      <c r="B54" s="24" t="s">
        <v>268</v>
      </c>
      <c r="C54" s="25" t="s">
        <v>269</v>
      </c>
      <c r="D54" s="26">
        <v>4.4063809959999993</v>
      </c>
      <c r="E54" s="26">
        <v>0.64552667600000002</v>
      </c>
      <c r="F54" s="27">
        <v>3.7608543199999991</v>
      </c>
      <c r="G54" s="29">
        <v>3.76085432</v>
      </c>
      <c r="H54" s="27">
        <f t="shared" si="20"/>
        <v>0</v>
      </c>
      <c r="I54" s="27">
        <v>0</v>
      </c>
      <c r="J54" s="27">
        <v>0</v>
      </c>
      <c r="K54" s="27">
        <v>1.7099999999999997</v>
      </c>
      <c r="L54" s="27">
        <v>0</v>
      </c>
      <c r="M54" s="27">
        <v>1.9481999999999997</v>
      </c>
      <c r="N54" s="27">
        <v>0</v>
      </c>
      <c r="O54" s="27">
        <v>0.1026543200000003</v>
      </c>
      <c r="P54" s="27">
        <v>0</v>
      </c>
      <c r="Q54" s="29">
        <f t="shared" si="21"/>
        <v>3.7608543199999991</v>
      </c>
      <c r="R54" s="30">
        <f t="shared" si="3"/>
        <v>0</v>
      </c>
      <c r="S54" s="58" t="str">
        <f t="shared" si="4"/>
        <v>-</v>
      </c>
      <c r="T54" s="60" t="s">
        <v>31</v>
      </c>
      <c r="U54" s="12"/>
      <c r="V54" s="12"/>
      <c r="W54" s="28"/>
    </row>
    <row r="55" spans="1:26" ht="63" x14ac:dyDescent="0.25">
      <c r="A55" s="25" t="s">
        <v>79</v>
      </c>
      <c r="B55" s="24" t="s">
        <v>270</v>
      </c>
      <c r="C55" s="25" t="s">
        <v>271</v>
      </c>
      <c r="D55" s="26">
        <v>65.617463011200002</v>
      </c>
      <c r="E55" s="26">
        <v>1.8196364792000002</v>
      </c>
      <c r="F55" s="27">
        <v>63.797826532000002</v>
      </c>
      <c r="G55" s="29">
        <v>63.797826532000002</v>
      </c>
      <c r="H55" s="27">
        <f t="shared" si="20"/>
        <v>0</v>
      </c>
      <c r="I55" s="27">
        <v>11.399999999999999</v>
      </c>
      <c r="J55" s="27">
        <v>0</v>
      </c>
      <c r="K55" s="27">
        <v>14.279999999999998</v>
      </c>
      <c r="L55" s="27">
        <v>0</v>
      </c>
      <c r="M55" s="27">
        <v>23.519999999999996</v>
      </c>
      <c r="N55" s="27">
        <v>0</v>
      </c>
      <c r="O55" s="27">
        <v>14.597826532000013</v>
      </c>
      <c r="P55" s="27">
        <v>0</v>
      </c>
      <c r="Q55" s="29">
        <f t="shared" si="21"/>
        <v>63.797826532000002</v>
      </c>
      <c r="R55" s="30">
        <f t="shared" si="3"/>
        <v>-11.399999999999999</v>
      </c>
      <c r="S55" s="58">
        <f t="shared" si="4"/>
        <v>-1</v>
      </c>
      <c r="T55" s="59" t="s">
        <v>277</v>
      </c>
      <c r="U55" s="12"/>
      <c r="V55" s="12"/>
      <c r="W55" s="28"/>
    </row>
    <row r="56" spans="1:26" ht="47.25" x14ac:dyDescent="0.25">
      <c r="A56" s="25" t="s">
        <v>79</v>
      </c>
      <c r="B56" s="24" t="s">
        <v>272</v>
      </c>
      <c r="C56" s="25" t="s">
        <v>273</v>
      </c>
      <c r="D56" s="26">
        <v>238.1023119992</v>
      </c>
      <c r="E56" s="26">
        <v>6.0897578511999999</v>
      </c>
      <c r="F56" s="27">
        <v>232.01255414799999</v>
      </c>
      <c r="G56" s="29">
        <v>153.70789260399997</v>
      </c>
      <c r="H56" s="27">
        <f t="shared" si="20"/>
        <v>68.046512792000001</v>
      </c>
      <c r="I56" s="27">
        <v>22.799999999999997</v>
      </c>
      <c r="J56" s="27">
        <v>68.046512792000001</v>
      </c>
      <c r="K56" s="27">
        <v>69.599999999999994</v>
      </c>
      <c r="L56" s="27">
        <v>0</v>
      </c>
      <c r="M56" s="27">
        <v>60</v>
      </c>
      <c r="N56" s="27">
        <v>0</v>
      </c>
      <c r="O56" s="27">
        <v>1.3078926039999885</v>
      </c>
      <c r="P56" s="27">
        <v>0</v>
      </c>
      <c r="Q56" s="29">
        <f t="shared" si="21"/>
        <v>163.96604135600001</v>
      </c>
      <c r="R56" s="30">
        <f t="shared" si="3"/>
        <v>45.246512792000004</v>
      </c>
      <c r="S56" s="58">
        <f t="shared" si="4"/>
        <v>1.9844961750877197</v>
      </c>
      <c r="T56" s="59" t="s">
        <v>278</v>
      </c>
      <c r="U56" s="12"/>
      <c r="V56" s="12"/>
      <c r="W56" s="28"/>
    </row>
    <row r="57" spans="1:26" x14ac:dyDescent="0.25">
      <c r="A57" s="25" t="s">
        <v>81</v>
      </c>
      <c r="B57" s="24" t="s">
        <v>82</v>
      </c>
      <c r="C57" s="25" t="s">
        <v>30</v>
      </c>
      <c r="D57" s="26">
        <f>D58+D59</f>
        <v>0</v>
      </c>
      <c r="E57" s="26">
        <f t="shared" ref="E57:Q57" si="22">E58+E59</f>
        <v>0</v>
      </c>
      <c r="F57" s="26">
        <f t="shared" si="22"/>
        <v>0</v>
      </c>
      <c r="G57" s="26">
        <f t="shared" si="22"/>
        <v>0</v>
      </c>
      <c r="H57" s="26">
        <f t="shared" si="22"/>
        <v>0</v>
      </c>
      <c r="I57" s="26">
        <f t="shared" si="22"/>
        <v>0</v>
      </c>
      <c r="J57" s="26">
        <f t="shared" si="22"/>
        <v>0</v>
      </c>
      <c r="K57" s="26">
        <f t="shared" si="22"/>
        <v>0</v>
      </c>
      <c r="L57" s="26">
        <f t="shared" si="22"/>
        <v>0</v>
      </c>
      <c r="M57" s="26">
        <f t="shared" si="22"/>
        <v>0</v>
      </c>
      <c r="N57" s="26">
        <f t="shared" si="22"/>
        <v>0</v>
      </c>
      <c r="O57" s="26">
        <f t="shared" si="22"/>
        <v>0</v>
      </c>
      <c r="P57" s="26">
        <f t="shared" si="22"/>
        <v>0</v>
      </c>
      <c r="Q57" s="26">
        <f t="shared" si="22"/>
        <v>0</v>
      </c>
      <c r="R57" s="30">
        <f t="shared" si="3"/>
        <v>0</v>
      </c>
      <c r="S57" s="58" t="str">
        <f t="shared" si="4"/>
        <v>-</v>
      </c>
      <c r="T57" s="23" t="s">
        <v>31</v>
      </c>
      <c r="U57" s="12"/>
      <c r="V57" s="12"/>
      <c r="W57" s="28"/>
    </row>
    <row r="58" spans="1:26" ht="31.5" x14ac:dyDescent="0.25">
      <c r="A58" s="25" t="s">
        <v>83</v>
      </c>
      <c r="B58" s="24" t="s">
        <v>84</v>
      </c>
      <c r="C58" s="25" t="s">
        <v>30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30">
        <f t="shared" si="3"/>
        <v>0</v>
      </c>
      <c r="S58" s="58" t="str">
        <f t="shared" si="4"/>
        <v>-</v>
      </c>
      <c r="T58" s="23" t="s">
        <v>31</v>
      </c>
      <c r="U58" s="12"/>
      <c r="V58" s="12"/>
      <c r="W58" s="28"/>
    </row>
    <row r="59" spans="1:26" x14ac:dyDescent="0.25">
      <c r="A59" s="25" t="s">
        <v>85</v>
      </c>
      <c r="B59" s="24" t="s">
        <v>86</v>
      </c>
      <c r="C59" s="25" t="s">
        <v>30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30">
        <f t="shared" si="3"/>
        <v>0</v>
      </c>
      <c r="S59" s="58" t="str">
        <f t="shared" si="4"/>
        <v>-</v>
      </c>
      <c r="T59" s="23" t="s">
        <v>31</v>
      </c>
      <c r="U59" s="12"/>
      <c r="V59" s="12"/>
      <c r="W59" s="28"/>
    </row>
    <row r="60" spans="1:26" x14ac:dyDescent="0.25">
      <c r="A60" s="25" t="s">
        <v>87</v>
      </c>
      <c r="B60" s="24" t="s">
        <v>88</v>
      </c>
      <c r="C60" s="25" t="s">
        <v>30</v>
      </c>
      <c r="D60" s="26">
        <f t="shared" ref="D60:Q60" si="23">D61+D65</f>
        <v>0</v>
      </c>
      <c r="E60" s="26">
        <f t="shared" si="23"/>
        <v>0</v>
      </c>
      <c r="F60" s="26">
        <f t="shared" si="23"/>
        <v>0</v>
      </c>
      <c r="G60" s="26">
        <f t="shared" si="23"/>
        <v>0</v>
      </c>
      <c r="H60" s="26">
        <f t="shared" si="23"/>
        <v>0</v>
      </c>
      <c r="I60" s="26">
        <f t="shared" si="23"/>
        <v>0</v>
      </c>
      <c r="J60" s="26">
        <f t="shared" si="23"/>
        <v>0</v>
      </c>
      <c r="K60" s="26">
        <f t="shared" si="23"/>
        <v>0</v>
      </c>
      <c r="L60" s="26">
        <f t="shared" si="23"/>
        <v>0</v>
      </c>
      <c r="M60" s="26">
        <f t="shared" si="23"/>
        <v>0</v>
      </c>
      <c r="N60" s="26">
        <f t="shared" si="23"/>
        <v>0</v>
      </c>
      <c r="O60" s="26">
        <f t="shared" si="23"/>
        <v>0</v>
      </c>
      <c r="P60" s="26">
        <f t="shared" si="23"/>
        <v>0</v>
      </c>
      <c r="Q60" s="26">
        <f t="shared" si="23"/>
        <v>0</v>
      </c>
      <c r="R60" s="30">
        <f t="shared" si="3"/>
        <v>0</v>
      </c>
      <c r="S60" s="58" t="str">
        <f t="shared" si="4"/>
        <v>-</v>
      </c>
      <c r="T60" s="23" t="s">
        <v>31</v>
      </c>
      <c r="U60" s="12"/>
      <c r="V60" s="12"/>
      <c r="W60" s="28"/>
    </row>
    <row r="61" spans="1:26" x14ac:dyDescent="0.25">
      <c r="A61" s="25" t="s">
        <v>89</v>
      </c>
      <c r="B61" s="72" t="s">
        <v>90</v>
      </c>
      <c r="C61" s="25" t="s">
        <v>30</v>
      </c>
      <c r="D61" s="26">
        <f t="shared" ref="D61:Q61" si="24">D62+D63+D64</f>
        <v>0</v>
      </c>
      <c r="E61" s="26">
        <f t="shared" si="24"/>
        <v>0</v>
      </c>
      <c r="F61" s="26">
        <f t="shared" si="24"/>
        <v>0</v>
      </c>
      <c r="G61" s="26">
        <f t="shared" si="24"/>
        <v>0</v>
      </c>
      <c r="H61" s="26">
        <f t="shared" si="24"/>
        <v>0</v>
      </c>
      <c r="I61" s="26">
        <f t="shared" si="24"/>
        <v>0</v>
      </c>
      <c r="J61" s="26">
        <f t="shared" si="24"/>
        <v>0</v>
      </c>
      <c r="K61" s="26">
        <f t="shared" si="24"/>
        <v>0</v>
      </c>
      <c r="L61" s="26">
        <f t="shared" si="24"/>
        <v>0</v>
      </c>
      <c r="M61" s="26">
        <f t="shared" si="24"/>
        <v>0</v>
      </c>
      <c r="N61" s="26">
        <f t="shared" si="24"/>
        <v>0</v>
      </c>
      <c r="O61" s="26">
        <f t="shared" si="24"/>
        <v>0</v>
      </c>
      <c r="P61" s="26">
        <f t="shared" si="24"/>
        <v>0</v>
      </c>
      <c r="Q61" s="26">
        <f t="shared" si="24"/>
        <v>0</v>
      </c>
      <c r="R61" s="30">
        <f t="shared" si="3"/>
        <v>0</v>
      </c>
      <c r="S61" s="58" t="str">
        <f t="shared" si="4"/>
        <v>-</v>
      </c>
      <c r="T61" s="23" t="s">
        <v>31</v>
      </c>
      <c r="U61" s="12"/>
      <c r="V61" s="12"/>
      <c r="W61" s="28"/>
    </row>
    <row r="62" spans="1:26" ht="47.25" x14ac:dyDescent="0.25">
      <c r="A62" s="25" t="s">
        <v>89</v>
      </c>
      <c r="B62" s="24" t="s">
        <v>91</v>
      </c>
      <c r="C62" s="25" t="s">
        <v>30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30">
        <f t="shared" si="3"/>
        <v>0</v>
      </c>
      <c r="S62" s="58" t="str">
        <f t="shared" si="4"/>
        <v>-</v>
      </c>
      <c r="T62" s="23" t="s">
        <v>31</v>
      </c>
      <c r="U62" s="12"/>
      <c r="V62" s="12"/>
      <c r="W62" s="28"/>
    </row>
    <row r="63" spans="1:26" ht="47.25" x14ac:dyDescent="0.25">
      <c r="A63" s="25" t="s">
        <v>89</v>
      </c>
      <c r="B63" s="24" t="s">
        <v>92</v>
      </c>
      <c r="C63" s="25" t="s">
        <v>30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30">
        <f t="shared" si="3"/>
        <v>0</v>
      </c>
      <c r="S63" s="58" t="str">
        <f t="shared" si="4"/>
        <v>-</v>
      </c>
      <c r="T63" s="23" t="s">
        <v>31</v>
      </c>
      <c r="U63" s="12"/>
      <c r="V63" s="12"/>
      <c r="W63" s="28"/>
    </row>
    <row r="64" spans="1:26" ht="47.25" x14ac:dyDescent="0.25">
      <c r="A64" s="25" t="s">
        <v>89</v>
      </c>
      <c r="B64" s="24" t="s">
        <v>93</v>
      </c>
      <c r="C64" s="25" t="s">
        <v>30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30">
        <f t="shared" si="3"/>
        <v>0</v>
      </c>
      <c r="S64" s="58" t="str">
        <f t="shared" si="4"/>
        <v>-</v>
      </c>
      <c r="T64" s="23" t="s">
        <v>31</v>
      </c>
      <c r="U64" s="12"/>
      <c r="V64" s="12"/>
      <c r="W64" s="28"/>
    </row>
    <row r="65" spans="1:23" x14ac:dyDescent="0.25">
      <c r="A65" s="25" t="s">
        <v>94</v>
      </c>
      <c r="B65" s="24" t="s">
        <v>90</v>
      </c>
      <c r="C65" s="25" t="s">
        <v>30</v>
      </c>
      <c r="D65" s="26">
        <f>D66+D67+D68</f>
        <v>0</v>
      </c>
      <c r="E65" s="26">
        <f t="shared" ref="E65:Q65" si="25">E66+E67+E68</f>
        <v>0</v>
      </c>
      <c r="F65" s="26">
        <f t="shared" si="25"/>
        <v>0</v>
      </c>
      <c r="G65" s="26">
        <f t="shared" si="25"/>
        <v>0</v>
      </c>
      <c r="H65" s="26">
        <f t="shared" si="25"/>
        <v>0</v>
      </c>
      <c r="I65" s="26">
        <f t="shared" si="25"/>
        <v>0</v>
      </c>
      <c r="J65" s="26">
        <f t="shared" si="25"/>
        <v>0</v>
      </c>
      <c r="K65" s="26">
        <f t="shared" si="25"/>
        <v>0</v>
      </c>
      <c r="L65" s="26">
        <f t="shared" si="25"/>
        <v>0</v>
      </c>
      <c r="M65" s="26">
        <f t="shared" si="25"/>
        <v>0</v>
      </c>
      <c r="N65" s="26">
        <f t="shared" si="25"/>
        <v>0</v>
      </c>
      <c r="O65" s="26">
        <f t="shared" si="25"/>
        <v>0</v>
      </c>
      <c r="P65" s="26">
        <f t="shared" si="25"/>
        <v>0</v>
      </c>
      <c r="Q65" s="26">
        <f t="shared" si="25"/>
        <v>0</v>
      </c>
      <c r="R65" s="30">
        <f t="shared" si="3"/>
        <v>0</v>
      </c>
      <c r="S65" s="58" t="str">
        <f t="shared" si="4"/>
        <v>-</v>
      </c>
      <c r="T65" s="23" t="s">
        <v>31</v>
      </c>
      <c r="U65" s="12"/>
      <c r="V65" s="12"/>
      <c r="W65" s="28"/>
    </row>
    <row r="66" spans="1:23" ht="47.25" x14ac:dyDescent="0.25">
      <c r="A66" s="25" t="s">
        <v>94</v>
      </c>
      <c r="B66" s="24" t="s">
        <v>91</v>
      </c>
      <c r="C66" s="25" t="s">
        <v>30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30">
        <f t="shared" si="3"/>
        <v>0</v>
      </c>
      <c r="S66" s="58" t="str">
        <f t="shared" si="4"/>
        <v>-</v>
      </c>
      <c r="T66" s="23" t="s">
        <v>31</v>
      </c>
      <c r="U66" s="12"/>
      <c r="V66" s="12"/>
      <c r="W66" s="28"/>
    </row>
    <row r="67" spans="1:23" ht="47.25" x14ac:dyDescent="0.25">
      <c r="A67" s="25" t="s">
        <v>94</v>
      </c>
      <c r="B67" s="24" t="s">
        <v>92</v>
      </c>
      <c r="C67" s="25" t="s">
        <v>30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30">
        <f t="shared" si="3"/>
        <v>0</v>
      </c>
      <c r="S67" s="58" t="str">
        <f t="shared" si="4"/>
        <v>-</v>
      </c>
      <c r="T67" s="23" t="s">
        <v>31</v>
      </c>
      <c r="U67" s="12"/>
      <c r="V67" s="12"/>
      <c r="W67" s="28"/>
    </row>
    <row r="68" spans="1:23" ht="47.25" x14ac:dyDescent="0.25">
      <c r="A68" s="25" t="s">
        <v>94</v>
      </c>
      <c r="B68" s="24" t="s">
        <v>93</v>
      </c>
      <c r="C68" s="25" t="s">
        <v>30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30">
        <f t="shared" si="3"/>
        <v>0</v>
      </c>
      <c r="S68" s="58" t="str">
        <f t="shared" si="4"/>
        <v>-</v>
      </c>
      <c r="T68" s="23" t="s">
        <v>31</v>
      </c>
      <c r="U68" s="12"/>
      <c r="V68" s="12"/>
      <c r="W68" s="28"/>
    </row>
    <row r="69" spans="1:23" ht="47.25" x14ac:dyDescent="0.25">
      <c r="A69" s="25" t="s">
        <v>95</v>
      </c>
      <c r="B69" s="24" t="s">
        <v>96</v>
      </c>
      <c r="C69" s="25" t="s">
        <v>30</v>
      </c>
      <c r="D69" s="26">
        <f>D70+D71</f>
        <v>824.02347718388614</v>
      </c>
      <c r="E69" s="26">
        <f t="shared" ref="E69:Q69" si="26">E70+E71</f>
        <v>1.1260441355999999</v>
      </c>
      <c r="F69" s="26">
        <f t="shared" si="26"/>
        <v>822.89743304828619</v>
      </c>
      <c r="G69" s="26">
        <f t="shared" si="26"/>
        <v>649.92363136420454</v>
      </c>
      <c r="H69" s="26">
        <f t="shared" si="26"/>
        <v>0</v>
      </c>
      <c r="I69" s="26">
        <f t="shared" si="26"/>
        <v>30.418550223745111</v>
      </c>
      <c r="J69" s="26">
        <f t="shared" si="26"/>
        <v>0</v>
      </c>
      <c r="K69" s="26">
        <f t="shared" si="26"/>
        <v>174.42</v>
      </c>
      <c r="L69" s="26">
        <f t="shared" si="26"/>
        <v>0</v>
      </c>
      <c r="M69" s="26">
        <f t="shared" si="26"/>
        <v>215.14</v>
      </c>
      <c r="N69" s="26">
        <f t="shared" si="26"/>
        <v>0</v>
      </c>
      <c r="O69" s="26">
        <f t="shared" si="26"/>
        <v>229.94508114045939</v>
      </c>
      <c r="P69" s="26">
        <f t="shared" si="26"/>
        <v>0</v>
      </c>
      <c r="Q69" s="26">
        <f t="shared" si="26"/>
        <v>822.89743304828619</v>
      </c>
      <c r="R69" s="30">
        <f t="shared" si="3"/>
        <v>-30.418550223745111</v>
      </c>
      <c r="S69" s="58">
        <f t="shared" si="4"/>
        <v>-1</v>
      </c>
      <c r="T69" s="23" t="s">
        <v>31</v>
      </c>
      <c r="U69" s="12"/>
      <c r="V69" s="12"/>
      <c r="W69" s="28"/>
    </row>
    <row r="70" spans="1:23" ht="31.5" x14ac:dyDescent="0.25">
      <c r="A70" s="25" t="s">
        <v>97</v>
      </c>
      <c r="B70" s="24" t="s">
        <v>98</v>
      </c>
      <c r="C70" s="25" t="s">
        <v>30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30">
        <f t="shared" si="3"/>
        <v>0</v>
      </c>
      <c r="S70" s="58" t="str">
        <f t="shared" si="4"/>
        <v>-</v>
      </c>
      <c r="T70" s="23" t="s">
        <v>31</v>
      </c>
      <c r="U70" s="12"/>
      <c r="V70" s="12"/>
      <c r="W70" s="28"/>
    </row>
    <row r="71" spans="1:23" ht="31.5" x14ac:dyDescent="0.25">
      <c r="A71" s="25" t="s">
        <v>99</v>
      </c>
      <c r="B71" s="24" t="s">
        <v>100</v>
      </c>
      <c r="C71" s="25" t="s">
        <v>30</v>
      </c>
      <c r="D71" s="26">
        <f t="shared" ref="D71:Q71" si="27">SUM(D72:D76)</f>
        <v>824.02347718388614</v>
      </c>
      <c r="E71" s="26">
        <f t="shared" si="27"/>
        <v>1.1260441355999999</v>
      </c>
      <c r="F71" s="26">
        <f t="shared" si="27"/>
        <v>822.89743304828619</v>
      </c>
      <c r="G71" s="26">
        <f t="shared" si="27"/>
        <v>649.92363136420454</v>
      </c>
      <c r="H71" s="26">
        <f t="shared" si="27"/>
        <v>0</v>
      </c>
      <c r="I71" s="26">
        <f t="shared" si="27"/>
        <v>30.418550223745111</v>
      </c>
      <c r="J71" s="26">
        <f t="shared" si="27"/>
        <v>0</v>
      </c>
      <c r="K71" s="26">
        <f t="shared" si="27"/>
        <v>174.42</v>
      </c>
      <c r="L71" s="26">
        <f t="shared" si="27"/>
        <v>0</v>
      </c>
      <c r="M71" s="26">
        <f t="shared" si="27"/>
        <v>215.14</v>
      </c>
      <c r="N71" s="26">
        <f t="shared" si="27"/>
        <v>0</v>
      </c>
      <c r="O71" s="26">
        <f t="shared" si="27"/>
        <v>229.94508114045939</v>
      </c>
      <c r="P71" s="26">
        <f t="shared" si="27"/>
        <v>0</v>
      </c>
      <c r="Q71" s="26">
        <f t="shared" si="27"/>
        <v>822.89743304828619</v>
      </c>
      <c r="R71" s="30">
        <f t="shared" si="3"/>
        <v>-30.418550223745111</v>
      </c>
      <c r="S71" s="58">
        <f t="shared" si="4"/>
        <v>-1</v>
      </c>
      <c r="T71" s="23" t="s">
        <v>31</v>
      </c>
      <c r="U71" s="12"/>
      <c r="V71" s="12"/>
      <c r="W71" s="28"/>
    </row>
    <row r="72" spans="1:23" ht="94.5" x14ac:dyDescent="0.25">
      <c r="A72" s="25" t="s">
        <v>99</v>
      </c>
      <c r="B72" s="24" t="s">
        <v>371</v>
      </c>
      <c r="C72" s="25" t="s">
        <v>279</v>
      </c>
      <c r="D72" s="26">
        <v>244.25706735962277</v>
      </c>
      <c r="E72" s="26">
        <v>0</v>
      </c>
      <c r="F72" s="27">
        <v>244.25706735962277</v>
      </c>
      <c r="G72" s="29">
        <v>71.32158397554096</v>
      </c>
      <c r="H72" s="27">
        <f t="shared" ref="H72:H76" si="28">J72+L72+N72+P72</f>
        <v>0</v>
      </c>
      <c r="I72" s="27">
        <v>0</v>
      </c>
      <c r="J72" s="27">
        <v>0</v>
      </c>
      <c r="K72" s="27">
        <v>17.099999999999998</v>
      </c>
      <c r="L72" s="27">
        <v>0</v>
      </c>
      <c r="M72" s="27">
        <v>19.899999999999999</v>
      </c>
      <c r="N72" s="27">
        <v>0</v>
      </c>
      <c r="O72" s="27">
        <v>34.321583975540968</v>
      </c>
      <c r="P72" s="27">
        <v>0</v>
      </c>
      <c r="Q72" s="29">
        <f>F72-H72</f>
        <v>244.25706735962277</v>
      </c>
      <c r="R72" s="30">
        <f t="shared" si="3"/>
        <v>0</v>
      </c>
      <c r="S72" s="58" t="str">
        <f t="shared" si="4"/>
        <v>-</v>
      </c>
      <c r="T72" s="60" t="s">
        <v>31</v>
      </c>
      <c r="U72" s="12"/>
      <c r="V72" s="12"/>
      <c r="W72" s="28"/>
    </row>
    <row r="73" spans="1:23" ht="51" customHeight="1" x14ac:dyDescent="0.25">
      <c r="A73" s="25" t="s">
        <v>99</v>
      </c>
      <c r="B73" s="24" t="s">
        <v>372</v>
      </c>
      <c r="C73" s="25" t="s">
        <v>281</v>
      </c>
      <c r="D73" s="26">
        <v>547.57771441631155</v>
      </c>
      <c r="E73" s="26">
        <v>0</v>
      </c>
      <c r="F73" s="27">
        <v>547.57771441631155</v>
      </c>
      <c r="G73" s="29">
        <v>547.57771441631166</v>
      </c>
      <c r="H73" s="27">
        <f t="shared" si="28"/>
        <v>0</v>
      </c>
      <c r="I73" s="27">
        <v>16.548892119393201</v>
      </c>
      <c r="J73" s="27">
        <v>0</v>
      </c>
      <c r="K73" s="27">
        <v>148.19999999999999</v>
      </c>
      <c r="L73" s="27">
        <v>0</v>
      </c>
      <c r="M73" s="27">
        <v>190.2</v>
      </c>
      <c r="N73" s="27">
        <v>0</v>
      </c>
      <c r="O73" s="27">
        <v>192.62882229691843</v>
      </c>
      <c r="P73" s="27">
        <v>0</v>
      </c>
      <c r="Q73" s="29">
        <f t="shared" ref="Q73:Q76" si="29">F73-H73</f>
        <v>547.57771441631155</v>
      </c>
      <c r="R73" s="30">
        <f t="shared" si="3"/>
        <v>-16.548892119393201</v>
      </c>
      <c r="S73" s="58">
        <f t="shared" si="4"/>
        <v>-1</v>
      </c>
      <c r="T73" s="59" t="s">
        <v>280</v>
      </c>
      <c r="U73" s="12"/>
      <c r="V73" s="12"/>
      <c r="W73" s="28"/>
    </row>
    <row r="74" spans="1:23" ht="63" x14ac:dyDescent="0.25">
      <c r="A74" s="25" t="s">
        <v>99</v>
      </c>
      <c r="B74" s="24" t="s">
        <v>373</v>
      </c>
      <c r="C74" s="25" t="s">
        <v>283</v>
      </c>
      <c r="D74" s="26">
        <v>7.4164686199902841</v>
      </c>
      <c r="E74" s="26">
        <v>0</v>
      </c>
      <c r="F74" s="27">
        <v>7.4164686199902841</v>
      </c>
      <c r="G74" s="29">
        <v>7.37815031999029</v>
      </c>
      <c r="H74" s="27">
        <f t="shared" si="28"/>
        <v>0</v>
      </c>
      <c r="I74" s="27">
        <v>7.37815031999029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9">
        <f t="shared" si="29"/>
        <v>7.4164686199902841</v>
      </c>
      <c r="R74" s="30">
        <f t="shared" si="3"/>
        <v>-7.37815031999029</v>
      </c>
      <c r="S74" s="58">
        <f t="shared" si="4"/>
        <v>-1</v>
      </c>
      <c r="T74" s="59" t="s">
        <v>282</v>
      </c>
      <c r="U74" s="12"/>
      <c r="V74" s="12"/>
      <c r="W74" s="28"/>
    </row>
    <row r="75" spans="1:23" ht="63" x14ac:dyDescent="0.25">
      <c r="A75" s="25" t="s">
        <v>99</v>
      </c>
      <c r="B75" s="24" t="s">
        <v>374</v>
      </c>
      <c r="C75" s="25" t="s">
        <v>284</v>
      </c>
      <c r="D75" s="26">
        <v>6.4915077843616196</v>
      </c>
      <c r="E75" s="26">
        <v>0</v>
      </c>
      <c r="F75" s="27">
        <v>6.4915077843616196</v>
      </c>
      <c r="G75" s="29">
        <v>6.4915077843616196</v>
      </c>
      <c r="H75" s="27">
        <f t="shared" si="28"/>
        <v>0</v>
      </c>
      <c r="I75" s="27">
        <v>6.4915077843616196</v>
      </c>
      <c r="J75" s="27">
        <v>0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9">
        <f t="shared" si="29"/>
        <v>6.4915077843616196</v>
      </c>
      <c r="R75" s="30">
        <f t="shared" si="3"/>
        <v>-6.4915077843616196</v>
      </c>
      <c r="S75" s="58">
        <f t="shared" si="4"/>
        <v>-1</v>
      </c>
      <c r="T75" s="59" t="s">
        <v>282</v>
      </c>
      <c r="U75" s="12"/>
      <c r="V75" s="12"/>
      <c r="W75" s="28"/>
    </row>
    <row r="76" spans="1:23" ht="47.25" x14ac:dyDescent="0.25">
      <c r="A76" s="25" t="s">
        <v>99</v>
      </c>
      <c r="B76" s="24" t="s">
        <v>375</v>
      </c>
      <c r="C76" s="25" t="s">
        <v>285</v>
      </c>
      <c r="D76" s="26">
        <v>18.280719003600002</v>
      </c>
      <c r="E76" s="26">
        <v>1.1260441355999999</v>
      </c>
      <c r="F76" s="27">
        <v>17.154674868000001</v>
      </c>
      <c r="G76" s="29">
        <v>17.154674868000001</v>
      </c>
      <c r="H76" s="27">
        <f t="shared" si="28"/>
        <v>0</v>
      </c>
      <c r="I76" s="27">
        <v>0</v>
      </c>
      <c r="J76" s="27">
        <v>0</v>
      </c>
      <c r="K76" s="27">
        <v>9.1199999999999992</v>
      </c>
      <c r="L76" s="27">
        <v>0</v>
      </c>
      <c r="M76" s="27">
        <v>5.0399999999999991</v>
      </c>
      <c r="N76" s="27">
        <v>0</v>
      </c>
      <c r="O76" s="27">
        <v>2.9946748680000024</v>
      </c>
      <c r="P76" s="27">
        <v>0</v>
      </c>
      <c r="Q76" s="29">
        <f t="shared" si="29"/>
        <v>17.154674868000001</v>
      </c>
      <c r="R76" s="30">
        <f t="shared" si="3"/>
        <v>0</v>
      </c>
      <c r="S76" s="58" t="str">
        <f t="shared" si="4"/>
        <v>-</v>
      </c>
      <c r="T76" s="60" t="s">
        <v>31</v>
      </c>
      <c r="U76" s="12"/>
      <c r="V76" s="12"/>
      <c r="W76" s="28"/>
    </row>
    <row r="77" spans="1:23" x14ac:dyDescent="0.25">
      <c r="A77" s="25" t="s">
        <v>101</v>
      </c>
      <c r="B77" s="24" t="s">
        <v>102</v>
      </c>
      <c r="C77" s="25" t="s">
        <v>30</v>
      </c>
      <c r="D77" s="26">
        <f t="shared" ref="D77:Q77" si="30">D78+D81+D88+D98</f>
        <v>5430.9503224021091</v>
      </c>
      <c r="E77" s="26">
        <f t="shared" si="30"/>
        <v>694.28717401104859</v>
      </c>
      <c r="F77" s="26">
        <f t="shared" si="30"/>
        <v>4736.6631483910605</v>
      </c>
      <c r="G77" s="26">
        <f t="shared" si="30"/>
        <v>4384.2368673505925</v>
      </c>
      <c r="H77" s="26">
        <f t="shared" si="30"/>
        <v>1.4277323099999999</v>
      </c>
      <c r="I77" s="26">
        <f t="shared" si="30"/>
        <v>110.78</v>
      </c>
      <c r="J77" s="26">
        <f t="shared" si="30"/>
        <v>1.4277323099999999</v>
      </c>
      <c r="K77" s="26">
        <f t="shared" si="30"/>
        <v>362.21999999999997</v>
      </c>
      <c r="L77" s="26">
        <f t="shared" si="30"/>
        <v>0</v>
      </c>
      <c r="M77" s="26">
        <f t="shared" si="30"/>
        <v>404.73771051519986</v>
      </c>
      <c r="N77" s="26">
        <f t="shared" si="30"/>
        <v>0</v>
      </c>
      <c r="O77" s="26">
        <f t="shared" si="30"/>
        <v>3506.4991568353917</v>
      </c>
      <c r="P77" s="26">
        <f t="shared" si="30"/>
        <v>0</v>
      </c>
      <c r="Q77" s="26">
        <f t="shared" si="30"/>
        <v>4735.2354160810601</v>
      </c>
      <c r="R77" s="30">
        <f t="shared" si="3"/>
        <v>-109.35226769000001</v>
      </c>
      <c r="S77" s="58">
        <f t="shared" si="4"/>
        <v>-0.98711200297887713</v>
      </c>
      <c r="T77" s="23" t="s">
        <v>31</v>
      </c>
      <c r="U77" s="12"/>
      <c r="V77" s="12"/>
      <c r="W77" s="28"/>
    </row>
    <row r="78" spans="1:23" ht="31.5" x14ac:dyDescent="0.25">
      <c r="A78" s="25" t="s">
        <v>103</v>
      </c>
      <c r="B78" s="24" t="s">
        <v>104</v>
      </c>
      <c r="C78" s="25" t="s">
        <v>30</v>
      </c>
      <c r="D78" s="26">
        <f>D79+D80</f>
        <v>0</v>
      </c>
      <c r="E78" s="26">
        <f t="shared" ref="E78:Q78" si="31">E79+E80</f>
        <v>0</v>
      </c>
      <c r="F78" s="26">
        <f t="shared" si="31"/>
        <v>0</v>
      </c>
      <c r="G78" s="26">
        <f t="shared" si="31"/>
        <v>0</v>
      </c>
      <c r="H78" s="26">
        <f t="shared" si="31"/>
        <v>0</v>
      </c>
      <c r="I78" s="26">
        <f t="shared" si="31"/>
        <v>0</v>
      </c>
      <c r="J78" s="26">
        <f t="shared" si="31"/>
        <v>0</v>
      </c>
      <c r="K78" s="26">
        <f t="shared" si="31"/>
        <v>0</v>
      </c>
      <c r="L78" s="26">
        <f t="shared" si="31"/>
        <v>0</v>
      </c>
      <c r="M78" s="26">
        <f t="shared" si="31"/>
        <v>0</v>
      </c>
      <c r="N78" s="26">
        <f t="shared" si="31"/>
        <v>0</v>
      </c>
      <c r="O78" s="26">
        <f t="shared" si="31"/>
        <v>0</v>
      </c>
      <c r="P78" s="26">
        <f t="shared" si="31"/>
        <v>0</v>
      </c>
      <c r="Q78" s="26">
        <f t="shared" si="31"/>
        <v>0</v>
      </c>
      <c r="R78" s="30">
        <f t="shared" si="3"/>
        <v>0</v>
      </c>
      <c r="S78" s="58" t="str">
        <f t="shared" si="4"/>
        <v>-</v>
      </c>
      <c r="T78" s="23" t="s">
        <v>31</v>
      </c>
      <c r="U78" s="12"/>
      <c r="V78" s="12"/>
      <c r="W78" s="28"/>
    </row>
    <row r="79" spans="1:23" x14ac:dyDescent="0.25">
      <c r="A79" s="25" t="s">
        <v>105</v>
      </c>
      <c r="B79" s="24" t="s">
        <v>106</v>
      </c>
      <c r="C79" s="25" t="s">
        <v>30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30">
        <f t="shared" si="3"/>
        <v>0</v>
      </c>
      <c r="S79" s="58" t="str">
        <f t="shared" si="4"/>
        <v>-</v>
      </c>
      <c r="T79" s="23" t="s">
        <v>31</v>
      </c>
      <c r="U79" s="12"/>
      <c r="V79" s="12"/>
      <c r="W79" s="28"/>
    </row>
    <row r="80" spans="1:23" ht="31.5" x14ac:dyDescent="0.25">
      <c r="A80" s="25" t="s">
        <v>107</v>
      </c>
      <c r="B80" s="24" t="s">
        <v>108</v>
      </c>
      <c r="C80" s="25" t="s">
        <v>30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30">
        <f t="shared" si="3"/>
        <v>0</v>
      </c>
      <c r="S80" s="58" t="str">
        <f t="shared" si="4"/>
        <v>-</v>
      </c>
      <c r="T80" s="23" t="s">
        <v>31</v>
      </c>
      <c r="U80" s="12"/>
      <c r="V80" s="12"/>
      <c r="W80" s="28"/>
    </row>
    <row r="81" spans="1:23" x14ac:dyDescent="0.25">
      <c r="A81" s="25" t="s">
        <v>109</v>
      </c>
      <c r="B81" s="24" t="s">
        <v>110</v>
      </c>
      <c r="C81" s="25" t="s">
        <v>30</v>
      </c>
      <c r="D81" s="26">
        <f t="shared" ref="D81:Q81" si="32">D82+D87</f>
        <v>885.94897486706157</v>
      </c>
      <c r="E81" s="26">
        <f t="shared" si="32"/>
        <v>476.64326247999998</v>
      </c>
      <c r="F81" s="26">
        <f t="shared" si="32"/>
        <v>409.30571238706159</v>
      </c>
      <c r="G81" s="26">
        <f t="shared" si="32"/>
        <v>370.05214134259279</v>
      </c>
      <c r="H81" s="26">
        <f t="shared" si="32"/>
        <v>0</v>
      </c>
      <c r="I81" s="26">
        <f t="shared" si="32"/>
        <v>30.779999999999994</v>
      </c>
      <c r="J81" s="26">
        <f t="shared" si="32"/>
        <v>0</v>
      </c>
      <c r="K81" s="26">
        <f t="shared" si="32"/>
        <v>127.02</v>
      </c>
      <c r="L81" s="26">
        <f t="shared" si="32"/>
        <v>0</v>
      </c>
      <c r="M81" s="26">
        <f t="shared" si="32"/>
        <v>151.22571051519989</v>
      </c>
      <c r="N81" s="26">
        <f t="shared" si="32"/>
        <v>0</v>
      </c>
      <c r="O81" s="26">
        <f t="shared" si="32"/>
        <v>61.026430827392865</v>
      </c>
      <c r="P81" s="26">
        <f t="shared" si="32"/>
        <v>0</v>
      </c>
      <c r="Q81" s="26">
        <f t="shared" si="32"/>
        <v>409.30571238706159</v>
      </c>
      <c r="R81" s="30">
        <f t="shared" si="3"/>
        <v>-30.779999999999994</v>
      </c>
      <c r="S81" s="58">
        <f t="shared" si="4"/>
        <v>-1</v>
      </c>
      <c r="T81" s="23" t="s">
        <v>31</v>
      </c>
      <c r="U81" s="12"/>
      <c r="V81" s="12"/>
      <c r="W81" s="28"/>
    </row>
    <row r="82" spans="1:23" x14ac:dyDescent="0.25">
      <c r="A82" s="25" t="s">
        <v>111</v>
      </c>
      <c r="B82" s="24" t="s">
        <v>112</v>
      </c>
      <c r="C82" s="25" t="s">
        <v>30</v>
      </c>
      <c r="D82" s="26">
        <f t="shared" ref="D82:F82" si="33">SUM(D83:D86)</f>
        <v>885.94897486706157</v>
      </c>
      <c r="E82" s="26">
        <f t="shared" si="33"/>
        <v>476.64326247999998</v>
      </c>
      <c r="F82" s="26">
        <f t="shared" si="33"/>
        <v>409.30571238706159</v>
      </c>
      <c r="G82" s="26">
        <f>SUM(G83:G86)</f>
        <v>370.05214134259279</v>
      </c>
      <c r="H82" s="26">
        <f t="shared" ref="H82:Q82" si="34">SUM(H83:H86)</f>
        <v>0</v>
      </c>
      <c r="I82" s="26">
        <f t="shared" si="34"/>
        <v>30.779999999999994</v>
      </c>
      <c r="J82" s="26">
        <f t="shared" si="34"/>
        <v>0</v>
      </c>
      <c r="K82" s="26">
        <f t="shared" si="34"/>
        <v>127.02</v>
      </c>
      <c r="L82" s="26">
        <f t="shared" si="34"/>
        <v>0</v>
      </c>
      <c r="M82" s="26">
        <f t="shared" si="34"/>
        <v>151.22571051519989</v>
      </c>
      <c r="N82" s="26">
        <f t="shared" si="34"/>
        <v>0</v>
      </c>
      <c r="O82" s="26">
        <f t="shared" si="34"/>
        <v>61.026430827392865</v>
      </c>
      <c r="P82" s="26">
        <f t="shared" si="34"/>
        <v>0</v>
      </c>
      <c r="Q82" s="26">
        <f t="shared" si="34"/>
        <v>409.30571238706159</v>
      </c>
      <c r="R82" s="30">
        <f t="shared" si="3"/>
        <v>-30.779999999999994</v>
      </c>
      <c r="S82" s="58">
        <f t="shared" si="4"/>
        <v>-1</v>
      </c>
      <c r="T82" s="23" t="s">
        <v>31</v>
      </c>
      <c r="U82" s="12"/>
      <c r="V82" s="12"/>
      <c r="W82" s="28"/>
    </row>
    <row r="83" spans="1:23" ht="35.25" customHeight="1" x14ac:dyDescent="0.25">
      <c r="A83" s="25" t="s">
        <v>111</v>
      </c>
      <c r="B83" s="24" t="s">
        <v>376</v>
      </c>
      <c r="C83" s="25" t="s">
        <v>287</v>
      </c>
      <c r="D83" s="26">
        <v>195.49921686599993</v>
      </c>
      <c r="E83" s="26">
        <v>89.977626850000007</v>
      </c>
      <c r="F83" s="27">
        <v>105.52159001599992</v>
      </c>
      <c r="G83" s="29">
        <v>105.52159001599999</v>
      </c>
      <c r="H83" s="27">
        <f t="shared" ref="H83:H86" si="35">J83+L83+N83+P83</f>
        <v>0</v>
      </c>
      <c r="I83" s="27">
        <v>13.679999999999998</v>
      </c>
      <c r="J83" s="27">
        <v>0</v>
      </c>
      <c r="K83" s="27">
        <v>57.72</v>
      </c>
      <c r="L83" s="27">
        <v>0</v>
      </c>
      <c r="M83" s="27">
        <v>32.565510515199918</v>
      </c>
      <c r="N83" s="27">
        <v>0</v>
      </c>
      <c r="O83" s="27">
        <v>1.556079500800081</v>
      </c>
      <c r="P83" s="27">
        <v>0</v>
      </c>
      <c r="Q83" s="29">
        <f>F83-H83</f>
        <v>105.52159001599992</v>
      </c>
      <c r="R83" s="30">
        <f t="shared" si="3"/>
        <v>-13.679999999999998</v>
      </c>
      <c r="S83" s="58">
        <f t="shared" si="4"/>
        <v>-1</v>
      </c>
      <c r="T83" s="59" t="s">
        <v>286</v>
      </c>
      <c r="U83" s="12"/>
      <c r="V83" s="12"/>
      <c r="W83" s="28"/>
    </row>
    <row r="84" spans="1:23" ht="34.5" customHeight="1" x14ac:dyDescent="0.25">
      <c r="A84" s="25" t="s">
        <v>111</v>
      </c>
      <c r="B84" s="24" t="s">
        <v>377</v>
      </c>
      <c r="C84" s="25" t="s">
        <v>288</v>
      </c>
      <c r="D84" s="26">
        <v>622.29593720553703</v>
      </c>
      <c r="E84" s="26">
        <v>386.66563563</v>
      </c>
      <c r="F84" s="27">
        <v>235.63030157553703</v>
      </c>
      <c r="G84" s="29">
        <v>225.79971537685594</v>
      </c>
      <c r="H84" s="27">
        <f t="shared" si="35"/>
        <v>0</v>
      </c>
      <c r="I84" s="27">
        <v>17.099999999999998</v>
      </c>
      <c r="J84" s="27">
        <v>0</v>
      </c>
      <c r="K84" s="27">
        <v>69.3</v>
      </c>
      <c r="L84" s="27">
        <v>0</v>
      </c>
      <c r="M84" s="27">
        <v>97.000199999999992</v>
      </c>
      <c r="N84" s="27">
        <v>0</v>
      </c>
      <c r="O84" s="27">
        <v>42.399515376855973</v>
      </c>
      <c r="P84" s="27">
        <v>0</v>
      </c>
      <c r="Q84" s="29">
        <f>F84-H84</f>
        <v>235.63030157553703</v>
      </c>
      <c r="R84" s="30">
        <f t="shared" si="3"/>
        <v>-17.099999999999998</v>
      </c>
      <c r="S84" s="58">
        <f t="shared" si="4"/>
        <v>-1</v>
      </c>
      <c r="T84" s="59" t="s">
        <v>275</v>
      </c>
      <c r="U84" s="12"/>
      <c r="V84" s="12"/>
      <c r="W84" s="28"/>
    </row>
    <row r="85" spans="1:23" x14ac:dyDescent="0.25">
      <c r="A85" s="25" t="s">
        <v>111</v>
      </c>
      <c r="B85" s="24" t="s">
        <v>378</v>
      </c>
      <c r="C85" s="25" t="s">
        <v>289</v>
      </c>
      <c r="D85" s="26">
        <v>24.252351212638562</v>
      </c>
      <c r="E85" s="26">
        <v>0</v>
      </c>
      <c r="F85" s="27">
        <v>24.252351212638562</v>
      </c>
      <c r="G85" s="29">
        <v>24.252351212638562</v>
      </c>
      <c r="H85" s="27">
        <f t="shared" si="35"/>
        <v>0</v>
      </c>
      <c r="I85" s="27">
        <v>0</v>
      </c>
      <c r="J85" s="27">
        <v>0</v>
      </c>
      <c r="K85" s="27">
        <v>0</v>
      </c>
      <c r="L85" s="27">
        <v>0</v>
      </c>
      <c r="M85" s="27">
        <v>13.679999999999998</v>
      </c>
      <c r="N85" s="27">
        <v>0</v>
      </c>
      <c r="O85" s="27">
        <v>10.572351212638564</v>
      </c>
      <c r="P85" s="27">
        <v>0</v>
      </c>
      <c r="Q85" s="29">
        <f t="shared" ref="Q85:Q86" si="36">F85-H85</f>
        <v>24.252351212638562</v>
      </c>
      <c r="R85" s="30">
        <f t="shared" si="3"/>
        <v>0</v>
      </c>
      <c r="S85" s="58" t="str">
        <f t="shared" si="4"/>
        <v>-</v>
      </c>
      <c r="T85" s="60" t="s">
        <v>31</v>
      </c>
      <c r="U85" s="12"/>
      <c r="V85" s="12"/>
      <c r="W85" s="28"/>
    </row>
    <row r="86" spans="1:23" ht="31.5" x14ac:dyDescent="0.25">
      <c r="A86" s="25" t="s">
        <v>111</v>
      </c>
      <c r="B86" s="24" t="s">
        <v>379</v>
      </c>
      <c r="C86" s="25" t="s">
        <v>290</v>
      </c>
      <c r="D86" s="26">
        <v>43.901469582886079</v>
      </c>
      <c r="E86" s="26">
        <v>0</v>
      </c>
      <c r="F86" s="27">
        <v>43.901469582886079</v>
      </c>
      <c r="G86" s="29">
        <v>14.478484737098245</v>
      </c>
      <c r="H86" s="27">
        <f t="shared" si="35"/>
        <v>0</v>
      </c>
      <c r="I86" s="27">
        <v>0</v>
      </c>
      <c r="J86" s="27">
        <v>0</v>
      </c>
      <c r="K86" s="27">
        <v>0</v>
      </c>
      <c r="L86" s="27">
        <v>0</v>
      </c>
      <c r="M86" s="27">
        <v>7.9799999999999995</v>
      </c>
      <c r="N86" s="27">
        <v>0</v>
      </c>
      <c r="O86" s="27">
        <v>6.4984847370982459</v>
      </c>
      <c r="P86" s="27">
        <v>0</v>
      </c>
      <c r="Q86" s="29">
        <f t="shared" si="36"/>
        <v>43.901469582886079</v>
      </c>
      <c r="R86" s="30">
        <f t="shared" ref="R86:R149" si="37">IF(G86="нд","нд",(J86)-(I86))</f>
        <v>0</v>
      </c>
      <c r="S86" s="58" t="str">
        <f t="shared" ref="S86:S149" si="38">IF(G86="нд","нд",IF((I86)&gt;0,R86/(I86),"-"))</f>
        <v>-</v>
      </c>
      <c r="T86" s="60" t="s">
        <v>31</v>
      </c>
      <c r="U86" s="12"/>
      <c r="V86" s="12"/>
      <c r="W86" s="28"/>
    </row>
    <row r="87" spans="1:23" x14ac:dyDescent="0.25">
      <c r="A87" s="25" t="s">
        <v>113</v>
      </c>
      <c r="B87" s="24" t="s">
        <v>114</v>
      </c>
      <c r="C87" s="25" t="s">
        <v>30</v>
      </c>
      <c r="D87" s="26">
        <v>0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>
        <v>0</v>
      </c>
      <c r="O87" s="26">
        <v>0</v>
      </c>
      <c r="P87" s="26">
        <v>0</v>
      </c>
      <c r="Q87" s="26">
        <v>0</v>
      </c>
      <c r="R87" s="30">
        <f t="shared" si="37"/>
        <v>0</v>
      </c>
      <c r="S87" s="58" t="str">
        <f t="shared" si="38"/>
        <v>-</v>
      </c>
      <c r="T87" s="23" t="s">
        <v>31</v>
      </c>
      <c r="U87" s="12"/>
      <c r="V87" s="12"/>
      <c r="W87" s="28"/>
    </row>
    <row r="88" spans="1:23" x14ac:dyDescent="0.25">
      <c r="A88" s="25" t="s">
        <v>115</v>
      </c>
      <c r="B88" s="24" t="s">
        <v>116</v>
      </c>
      <c r="C88" s="25" t="s">
        <v>30</v>
      </c>
      <c r="D88" s="26">
        <f t="shared" ref="D88:Q88" si="39">SUM(D89:D97)</f>
        <v>4545.0013475350479</v>
      </c>
      <c r="E88" s="26">
        <f t="shared" si="39"/>
        <v>217.64391153104856</v>
      </c>
      <c r="F88" s="26">
        <f t="shared" si="39"/>
        <v>4327.3574360039993</v>
      </c>
      <c r="G88" s="26">
        <f t="shared" si="39"/>
        <v>4014.1847260079994</v>
      </c>
      <c r="H88" s="26">
        <f t="shared" si="39"/>
        <v>1.4277323099999999</v>
      </c>
      <c r="I88" s="26">
        <f t="shared" si="39"/>
        <v>80</v>
      </c>
      <c r="J88" s="26">
        <f t="shared" si="39"/>
        <v>1.4277323099999999</v>
      </c>
      <c r="K88" s="26">
        <f t="shared" si="39"/>
        <v>235.2</v>
      </c>
      <c r="L88" s="26">
        <f t="shared" si="39"/>
        <v>0</v>
      </c>
      <c r="M88" s="26">
        <f t="shared" si="39"/>
        <v>253.51199999999997</v>
      </c>
      <c r="N88" s="26">
        <f t="shared" si="39"/>
        <v>0</v>
      </c>
      <c r="O88" s="26">
        <f t="shared" si="39"/>
        <v>3445.472726007999</v>
      </c>
      <c r="P88" s="26">
        <f t="shared" si="39"/>
        <v>0</v>
      </c>
      <c r="Q88" s="26">
        <f t="shared" si="39"/>
        <v>4325.9297036939988</v>
      </c>
      <c r="R88" s="30">
        <f t="shared" si="37"/>
        <v>-78.572267690000004</v>
      </c>
      <c r="S88" s="58">
        <f t="shared" si="38"/>
        <v>-0.98215334612500005</v>
      </c>
      <c r="T88" s="23" t="s">
        <v>31</v>
      </c>
      <c r="U88" s="12"/>
      <c r="V88" s="12"/>
      <c r="W88" s="28"/>
    </row>
    <row r="89" spans="1:23" ht="58.5" customHeight="1" x14ac:dyDescent="0.25">
      <c r="A89" s="25" t="s">
        <v>115</v>
      </c>
      <c r="B89" s="24" t="s">
        <v>380</v>
      </c>
      <c r="C89" s="25" t="s">
        <v>292</v>
      </c>
      <c r="D89" s="26">
        <v>1026.4697439784793</v>
      </c>
      <c r="E89" s="26">
        <v>46.804773978479297</v>
      </c>
      <c r="F89" s="27">
        <v>979.66497000000004</v>
      </c>
      <c r="G89" s="29">
        <v>979.66496999999981</v>
      </c>
      <c r="H89" s="27">
        <f t="shared" ref="H89:H97" si="40">J89+L89+N89+P89</f>
        <v>0</v>
      </c>
      <c r="I89" s="27">
        <v>80</v>
      </c>
      <c r="J89" s="27">
        <v>0</v>
      </c>
      <c r="K89" s="27">
        <v>235.2</v>
      </c>
      <c r="L89" s="27">
        <v>0</v>
      </c>
      <c r="M89" s="27">
        <v>253.51199999999997</v>
      </c>
      <c r="N89" s="27">
        <v>0</v>
      </c>
      <c r="O89" s="27">
        <v>410.95296999999982</v>
      </c>
      <c r="P89" s="27">
        <v>0</v>
      </c>
      <c r="Q89" s="29">
        <f t="shared" ref="Q89:Q97" si="41">F89-H89</f>
        <v>979.66497000000004</v>
      </c>
      <c r="R89" s="30">
        <f t="shared" si="37"/>
        <v>-80</v>
      </c>
      <c r="S89" s="58">
        <f t="shared" si="38"/>
        <v>-1</v>
      </c>
      <c r="T89" s="59" t="s">
        <v>291</v>
      </c>
      <c r="U89" s="12"/>
      <c r="V89" s="12"/>
      <c r="W89" s="28"/>
    </row>
    <row r="90" spans="1:23" ht="58.5" customHeight="1" x14ac:dyDescent="0.25">
      <c r="A90" s="25" t="s">
        <v>115</v>
      </c>
      <c r="B90" s="24" t="s">
        <v>381</v>
      </c>
      <c r="C90" s="25" t="s">
        <v>293</v>
      </c>
      <c r="D90" s="26">
        <v>646.64115892805012</v>
      </c>
      <c r="E90" s="26">
        <v>32.450582928050281</v>
      </c>
      <c r="F90" s="27">
        <v>614.19057599999985</v>
      </c>
      <c r="G90" s="29">
        <v>614.19057599999985</v>
      </c>
      <c r="H90" s="27">
        <f t="shared" si="40"/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614.19057599999985</v>
      </c>
      <c r="P90" s="27">
        <v>0</v>
      </c>
      <c r="Q90" s="29">
        <f t="shared" si="41"/>
        <v>614.19057599999985</v>
      </c>
      <c r="R90" s="30">
        <f t="shared" si="37"/>
        <v>0</v>
      </c>
      <c r="S90" s="58" t="str">
        <f t="shared" si="38"/>
        <v>-</v>
      </c>
      <c r="T90" s="60" t="s">
        <v>31</v>
      </c>
      <c r="U90" s="12"/>
      <c r="V90" s="12"/>
      <c r="W90" s="28"/>
    </row>
    <row r="91" spans="1:23" ht="58.5" customHeight="1" x14ac:dyDescent="0.25">
      <c r="A91" s="25" t="s">
        <v>115</v>
      </c>
      <c r="B91" s="24" t="s">
        <v>382</v>
      </c>
      <c r="C91" s="25" t="s">
        <v>295</v>
      </c>
      <c r="D91" s="26">
        <v>329.32301632495302</v>
      </c>
      <c r="E91" s="26">
        <v>16.1503063289531</v>
      </c>
      <c r="F91" s="27">
        <v>313.17270999599992</v>
      </c>
      <c r="G91" s="29">
        <v>0</v>
      </c>
      <c r="H91" s="27">
        <f t="shared" si="40"/>
        <v>1.4277323099999999</v>
      </c>
      <c r="I91" s="27">
        <v>0</v>
      </c>
      <c r="J91" s="27">
        <v>1.4277323099999999</v>
      </c>
      <c r="K91" s="27">
        <v>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  <c r="Q91" s="29">
        <f t="shared" si="41"/>
        <v>311.74497768599991</v>
      </c>
      <c r="R91" s="30">
        <f t="shared" si="37"/>
        <v>1.4277323099999999</v>
      </c>
      <c r="S91" s="58" t="str">
        <f t="shared" si="38"/>
        <v>-</v>
      </c>
      <c r="T91" s="59" t="s">
        <v>294</v>
      </c>
      <c r="U91" s="12"/>
      <c r="V91" s="12"/>
      <c r="W91" s="28"/>
    </row>
    <row r="92" spans="1:23" ht="58.5" customHeight="1" x14ac:dyDescent="0.25">
      <c r="A92" s="25" t="s">
        <v>115</v>
      </c>
      <c r="B92" s="24" t="s">
        <v>383</v>
      </c>
      <c r="C92" s="25" t="s">
        <v>296</v>
      </c>
      <c r="D92" s="26">
        <v>424.05068628482456</v>
      </c>
      <c r="E92" s="26">
        <v>21.552306280824958</v>
      </c>
      <c r="F92" s="27">
        <v>402.49838000399961</v>
      </c>
      <c r="G92" s="29">
        <v>402.49838000399961</v>
      </c>
      <c r="H92" s="27">
        <f t="shared" si="40"/>
        <v>0</v>
      </c>
      <c r="I92" s="27">
        <v>0</v>
      </c>
      <c r="J92" s="27">
        <v>0</v>
      </c>
      <c r="K92" s="27">
        <v>0</v>
      </c>
      <c r="L92" s="27">
        <v>0</v>
      </c>
      <c r="M92" s="27">
        <v>0</v>
      </c>
      <c r="N92" s="27">
        <v>0</v>
      </c>
      <c r="O92" s="27">
        <v>402.49838000399961</v>
      </c>
      <c r="P92" s="27">
        <v>0</v>
      </c>
      <c r="Q92" s="29">
        <f t="shared" si="41"/>
        <v>402.49838000399961</v>
      </c>
      <c r="R92" s="30">
        <f t="shared" si="37"/>
        <v>0</v>
      </c>
      <c r="S92" s="58" t="str">
        <f t="shared" si="38"/>
        <v>-</v>
      </c>
      <c r="T92" s="60" t="s">
        <v>31</v>
      </c>
      <c r="U92" s="12"/>
      <c r="V92" s="12"/>
      <c r="W92" s="28"/>
    </row>
    <row r="93" spans="1:23" ht="58.5" customHeight="1" x14ac:dyDescent="0.25">
      <c r="A93" s="25" t="s">
        <v>115</v>
      </c>
      <c r="B93" s="24" t="s">
        <v>384</v>
      </c>
      <c r="C93" s="25" t="s">
        <v>297</v>
      </c>
      <c r="D93" s="26">
        <v>411.08470598433576</v>
      </c>
      <c r="E93" s="26">
        <v>18.999745980335518</v>
      </c>
      <c r="F93" s="27">
        <v>392.08496000400021</v>
      </c>
      <c r="G93" s="29">
        <v>392.08496000400004</v>
      </c>
      <c r="H93" s="27">
        <f t="shared" si="40"/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7">
        <v>0</v>
      </c>
      <c r="O93" s="27">
        <v>392.08496000400004</v>
      </c>
      <c r="P93" s="27">
        <v>0</v>
      </c>
      <c r="Q93" s="29">
        <f t="shared" si="41"/>
        <v>392.08496000400021</v>
      </c>
      <c r="R93" s="30">
        <f t="shared" si="37"/>
        <v>0</v>
      </c>
      <c r="S93" s="58" t="str">
        <f t="shared" si="38"/>
        <v>-</v>
      </c>
      <c r="T93" s="60" t="s">
        <v>31</v>
      </c>
      <c r="U93" s="12"/>
      <c r="V93" s="12"/>
      <c r="W93" s="28"/>
    </row>
    <row r="94" spans="1:23" ht="58.5" customHeight="1" x14ac:dyDescent="0.25">
      <c r="A94" s="25" t="s">
        <v>115</v>
      </c>
      <c r="B94" s="24" t="s">
        <v>385</v>
      </c>
      <c r="C94" s="25" t="s">
        <v>298</v>
      </c>
      <c r="D94" s="26">
        <v>269.93475128373609</v>
      </c>
      <c r="E94" s="26">
        <v>12.99701128773588</v>
      </c>
      <c r="F94" s="27">
        <v>256.93773999600023</v>
      </c>
      <c r="G94" s="29">
        <v>256.937739996</v>
      </c>
      <c r="H94" s="27">
        <f t="shared" si="40"/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256.937739996</v>
      </c>
      <c r="P94" s="27">
        <v>0</v>
      </c>
      <c r="Q94" s="29">
        <f t="shared" si="41"/>
        <v>256.93773999600023</v>
      </c>
      <c r="R94" s="30">
        <f t="shared" si="37"/>
        <v>0</v>
      </c>
      <c r="S94" s="58" t="str">
        <f t="shared" si="38"/>
        <v>-</v>
      </c>
      <c r="T94" s="60" t="s">
        <v>31</v>
      </c>
      <c r="U94" s="12"/>
      <c r="V94" s="12"/>
      <c r="W94" s="28"/>
    </row>
    <row r="95" spans="1:23" ht="58.5" customHeight="1" x14ac:dyDescent="0.25">
      <c r="A95" s="25" t="s">
        <v>115</v>
      </c>
      <c r="B95" s="24" t="s">
        <v>386</v>
      </c>
      <c r="C95" s="25" t="s">
        <v>299</v>
      </c>
      <c r="D95" s="26">
        <v>595.96785822867128</v>
      </c>
      <c r="E95" s="26">
        <v>28.030008224670958</v>
      </c>
      <c r="F95" s="27">
        <v>567.93785000400032</v>
      </c>
      <c r="G95" s="29">
        <v>567.93785000399998</v>
      </c>
      <c r="H95" s="27">
        <f t="shared" si="40"/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567.93785000399998</v>
      </c>
      <c r="P95" s="27">
        <v>0</v>
      </c>
      <c r="Q95" s="29">
        <f t="shared" si="41"/>
        <v>567.93785000400032</v>
      </c>
      <c r="R95" s="30">
        <f t="shared" si="37"/>
        <v>0</v>
      </c>
      <c r="S95" s="58" t="str">
        <f t="shared" si="38"/>
        <v>-</v>
      </c>
      <c r="T95" s="60" t="s">
        <v>31</v>
      </c>
      <c r="U95" s="12"/>
      <c r="V95" s="12"/>
      <c r="W95" s="28"/>
    </row>
    <row r="96" spans="1:23" ht="58.5" customHeight="1" x14ac:dyDescent="0.25">
      <c r="A96" s="25" t="s">
        <v>115</v>
      </c>
      <c r="B96" s="24" t="s">
        <v>387</v>
      </c>
      <c r="C96" s="25" t="s">
        <v>300</v>
      </c>
      <c r="D96" s="26">
        <v>570.84102519678277</v>
      </c>
      <c r="E96" s="26">
        <v>27.283665192783001</v>
      </c>
      <c r="F96" s="27">
        <v>543.55736000399975</v>
      </c>
      <c r="G96" s="29">
        <v>543.55736000400009</v>
      </c>
      <c r="H96" s="27">
        <f t="shared" si="40"/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543.55736000400009</v>
      </c>
      <c r="P96" s="27">
        <v>0</v>
      </c>
      <c r="Q96" s="29">
        <f t="shared" si="41"/>
        <v>543.55736000399975</v>
      </c>
      <c r="R96" s="30">
        <f t="shared" si="37"/>
        <v>0</v>
      </c>
      <c r="S96" s="58" t="str">
        <f t="shared" si="38"/>
        <v>-</v>
      </c>
      <c r="T96" s="60" t="s">
        <v>31</v>
      </c>
      <c r="U96" s="12"/>
      <c r="V96" s="12"/>
      <c r="W96" s="28"/>
    </row>
    <row r="97" spans="1:23" ht="58.5" customHeight="1" x14ac:dyDescent="0.25">
      <c r="A97" s="25" t="s">
        <v>115</v>
      </c>
      <c r="B97" s="24" t="s">
        <v>388</v>
      </c>
      <c r="C97" s="25" t="s">
        <v>301</v>
      </c>
      <c r="D97" s="26">
        <v>270.68840132521512</v>
      </c>
      <c r="E97" s="26">
        <v>13.375511329215598</v>
      </c>
      <c r="F97" s="27">
        <v>257.31288999599951</v>
      </c>
      <c r="G97" s="29">
        <v>257.31288999599951</v>
      </c>
      <c r="H97" s="27">
        <f t="shared" si="40"/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257.31288999599951</v>
      </c>
      <c r="P97" s="27">
        <v>0</v>
      </c>
      <c r="Q97" s="29">
        <f t="shared" si="41"/>
        <v>257.31288999599951</v>
      </c>
      <c r="R97" s="30">
        <f t="shared" si="37"/>
        <v>0</v>
      </c>
      <c r="S97" s="58" t="str">
        <f t="shared" si="38"/>
        <v>-</v>
      </c>
      <c r="T97" s="60" t="s">
        <v>31</v>
      </c>
      <c r="U97" s="12"/>
      <c r="V97" s="12"/>
      <c r="W97" s="28"/>
    </row>
    <row r="98" spans="1:23" ht="31.5" x14ac:dyDescent="0.25">
      <c r="A98" s="25" t="s">
        <v>117</v>
      </c>
      <c r="B98" s="24" t="s">
        <v>118</v>
      </c>
      <c r="C98" s="25" t="s">
        <v>30</v>
      </c>
      <c r="D98" s="26">
        <f>D99+D100</f>
        <v>0</v>
      </c>
      <c r="E98" s="26">
        <f t="shared" ref="E98:Q98" si="42">E99+E100</f>
        <v>0</v>
      </c>
      <c r="F98" s="26">
        <f t="shared" si="42"/>
        <v>0</v>
      </c>
      <c r="G98" s="26">
        <f t="shared" si="42"/>
        <v>0</v>
      </c>
      <c r="H98" s="26">
        <f t="shared" si="42"/>
        <v>0</v>
      </c>
      <c r="I98" s="26">
        <f t="shared" si="42"/>
        <v>0</v>
      </c>
      <c r="J98" s="26">
        <f t="shared" si="42"/>
        <v>0</v>
      </c>
      <c r="K98" s="26">
        <f t="shared" si="42"/>
        <v>0</v>
      </c>
      <c r="L98" s="26">
        <f t="shared" si="42"/>
        <v>0</v>
      </c>
      <c r="M98" s="26">
        <f t="shared" si="42"/>
        <v>0</v>
      </c>
      <c r="N98" s="26">
        <f t="shared" si="42"/>
        <v>0</v>
      </c>
      <c r="O98" s="26">
        <f t="shared" si="42"/>
        <v>0</v>
      </c>
      <c r="P98" s="26">
        <f t="shared" si="42"/>
        <v>0</v>
      </c>
      <c r="Q98" s="26">
        <f t="shared" si="42"/>
        <v>0</v>
      </c>
      <c r="R98" s="30">
        <f t="shared" si="37"/>
        <v>0</v>
      </c>
      <c r="S98" s="58" t="str">
        <f t="shared" si="38"/>
        <v>-</v>
      </c>
      <c r="T98" s="23" t="s">
        <v>31</v>
      </c>
      <c r="U98" s="12"/>
      <c r="V98" s="12"/>
      <c r="W98" s="28"/>
    </row>
    <row r="99" spans="1:23" x14ac:dyDescent="0.25">
      <c r="A99" s="25" t="s">
        <v>119</v>
      </c>
      <c r="B99" s="24" t="s">
        <v>120</v>
      </c>
      <c r="C99" s="25" t="s">
        <v>30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30">
        <f t="shared" si="37"/>
        <v>0</v>
      </c>
      <c r="S99" s="58" t="str">
        <f t="shared" si="38"/>
        <v>-</v>
      </c>
      <c r="T99" s="23" t="s">
        <v>31</v>
      </c>
      <c r="U99" s="12"/>
      <c r="V99" s="12"/>
      <c r="W99" s="28"/>
    </row>
    <row r="100" spans="1:23" x14ac:dyDescent="0.25">
      <c r="A100" s="25" t="s">
        <v>121</v>
      </c>
      <c r="B100" s="24" t="s">
        <v>122</v>
      </c>
      <c r="C100" s="25" t="s">
        <v>30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30">
        <f t="shared" si="37"/>
        <v>0</v>
      </c>
      <c r="S100" s="58" t="str">
        <f t="shared" si="38"/>
        <v>-</v>
      </c>
      <c r="T100" s="23" t="s">
        <v>31</v>
      </c>
      <c r="U100" s="12"/>
      <c r="V100" s="12"/>
      <c r="W100" s="28"/>
    </row>
    <row r="101" spans="1:23" ht="31.5" x14ac:dyDescent="0.25">
      <c r="A101" s="25" t="s">
        <v>123</v>
      </c>
      <c r="B101" s="24" t="s">
        <v>124</v>
      </c>
      <c r="C101" s="25" t="s">
        <v>30</v>
      </c>
      <c r="D101" s="26">
        <f>D102+D103</f>
        <v>0</v>
      </c>
      <c r="E101" s="26">
        <f t="shared" ref="E101:Q101" si="43">E102+E103</f>
        <v>0</v>
      </c>
      <c r="F101" s="26">
        <f t="shared" si="43"/>
        <v>0</v>
      </c>
      <c r="G101" s="26">
        <f t="shared" si="43"/>
        <v>0</v>
      </c>
      <c r="H101" s="26">
        <f t="shared" si="43"/>
        <v>0</v>
      </c>
      <c r="I101" s="26">
        <f t="shared" si="43"/>
        <v>0</v>
      </c>
      <c r="J101" s="26">
        <f t="shared" si="43"/>
        <v>0</v>
      </c>
      <c r="K101" s="26">
        <f t="shared" si="43"/>
        <v>0</v>
      </c>
      <c r="L101" s="26">
        <f t="shared" si="43"/>
        <v>0</v>
      </c>
      <c r="M101" s="26">
        <f t="shared" si="43"/>
        <v>0</v>
      </c>
      <c r="N101" s="26">
        <f t="shared" si="43"/>
        <v>0</v>
      </c>
      <c r="O101" s="26">
        <f t="shared" si="43"/>
        <v>0</v>
      </c>
      <c r="P101" s="26">
        <f t="shared" si="43"/>
        <v>0</v>
      </c>
      <c r="Q101" s="26">
        <f t="shared" si="43"/>
        <v>0</v>
      </c>
      <c r="R101" s="30">
        <f t="shared" si="37"/>
        <v>0</v>
      </c>
      <c r="S101" s="58" t="str">
        <f t="shared" si="38"/>
        <v>-</v>
      </c>
      <c r="T101" s="23" t="s">
        <v>31</v>
      </c>
      <c r="U101" s="12"/>
      <c r="V101" s="12"/>
      <c r="W101" s="28"/>
    </row>
    <row r="102" spans="1:23" ht="31.5" x14ac:dyDescent="0.25">
      <c r="A102" s="25" t="s">
        <v>125</v>
      </c>
      <c r="B102" s="24" t="s">
        <v>126</v>
      </c>
      <c r="C102" s="25" t="s">
        <v>30</v>
      </c>
      <c r="D102" s="26">
        <v>0</v>
      </c>
      <c r="E102" s="26">
        <v>0</v>
      </c>
      <c r="F102" s="26">
        <v>0</v>
      </c>
      <c r="G102" s="26">
        <v>0</v>
      </c>
      <c r="H102" s="26">
        <v>0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6">
        <v>0</v>
      </c>
      <c r="O102" s="26">
        <v>0</v>
      </c>
      <c r="P102" s="26">
        <v>0</v>
      </c>
      <c r="Q102" s="26">
        <v>0</v>
      </c>
      <c r="R102" s="30">
        <f t="shared" si="37"/>
        <v>0</v>
      </c>
      <c r="S102" s="58" t="str">
        <f t="shared" si="38"/>
        <v>-</v>
      </c>
      <c r="T102" s="23" t="s">
        <v>31</v>
      </c>
      <c r="U102" s="12"/>
      <c r="V102" s="12"/>
      <c r="W102" s="28"/>
    </row>
    <row r="103" spans="1:23" ht="31.5" x14ac:dyDescent="0.25">
      <c r="A103" s="25" t="s">
        <v>127</v>
      </c>
      <c r="B103" s="24" t="s">
        <v>128</v>
      </c>
      <c r="C103" s="25" t="s">
        <v>30</v>
      </c>
      <c r="D103" s="26">
        <v>0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6">
        <v>0</v>
      </c>
      <c r="O103" s="26">
        <v>0</v>
      </c>
      <c r="P103" s="26">
        <v>0</v>
      </c>
      <c r="Q103" s="26">
        <v>0</v>
      </c>
      <c r="R103" s="30">
        <f t="shared" si="37"/>
        <v>0</v>
      </c>
      <c r="S103" s="58" t="str">
        <f t="shared" si="38"/>
        <v>-</v>
      </c>
      <c r="T103" s="23" t="s">
        <v>31</v>
      </c>
      <c r="U103" s="12"/>
      <c r="V103" s="12"/>
      <c r="W103" s="28"/>
    </row>
    <row r="104" spans="1:23" x14ac:dyDescent="0.25">
      <c r="A104" s="25" t="s">
        <v>129</v>
      </c>
      <c r="B104" s="24" t="s">
        <v>130</v>
      </c>
      <c r="C104" s="25" t="s">
        <v>30</v>
      </c>
      <c r="D104" s="26">
        <f t="shared" ref="D104:Q104" si="44">SUM(D105:D114)</f>
        <v>1965.9633414902362</v>
      </c>
      <c r="E104" s="26">
        <f t="shared" si="44"/>
        <v>761.66041392199998</v>
      </c>
      <c r="F104" s="26">
        <f t="shared" si="44"/>
        <v>1204.3029275682361</v>
      </c>
      <c r="G104" s="26">
        <f t="shared" si="44"/>
        <v>1245.2414932759109</v>
      </c>
      <c r="H104" s="26">
        <f t="shared" si="44"/>
        <v>2.7945826899999999</v>
      </c>
      <c r="I104" s="26">
        <f t="shared" si="44"/>
        <v>184.67999999999998</v>
      </c>
      <c r="J104" s="26">
        <f t="shared" si="44"/>
        <v>2.7945826899999999</v>
      </c>
      <c r="K104" s="26">
        <f t="shared" si="44"/>
        <v>456.59999999999997</v>
      </c>
      <c r="L104" s="26">
        <f t="shared" si="44"/>
        <v>0</v>
      </c>
      <c r="M104" s="26">
        <f t="shared" si="44"/>
        <v>317.64</v>
      </c>
      <c r="N104" s="26">
        <f t="shared" si="44"/>
        <v>0</v>
      </c>
      <c r="O104" s="26">
        <f t="shared" si="44"/>
        <v>286.32149327591105</v>
      </c>
      <c r="P104" s="26">
        <f t="shared" si="44"/>
        <v>0</v>
      </c>
      <c r="Q104" s="26">
        <f t="shared" si="44"/>
        <v>1201.5083448782361</v>
      </c>
      <c r="R104" s="30">
        <f t="shared" si="37"/>
        <v>-181.88541730999998</v>
      </c>
      <c r="S104" s="58">
        <f t="shared" si="38"/>
        <v>-0.9848679733051765</v>
      </c>
      <c r="T104" s="23" t="s">
        <v>31</v>
      </c>
      <c r="U104" s="12"/>
      <c r="V104" s="12"/>
      <c r="W104" s="28"/>
    </row>
    <row r="105" spans="1:23" ht="63" x14ac:dyDescent="0.25">
      <c r="A105" s="25" t="s">
        <v>129</v>
      </c>
      <c r="B105" s="24" t="s">
        <v>389</v>
      </c>
      <c r="C105" s="25" t="s">
        <v>303</v>
      </c>
      <c r="D105" s="26">
        <v>133.23872162599201</v>
      </c>
      <c r="E105" s="26">
        <v>65.706603471999998</v>
      </c>
      <c r="F105" s="27">
        <v>67.532118153992016</v>
      </c>
      <c r="G105" s="29">
        <v>71.254994601249123</v>
      </c>
      <c r="H105" s="27">
        <f t="shared" ref="H105:H114" si="45">J105+L105+N105+P105</f>
        <v>1.3830666599999999</v>
      </c>
      <c r="I105" s="27">
        <v>11.399999999999999</v>
      </c>
      <c r="J105" s="27">
        <v>1.3830666599999999</v>
      </c>
      <c r="K105" s="27">
        <v>17.7</v>
      </c>
      <c r="L105" s="27">
        <v>0</v>
      </c>
      <c r="M105" s="27">
        <v>15.719999999999999</v>
      </c>
      <c r="N105" s="27">
        <v>0</v>
      </c>
      <c r="O105" s="27">
        <v>26.43499460124913</v>
      </c>
      <c r="P105" s="27">
        <v>0</v>
      </c>
      <c r="Q105" s="29">
        <f t="shared" ref="Q105:Q114" si="46">F105-H105</f>
        <v>66.149051493992019</v>
      </c>
      <c r="R105" s="30">
        <f t="shared" si="37"/>
        <v>-10.016933339999998</v>
      </c>
      <c r="S105" s="58">
        <f t="shared" si="38"/>
        <v>-0.8786783631578946</v>
      </c>
      <c r="T105" s="59" t="s">
        <v>302</v>
      </c>
      <c r="U105" s="12"/>
      <c r="V105" s="12"/>
      <c r="W105" s="28"/>
    </row>
    <row r="106" spans="1:23" ht="58.5" customHeight="1" x14ac:dyDescent="0.25">
      <c r="A106" s="25" t="s">
        <v>129</v>
      </c>
      <c r="B106" s="24" t="s">
        <v>390</v>
      </c>
      <c r="C106" s="25" t="s">
        <v>304</v>
      </c>
      <c r="D106" s="26">
        <v>90.011808841523987</v>
      </c>
      <c r="E106" s="26">
        <v>16.163557615999999</v>
      </c>
      <c r="F106" s="27">
        <v>73.848251225523995</v>
      </c>
      <c r="G106" s="29">
        <v>73.529593820978619</v>
      </c>
      <c r="H106" s="27">
        <f t="shared" si="45"/>
        <v>0</v>
      </c>
      <c r="I106" s="27">
        <v>13.679999999999998</v>
      </c>
      <c r="J106" s="27">
        <v>0</v>
      </c>
      <c r="K106" s="27">
        <v>23.519999999999996</v>
      </c>
      <c r="L106" s="27">
        <v>0</v>
      </c>
      <c r="M106" s="27">
        <v>18.299999999999997</v>
      </c>
      <c r="N106" s="27">
        <v>0</v>
      </c>
      <c r="O106" s="27">
        <v>18.029593820978626</v>
      </c>
      <c r="P106" s="27">
        <v>0</v>
      </c>
      <c r="Q106" s="29">
        <f t="shared" si="46"/>
        <v>73.848251225523995</v>
      </c>
      <c r="R106" s="30">
        <f t="shared" si="37"/>
        <v>-13.679999999999998</v>
      </c>
      <c r="S106" s="58">
        <f t="shared" si="38"/>
        <v>-1</v>
      </c>
      <c r="T106" s="59" t="s">
        <v>302</v>
      </c>
      <c r="U106" s="12"/>
      <c r="V106" s="12"/>
      <c r="W106" s="28"/>
    </row>
    <row r="107" spans="1:23" ht="63" x14ac:dyDescent="0.25">
      <c r="A107" s="25" t="s">
        <v>129</v>
      </c>
      <c r="B107" s="24" t="s">
        <v>391</v>
      </c>
      <c r="C107" s="25" t="s">
        <v>305</v>
      </c>
      <c r="D107" s="26">
        <v>444.95027142867599</v>
      </c>
      <c r="E107" s="26">
        <v>171.49869650399998</v>
      </c>
      <c r="F107" s="27">
        <v>273.45157492467604</v>
      </c>
      <c r="G107" s="29">
        <v>242.0196764165654</v>
      </c>
      <c r="H107" s="27">
        <f t="shared" si="45"/>
        <v>0</v>
      </c>
      <c r="I107" s="27">
        <v>34.199999999999996</v>
      </c>
      <c r="J107" s="27">
        <v>0</v>
      </c>
      <c r="K107" s="27">
        <v>92.999999999999986</v>
      </c>
      <c r="L107" s="27">
        <v>0</v>
      </c>
      <c r="M107" s="27">
        <v>59.519999999999996</v>
      </c>
      <c r="N107" s="27">
        <v>0</v>
      </c>
      <c r="O107" s="27">
        <v>55.299676416565433</v>
      </c>
      <c r="P107" s="27">
        <v>0</v>
      </c>
      <c r="Q107" s="29">
        <f t="shared" si="46"/>
        <v>273.45157492467604</v>
      </c>
      <c r="R107" s="30">
        <f t="shared" si="37"/>
        <v>-34.199999999999996</v>
      </c>
      <c r="S107" s="58">
        <f t="shared" si="38"/>
        <v>-1</v>
      </c>
      <c r="T107" s="59" t="s">
        <v>302</v>
      </c>
      <c r="U107" s="12"/>
      <c r="V107" s="12"/>
      <c r="W107" s="28"/>
    </row>
    <row r="108" spans="1:23" ht="47.25" x14ac:dyDescent="0.25">
      <c r="A108" s="25" t="s">
        <v>129</v>
      </c>
      <c r="B108" s="24" t="s">
        <v>392</v>
      </c>
      <c r="C108" s="25" t="s">
        <v>306</v>
      </c>
      <c r="D108" s="26">
        <v>409.16819011861207</v>
      </c>
      <c r="E108" s="26">
        <v>118.65830739200001</v>
      </c>
      <c r="F108" s="27">
        <v>290.50988272661209</v>
      </c>
      <c r="G108" s="29">
        <v>285.24956832642636</v>
      </c>
      <c r="H108" s="27">
        <f t="shared" si="45"/>
        <v>1.41151603</v>
      </c>
      <c r="I108" s="27">
        <v>39.9</v>
      </c>
      <c r="J108" s="27">
        <v>1.41151603</v>
      </c>
      <c r="K108" s="27">
        <v>104.69999999999999</v>
      </c>
      <c r="L108" s="27">
        <v>0</v>
      </c>
      <c r="M108" s="27">
        <v>79.5</v>
      </c>
      <c r="N108" s="27">
        <v>0</v>
      </c>
      <c r="O108" s="27">
        <v>61.149568326426362</v>
      </c>
      <c r="P108" s="27">
        <v>0</v>
      </c>
      <c r="Q108" s="29">
        <f t="shared" si="46"/>
        <v>289.09836669661212</v>
      </c>
      <c r="R108" s="30">
        <f t="shared" si="37"/>
        <v>-38.488483969999997</v>
      </c>
      <c r="S108" s="58">
        <f t="shared" si="38"/>
        <v>-0.96462365839598996</v>
      </c>
      <c r="T108" s="59" t="s">
        <v>302</v>
      </c>
      <c r="U108" s="12"/>
      <c r="V108" s="12"/>
      <c r="W108" s="28"/>
    </row>
    <row r="109" spans="1:23" ht="47.25" x14ac:dyDescent="0.25">
      <c r="A109" s="25" t="s">
        <v>129</v>
      </c>
      <c r="B109" s="24" t="s">
        <v>393</v>
      </c>
      <c r="C109" s="25" t="s">
        <v>307</v>
      </c>
      <c r="D109" s="26">
        <v>89.062934511468001</v>
      </c>
      <c r="E109" s="26">
        <v>22.638706653999996</v>
      </c>
      <c r="F109" s="27">
        <v>66.424227857467997</v>
      </c>
      <c r="G109" s="29">
        <v>75.960487013178493</v>
      </c>
      <c r="H109" s="27">
        <f t="shared" si="45"/>
        <v>0</v>
      </c>
      <c r="I109" s="27">
        <v>11.399999999999999</v>
      </c>
      <c r="J109" s="27">
        <v>0</v>
      </c>
      <c r="K109" s="27">
        <v>23.4</v>
      </c>
      <c r="L109" s="27">
        <v>0</v>
      </c>
      <c r="M109" s="27">
        <v>18.299999999999997</v>
      </c>
      <c r="N109" s="27">
        <v>0</v>
      </c>
      <c r="O109" s="27">
        <v>22.860487013178492</v>
      </c>
      <c r="P109" s="27">
        <v>0</v>
      </c>
      <c r="Q109" s="29">
        <f t="shared" si="46"/>
        <v>66.424227857467997</v>
      </c>
      <c r="R109" s="30">
        <f t="shared" si="37"/>
        <v>-11.399999999999999</v>
      </c>
      <c r="S109" s="58">
        <f t="shared" si="38"/>
        <v>-1</v>
      </c>
      <c r="T109" s="59" t="s">
        <v>302</v>
      </c>
      <c r="U109" s="12"/>
      <c r="V109" s="12"/>
      <c r="W109" s="28"/>
    </row>
    <row r="110" spans="1:23" ht="47.25" x14ac:dyDescent="0.25">
      <c r="A110" s="25" t="s">
        <v>129</v>
      </c>
      <c r="B110" s="24" t="s">
        <v>394</v>
      </c>
      <c r="C110" s="25" t="s">
        <v>308</v>
      </c>
      <c r="D110" s="26">
        <v>206.951455507476</v>
      </c>
      <c r="E110" s="26">
        <v>100.293595614</v>
      </c>
      <c r="F110" s="27">
        <v>106.657859893476</v>
      </c>
      <c r="G110" s="29">
        <v>114.14709856848536</v>
      </c>
      <c r="H110" s="27">
        <f t="shared" si="45"/>
        <v>0</v>
      </c>
      <c r="I110" s="27">
        <v>17.099999999999998</v>
      </c>
      <c r="J110" s="27">
        <v>0</v>
      </c>
      <c r="K110" s="27">
        <v>46.499999999999993</v>
      </c>
      <c r="L110" s="27">
        <v>0</v>
      </c>
      <c r="M110" s="27">
        <v>28.619999999999997</v>
      </c>
      <c r="N110" s="27">
        <v>0</v>
      </c>
      <c r="O110" s="27">
        <v>21.927098568485363</v>
      </c>
      <c r="P110" s="27">
        <v>0</v>
      </c>
      <c r="Q110" s="29">
        <f t="shared" si="46"/>
        <v>106.657859893476</v>
      </c>
      <c r="R110" s="30">
        <f t="shared" si="37"/>
        <v>-17.099999999999998</v>
      </c>
      <c r="S110" s="58">
        <f t="shared" si="38"/>
        <v>-1</v>
      </c>
      <c r="T110" s="59" t="s">
        <v>302</v>
      </c>
      <c r="U110" s="12"/>
      <c r="V110" s="12"/>
      <c r="W110" s="28"/>
    </row>
    <row r="111" spans="1:23" ht="47.25" x14ac:dyDescent="0.25">
      <c r="A111" s="25" t="s">
        <v>129</v>
      </c>
      <c r="B111" s="24" t="s">
        <v>395</v>
      </c>
      <c r="C111" s="25" t="s">
        <v>309</v>
      </c>
      <c r="D111" s="26">
        <v>153.42590341362001</v>
      </c>
      <c r="E111" s="26">
        <v>60.872930076000003</v>
      </c>
      <c r="F111" s="27">
        <v>92.552973337620003</v>
      </c>
      <c r="G111" s="29">
        <v>106.06200470056518</v>
      </c>
      <c r="H111" s="27">
        <f t="shared" si="45"/>
        <v>0</v>
      </c>
      <c r="I111" s="27">
        <v>14.819999999999999</v>
      </c>
      <c r="J111" s="27">
        <v>0</v>
      </c>
      <c r="K111" s="27">
        <v>34.979999999999997</v>
      </c>
      <c r="L111" s="27">
        <v>0</v>
      </c>
      <c r="M111" s="27">
        <v>30.3</v>
      </c>
      <c r="N111" s="27">
        <v>0</v>
      </c>
      <c r="O111" s="27">
        <v>25.962004700565192</v>
      </c>
      <c r="P111" s="27">
        <v>0</v>
      </c>
      <c r="Q111" s="29">
        <f t="shared" si="46"/>
        <v>92.552973337620003</v>
      </c>
      <c r="R111" s="30">
        <f t="shared" si="37"/>
        <v>-14.819999999999999</v>
      </c>
      <c r="S111" s="58">
        <f t="shared" si="38"/>
        <v>-1</v>
      </c>
      <c r="T111" s="59" t="s">
        <v>302</v>
      </c>
      <c r="U111" s="12"/>
      <c r="V111" s="12"/>
      <c r="W111" s="28"/>
    </row>
    <row r="112" spans="1:23" ht="47.25" x14ac:dyDescent="0.25">
      <c r="A112" s="25" t="s">
        <v>129</v>
      </c>
      <c r="B112" s="24" t="s">
        <v>396</v>
      </c>
      <c r="C112" s="25" t="s">
        <v>310</v>
      </c>
      <c r="D112" s="26">
        <v>168.373308151776</v>
      </c>
      <c r="E112" s="26">
        <v>82.795046017999994</v>
      </c>
      <c r="F112" s="27">
        <v>85.578262133776008</v>
      </c>
      <c r="G112" s="29">
        <v>111.40610722788735</v>
      </c>
      <c r="H112" s="27">
        <f t="shared" si="45"/>
        <v>0</v>
      </c>
      <c r="I112" s="27">
        <v>15.959999999999999</v>
      </c>
      <c r="J112" s="27">
        <v>0</v>
      </c>
      <c r="K112" s="27">
        <v>40.74</v>
      </c>
      <c r="L112" s="27">
        <v>0</v>
      </c>
      <c r="M112" s="27">
        <v>28.319999999999997</v>
      </c>
      <c r="N112" s="27">
        <v>0</v>
      </c>
      <c r="O112" s="27">
        <v>26.386107227887354</v>
      </c>
      <c r="P112" s="27">
        <v>0</v>
      </c>
      <c r="Q112" s="29">
        <f t="shared" si="46"/>
        <v>85.578262133776008</v>
      </c>
      <c r="R112" s="30">
        <f t="shared" si="37"/>
        <v>-15.959999999999999</v>
      </c>
      <c r="S112" s="58">
        <f t="shared" si="38"/>
        <v>-1</v>
      </c>
      <c r="T112" s="59" t="s">
        <v>302</v>
      </c>
      <c r="U112" s="12"/>
      <c r="V112" s="12"/>
      <c r="W112" s="28"/>
    </row>
    <row r="113" spans="1:23" ht="47.25" x14ac:dyDescent="0.25">
      <c r="A113" s="25" t="s">
        <v>129</v>
      </c>
      <c r="B113" s="24" t="s">
        <v>397</v>
      </c>
      <c r="C113" s="25" t="s">
        <v>311</v>
      </c>
      <c r="D113" s="26">
        <v>204.46566281732402</v>
      </c>
      <c r="E113" s="26">
        <v>111.93702805200002</v>
      </c>
      <c r="F113" s="27">
        <v>92.528634765324</v>
      </c>
      <c r="G113" s="29">
        <v>112.04421091478262</v>
      </c>
      <c r="H113" s="27">
        <f t="shared" si="45"/>
        <v>0</v>
      </c>
      <c r="I113" s="27">
        <v>17.099999999999998</v>
      </c>
      <c r="J113" s="27">
        <v>0</v>
      </c>
      <c r="K113" s="27">
        <v>46.499999999999993</v>
      </c>
      <c r="L113" s="27">
        <v>0</v>
      </c>
      <c r="M113" s="27">
        <v>27.479999999999997</v>
      </c>
      <c r="N113" s="27">
        <v>0</v>
      </c>
      <c r="O113" s="27">
        <v>20.96421091478264</v>
      </c>
      <c r="P113" s="27">
        <v>0</v>
      </c>
      <c r="Q113" s="29">
        <f t="shared" si="46"/>
        <v>92.528634765324</v>
      </c>
      <c r="R113" s="30">
        <f t="shared" si="37"/>
        <v>-17.099999999999998</v>
      </c>
      <c r="S113" s="58">
        <f t="shared" si="38"/>
        <v>-1</v>
      </c>
      <c r="T113" s="59" t="s">
        <v>302</v>
      </c>
      <c r="U113" s="12"/>
      <c r="V113" s="12"/>
      <c r="W113" s="28"/>
    </row>
    <row r="114" spans="1:23" ht="47.25" x14ac:dyDescent="0.25">
      <c r="A114" s="25" t="s">
        <v>129</v>
      </c>
      <c r="B114" s="24" t="s">
        <v>398</v>
      </c>
      <c r="C114" s="25" t="s">
        <v>312</v>
      </c>
      <c r="D114" s="26">
        <v>66.315085073768003</v>
      </c>
      <c r="E114" s="26">
        <v>11.095942523999998</v>
      </c>
      <c r="F114" s="27">
        <v>55.219142549768009</v>
      </c>
      <c r="G114" s="29">
        <v>53.567751685792445</v>
      </c>
      <c r="H114" s="27">
        <f t="shared" si="45"/>
        <v>0</v>
      </c>
      <c r="I114" s="27">
        <v>9.1199999999999992</v>
      </c>
      <c r="J114" s="27">
        <v>0</v>
      </c>
      <c r="K114" s="27">
        <v>25.56</v>
      </c>
      <c r="L114" s="27">
        <v>0</v>
      </c>
      <c r="M114" s="27">
        <v>11.579999999999998</v>
      </c>
      <c r="N114" s="27">
        <v>0</v>
      </c>
      <c r="O114" s="27">
        <v>7.30775168579245</v>
      </c>
      <c r="P114" s="27">
        <v>0</v>
      </c>
      <c r="Q114" s="29">
        <f t="shared" si="46"/>
        <v>55.219142549768009</v>
      </c>
      <c r="R114" s="30">
        <f t="shared" si="37"/>
        <v>-9.1199999999999992</v>
      </c>
      <c r="S114" s="58">
        <f t="shared" si="38"/>
        <v>-1</v>
      </c>
      <c r="T114" s="59" t="s">
        <v>302</v>
      </c>
      <c r="U114" s="12"/>
      <c r="V114" s="12"/>
      <c r="W114" s="28"/>
    </row>
    <row r="115" spans="1:23" x14ac:dyDescent="0.25">
      <c r="A115" s="25" t="s">
        <v>131</v>
      </c>
      <c r="B115" s="24" t="s">
        <v>132</v>
      </c>
      <c r="C115" s="25" t="s">
        <v>30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6">
        <v>0</v>
      </c>
      <c r="K115" s="26">
        <v>0</v>
      </c>
      <c r="L115" s="26">
        <v>0</v>
      </c>
      <c r="M115" s="26">
        <v>0</v>
      </c>
      <c r="N115" s="26">
        <v>0</v>
      </c>
      <c r="O115" s="26">
        <v>0</v>
      </c>
      <c r="P115" s="26">
        <v>0</v>
      </c>
      <c r="Q115" s="26">
        <v>0</v>
      </c>
      <c r="R115" s="30">
        <f t="shared" si="37"/>
        <v>0</v>
      </c>
      <c r="S115" s="58" t="str">
        <f t="shared" si="38"/>
        <v>-</v>
      </c>
      <c r="T115" s="23" t="s">
        <v>31</v>
      </c>
      <c r="U115" s="12"/>
      <c r="V115" s="12"/>
      <c r="W115" s="28"/>
    </row>
    <row r="116" spans="1:23" x14ac:dyDescent="0.25">
      <c r="A116" s="25" t="s">
        <v>133</v>
      </c>
      <c r="B116" s="24" t="s">
        <v>134</v>
      </c>
      <c r="C116" s="25" t="s">
        <v>30</v>
      </c>
      <c r="D116" s="26">
        <f t="shared" ref="D116:Q116" si="47">SUM(D117:D170)</f>
        <v>1766.9379436404001</v>
      </c>
      <c r="E116" s="26">
        <f t="shared" si="47"/>
        <v>1573.2695508488002</v>
      </c>
      <c r="F116" s="26">
        <f t="shared" si="47"/>
        <v>193.66839279159976</v>
      </c>
      <c r="G116" s="26">
        <f t="shared" si="47"/>
        <v>678.24744206360003</v>
      </c>
      <c r="H116" s="26">
        <f t="shared" si="47"/>
        <v>549.0738199499998</v>
      </c>
      <c r="I116" s="26">
        <f t="shared" si="47"/>
        <v>677.52032206360002</v>
      </c>
      <c r="J116" s="26">
        <f t="shared" si="47"/>
        <v>549.0738199499998</v>
      </c>
      <c r="K116" s="26">
        <f t="shared" si="47"/>
        <v>0</v>
      </c>
      <c r="L116" s="26">
        <f t="shared" si="47"/>
        <v>0</v>
      </c>
      <c r="M116" s="26">
        <f t="shared" si="47"/>
        <v>0.72711999999999988</v>
      </c>
      <c r="N116" s="26">
        <f t="shared" si="47"/>
        <v>0</v>
      </c>
      <c r="O116" s="26">
        <f t="shared" si="47"/>
        <v>0</v>
      </c>
      <c r="P116" s="26">
        <f t="shared" si="47"/>
        <v>0</v>
      </c>
      <c r="Q116" s="26">
        <f t="shared" si="47"/>
        <v>-355.40542715840013</v>
      </c>
      <c r="R116" s="30">
        <f t="shared" si="37"/>
        <v>-128.44650211360022</v>
      </c>
      <c r="S116" s="58">
        <f t="shared" si="38"/>
        <v>-0.18958324633329998</v>
      </c>
      <c r="T116" s="23" t="s">
        <v>31</v>
      </c>
      <c r="U116" s="12"/>
      <c r="V116" s="12"/>
      <c r="W116" s="28"/>
    </row>
    <row r="117" spans="1:23" ht="63" x14ac:dyDescent="0.25">
      <c r="A117" s="25" t="s">
        <v>133</v>
      </c>
      <c r="B117" s="24" t="s">
        <v>399</v>
      </c>
      <c r="C117" s="25" t="s">
        <v>313</v>
      </c>
      <c r="D117" s="26">
        <v>283.69281478879998</v>
      </c>
      <c r="E117" s="26">
        <v>262.83847978879999</v>
      </c>
      <c r="F117" s="27">
        <v>20.854334999999992</v>
      </c>
      <c r="G117" s="29">
        <v>20.854334999999999</v>
      </c>
      <c r="H117" s="27">
        <f t="shared" ref="H117:H170" si="48">J117+L117+N117+P117</f>
        <v>20.854334999999999</v>
      </c>
      <c r="I117" s="27">
        <v>20.854334999999999</v>
      </c>
      <c r="J117" s="27">
        <v>20.854334999999999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9">
        <f t="shared" ref="Q117:Q170" si="49">F117-H117</f>
        <v>0</v>
      </c>
      <c r="R117" s="30">
        <f t="shared" si="37"/>
        <v>0</v>
      </c>
      <c r="S117" s="58">
        <f t="shared" si="38"/>
        <v>0</v>
      </c>
      <c r="T117" s="60" t="s">
        <v>31</v>
      </c>
      <c r="U117" s="12"/>
      <c r="V117" s="12"/>
      <c r="W117" s="28"/>
    </row>
    <row r="118" spans="1:23" ht="63" x14ac:dyDescent="0.25">
      <c r="A118" s="25" t="s">
        <v>133</v>
      </c>
      <c r="B118" s="24" t="s">
        <v>400</v>
      </c>
      <c r="C118" s="25" t="s">
        <v>315</v>
      </c>
      <c r="D118" s="26">
        <v>30.243599997999997</v>
      </c>
      <c r="E118" s="26">
        <v>6.4752166500000001</v>
      </c>
      <c r="F118" s="27">
        <v>23.768383347999997</v>
      </c>
      <c r="G118" s="29">
        <v>16.915030362571954</v>
      </c>
      <c r="H118" s="27">
        <f t="shared" si="48"/>
        <v>0</v>
      </c>
      <c r="I118" s="27">
        <v>16.915030362571954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9">
        <f t="shared" si="49"/>
        <v>23.768383347999997</v>
      </c>
      <c r="R118" s="30">
        <f t="shared" si="37"/>
        <v>-16.915030362571954</v>
      </c>
      <c r="S118" s="58">
        <f t="shared" si="38"/>
        <v>-1</v>
      </c>
      <c r="T118" s="59" t="s">
        <v>314</v>
      </c>
      <c r="U118" s="12"/>
      <c r="V118" s="12"/>
      <c r="W118" s="28"/>
    </row>
    <row r="119" spans="1:23" ht="63" x14ac:dyDescent="0.25">
      <c r="A119" s="25" t="s">
        <v>133</v>
      </c>
      <c r="B119" s="24" t="s">
        <v>401</v>
      </c>
      <c r="C119" s="25" t="s">
        <v>316</v>
      </c>
      <c r="D119" s="26">
        <v>16.089996006</v>
      </c>
      <c r="E119" s="26">
        <v>5.7457784499999995</v>
      </c>
      <c r="F119" s="27">
        <v>10.344217556</v>
      </c>
      <c r="G119" s="29">
        <v>1.9057112180251714</v>
      </c>
      <c r="H119" s="27">
        <f t="shared" si="48"/>
        <v>0</v>
      </c>
      <c r="I119" s="27">
        <v>1.9057112180251714</v>
      </c>
      <c r="J119" s="27">
        <v>0</v>
      </c>
      <c r="K119" s="27">
        <v>0</v>
      </c>
      <c r="L119" s="27">
        <v>0</v>
      </c>
      <c r="M119" s="27">
        <v>0</v>
      </c>
      <c r="N119" s="27">
        <v>0</v>
      </c>
      <c r="O119" s="27">
        <v>0</v>
      </c>
      <c r="P119" s="27">
        <v>0</v>
      </c>
      <c r="Q119" s="29">
        <f t="shared" si="49"/>
        <v>10.344217556</v>
      </c>
      <c r="R119" s="30">
        <f t="shared" si="37"/>
        <v>-1.9057112180251714</v>
      </c>
      <c r="S119" s="58">
        <f t="shared" si="38"/>
        <v>-1</v>
      </c>
      <c r="T119" s="59" t="s">
        <v>314</v>
      </c>
      <c r="U119" s="12"/>
      <c r="V119" s="12"/>
      <c r="W119" s="28"/>
    </row>
    <row r="120" spans="1:23" ht="63" x14ac:dyDescent="0.25">
      <c r="A120" s="25" t="s">
        <v>133</v>
      </c>
      <c r="B120" s="24" t="s">
        <v>402</v>
      </c>
      <c r="C120" s="25" t="s">
        <v>317</v>
      </c>
      <c r="D120" s="26">
        <v>33.642003026000005</v>
      </c>
      <c r="E120" s="26">
        <v>6.8736673499999998</v>
      </c>
      <c r="F120" s="27">
        <v>26.768335676000007</v>
      </c>
      <c r="G120" s="29">
        <v>25.415987905387361</v>
      </c>
      <c r="H120" s="27">
        <f t="shared" si="48"/>
        <v>0</v>
      </c>
      <c r="I120" s="27">
        <v>25.415987905387361</v>
      </c>
      <c r="J120" s="27">
        <v>0</v>
      </c>
      <c r="K120" s="27">
        <v>0</v>
      </c>
      <c r="L120" s="27">
        <v>0</v>
      </c>
      <c r="M120" s="27">
        <v>0</v>
      </c>
      <c r="N120" s="27">
        <v>0</v>
      </c>
      <c r="O120" s="27">
        <v>0</v>
      </c>
      <c r="P120" s="27">
        <v>0</v>
      </c>
      <c r="Q120" s="29">
        <f t="shared" si="49"/>
        <v>26.768335676000007</v>
      </c>
      <c r="R120" s="30">
        <f t="shared" si="37"/>
        <v>-25.415987905387361</v>
      </c>
      <c r="S120" s="58">
        <f t="shared" si="38"/>
        <v>-1</v>
      </c>
      <c r="T120" s="59" t="s">
        <v>314</v>
      </c>
      <c r="U120" s="12"/>
      <c r="V120" s="12"/>
      <c r="W120" s="28"/>
    </row>
    <row r="121" spans="1:23" ht="47.25" x14ac:dyDescent="0.25">
      <c r="A121" s="25" t="s">
        <v>133</v>
      </c>
      <c r="B121" s="24" t="s">
        <v>403</v>
      </c>
      <c r="C121" s="25" t="s">
        <v>319</v>
      </c>
      <c r="D121" s="26">
        <v>18.740004008000003</v>
      </c>
      <c r="E121" s="26">
        <v>17.803003800000003</v>
      </c>
      <c r="F121" s="27">
        <v>0.93700020800000061</v>
      </c>
      <c r="G121" s="29">
        <v>9.5868768137937277</v>
      </c>
      <c r="H121" s="27">
        <f t="shared" si="48"/>
        <v>0</v>
      </c>
      <c r="I121" s="27">
        <v>9.5868768137937277</v>
      </c>
      <c r="J121" s="27">
        <v>0</v>
      </c>
      <c r="K121" s="27">
        <v>0</v>
      </c>
      <c r="L121" s="27">
        <v>0</v>
      </c>
      <c r="M121" s="27">
        <v>0</v>
      </c>
      <c r="N121" s="27">
        <v>0</v>
      </c>
      <c r="O121" s="27">
        <v>0</v>
      </c>
      <c r="P121" s="27">
        <v>0</v>
      </c>
      <c r="Q121" s="29">
        <f t="shared" si="49"/>
        <v>0.93700020800000061</v>
      </c>
      <c r="R121" s="30">
        <f t="shared" si="37"/>
        <v>-9.5868768137937277</v>
      </c>
      <c r="S121" s="58">
        <f t="shared" si="38"/>
        <v>-1</v>
      </c>
      <c r="T121" s="59" t="s">
        <v>318</v>
      </c>
      <c r="U121" s="12"/>
      <c r="V121" s="12"/>
      <c r="W121" s="28"/>
    </row>
    <row r="122" spans="1:23" ht="63" x14ac:dyDescent="0.25">
      <c r="A122" s="25" t="s">
        <v>133</v>
      </c>
      <c r="B122" s="24" t="s">
        <v>404</v>
      </c>
      <c r="C122" s="25" t="s">
        <v>320</v>
      </c>
      <c r="D122" s="26">
        <v>51.629272711999995</v>
      </c>
      <c r="E122" s="26">
        <v>15.190290309999998</v>
      </c>
      <c r="F122" s="27">
        <v>36.438982401999993</v>
      </c>
      <c r="G122" s="29">
        <v>39.84627575923367</v>
      </c>
      <c r="H122" s="27">
        <f t="shared" si="48"/>
        <v>0</v>
      </c>
      <c r="I122" s="27">
        <v>39.84627575923367</v>
      </c>
      <c r="J122" s="27">
        <v>0</v>
      </c>
      <c r="K122" s="27">
        <v>0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9">
        <f t="shared" si="49"/>
        <v>36.438982401999993</v>
      </c>
      <c r="R122" s="30">
        <f t="shared" si="37"/>
        <v>-39.84627575923367</v>
      </c>
      <c r="S122" s="58">
        <f t="shared" si="38"/>
        <v>-1</v>
      </c>
      <c r="T122" s="59" t="s">
        <v>314</v>
      </c>
      <c r="U122" s="12"/>
      <c r="V122" s="12"/>
      <c r="W122" s="28"/>
    </row>
    <row r="123" spans="1:23" ht="47.25" x14ac:dyDescent="0.25">
      <c r="A123" s="25" t="s">
        <v>133</v>
      </c>
      <c r="B123" s="24" t="s">
        <v>405</v>
      </c>
      <c r="C123" s="25" t="s">
        <v>321</v>
      </c>
      <c r="D123" s="26">
        <v>3.7299959939999994</v>
      </c>
      <c r="E123" s="26">
        <v>3.5434961899999999</v>
      </c>
      <c r="F123" s="27">
        <v>0.18649980399999944</v>
      </c>
      <c r="G123" s="29">
        <v>0.22873250266327849</v>
      </c>
      <c r="H123" s="27">
        <f t="shared" si="48"/>
        <v>0</v>
      </c>
      <c r="I123" s="27">
        <v>0.22873250266327849</v>
      </c>
      <c r="J123" s="27">
        <v>0</v>
      </c>
      <c r="K123" s="27">
        <v>0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9">
        <f t="shared" si="49"/>
        <v>0.18649980399999944</v>
      </c>
      <c r="R123" s="30">
        <f t="shared" si="37"/>
        <v>-0.22873250266327849</v>
      </c>
      <c r="S123" s="58">
        <f t="shared" si="38"/>
        <v>-1</v>
      </c>
      <c r="T123" s="59" t="s">
        <v>318</v>
      </c>
      <c r="U123" s="12"/>
      <c r="V123" s="12"/>
      <c r="W123" s="28"/>
    </row>
    <row r="124" spans="1:23" ht="47.25" x14ac:dyDescent="0.25">
      <c r="A124" s="25" t="s">
        <v>133</v>
      </c>
      <c r="B124" s="24" t="s">
        <v>406</v>
      </c>
      <c r="C124" s="25" t="s">
        <v>322</v>
      </c>
      <c r="D124" s="26">
        <v>15.039995998</v>
      </c>
      <c r="E124" s="26">
        <v>14.2879962</v>
      </c>
      <c r="F124" s="27">
        <v>0.75199979799999994</v>
      </c>
      <c r="G124" s="29">
        <v>8.8794616676721425</v>
      </c>
      <c r="H124" s="27">
        <f t="shared" si="48"/>
        <v>0</v>
      </c>
      <c r="I124" s="27">
        <v>8.8794616676721425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0</v>
      </c>
      <c r="P124" s="27">
        <v>0</v>
      </c>
      <c r="Q124" s="29">
        <f t="shared" si="49"/>
        <v>0.75199979799999994</v>
      </c>
      <c r="R124" s="30">
        <f t="shared" si="37"/>
        <v>-8.8794616676721425</v>
      </c>
      <c r="S124" s="58">
        <f t="shared" si="38"/>
        <v>-1</v>
      </c>
      <c r="T124" s="59" t="s">
        <v>318</v>
      </c>
      <c r="U124" s="12"/>
      <c r="V124" s="12"/>
      <c r="W124" s="28"/>
    </row>
    <row r="125" spans="1:23" ht="47.25" x14ac:dyDescent="0.25">
      <c r="A125" s="25" t="s">
        <v>133</v>
      </c>
      <c r="B125" s="24" t="s">
        <v>407</v>
      </c>
      <c r="C125" s="25" t="s">
        <v>323</v>
      </c>
      <c r="D125" s="26">
        <v>7.9100039959999986</v>
      </c>
      <c r="E125" s="26">
        <v>7.5145038</v>
      </c>
      <c r="F125" s="27">
        <v>0.39550019599999864</v>
      </c>
      <c r="G125" s="29">
        <v>0.66975340984097187</v>
      </c>
      <c r="H125" s="27">
        <f t="shared" si="48"/>
        <v>0</v>
      </c>
      <c r="I125" s="27">
        <v>0.66975340984097187</v>
      </c>
      <c r="J125" s="27">
        <v>0</v>
      </c>
      <c r="K125" s="27">
        <v>0</v>
      </c>
      <c r="L125" s="27">
        <v>0</v>
      </c>
      <c r="M125" s="27">
        <v>0</v>
      </c>
      <c r="N125" s="27">
        <v>0</v>
      </c>
      <c r="O125" s="27">
        <v>0</v>
      </c>
      <c r="P125" s="27">
        <v>0</v>
      </c>
      <c r="Q125" s="29">
        <f t="shared" si="49"/>
        <v>0.39550019599999864</v>
      </c>
      <c r="R125" s="30">
        <f t="shared" si="37"/>
        <v>-0.66975340984097187</v>
      </c>
      <c r="S125" s="58">
        <f t="shared" si="38"/>
        <v>-1</v>
      </c>
      <c r="T125" s="59" t="s">
        <v>318</v>
      </c>
      <c r="U125" s="12"/>
      <c r="V125" s="12"/>
      <c r="W125" s="28"/>
    </row>
    <row r="126" spans="1:23" ht="47.25" x14ac:dyDescent="0.25">
      <c r="A126" s="25" t="s">
        <v>133</v>
      </c>
      <c r="B126" s="24" t="s">
        <v>408</v>
      </c>
      <c r="C126" s="25" t="s">
        <v>324</v>
      </c>
      <c r="D126" s="26">
        <v>9.8000039979999993</v>
      </c>
      <c r="E126" s="26">
        <v>319.01847299000002</v>
      </c>
      <c r="F126" s="27">
        <v>-309.218468992</v>
      </c>
      <c r="G126" s="29">
        <v>9.7276988969398364</v>
      </c>
      <c r="H126" s="27">
        <f t="shared" si="48"/>
        <v>0</v>
      </c>
      <c r="I126" s="27">
        <v>9.7276988969398364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9">
        <f t="shared" si="49"/>
        <v>-309.218468992</v>
      </c>
      <c r="R126" s="30">
        <f t="shared" si="37"/>
        <v>-9.7276988969398364</v>
      </c>
      <c r="S126" s="58">
        <f t="shared" si="38"/>
        <v>-1</v>
      </c>
      <c r="T126" s="59" t="s">
        <v>318</v>
      </c>
      <c r="U126" s="12"/>
      <c r="V126" s="12"/>
      <c r="W126" s="28"/>
    </row>
    <row r="127" spans="1:23" ht="63" x14ac:dyDescent="0.25">
      <c r="A127" s="25" t="s">
        <v>133</v>
      </c>
      <c r="B127" s="24" t="s">
        <v>409</v>
      </c>
      <c r="C127" s="25" t="s">
        <v>325</v>
      </c>
      <c r="D127" s="26">
        <v>1.0700040019999999</v>
      </c>
      <c r="E127" s="26">
        <v>0.36585341999999998</v>
      </c>
      <c r="F127" s="27">
        <v>0.70415058199999991</v>
      </c>
      <c r="G127" s="29">
        <v>1.0349642214862347</v>
      </c>
      <c r="H127" s="27">
        <f t="shared" si="48"/>
        <v>0</v>
      </c>
      <c r="I127" s="27">
        <v>1.0349642214862347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27">
        <v>0</v>
      </c>
      <c r="P127" s="27">
        <v>0</v>
      </c>
      <c r="Q127" s="29">
        <f t="shared" si="49"/>
        <v>0.70415058199999991</v>
      </c>
      <c r="R127" s="30">
        <f t="shared" si="37"/>
        <v>-1.0349642214862347</v>
      </c>
      <c r="S127" s="58">
        <f t="shared" si="38"/>
        <v>-1</v>
      </c>
      <c r="T127" s="59" t="s">
        <v>314</v>
      </c>
      <c r="U127" s="12"/>
      <c r="V127" s="12"/>
      <c r="W127" s="28"/>
    </row>
    <row r="128" spans="1:23" ht="47.25" x14ac:dyDescent="0.25">
      <c r="A128" s="25" t="s">
        <v>133</v>
      </c>
      <c r="B128" s="24" t="s">
        <v>410</v>
      </c>
      <c r="C128" s="25" t="s">
        <v>326</v>
      </c>
      <c r="D128" s="26">
        <v>8.6651640099999998</v>
      </c>
      <c r="E128" s="26">
        <v>8.2319057999999998</v>
      </c>
      <c r="F128" s="27">
        <v>0.43325820999999998</v>
      </c>
      <c r="G128" s="29">
        <v>5.1966448991433882</v>
      </c>
      <c r="H128" s="27">
        <f t="shared" si="48"/>
        <v>0</v>
      </c>
      <c r="I128" s="27">
        <v>5.1966448991433882</v>
      </c>
      <c r="J128" s="27">
        <v>0</v>
      </c>
      <c r="K128" s="27">
        <v>0</v>
      </c>
      <c r="L128" s="27">
        <v>0</v>
      </c>
      <c r="M128" s="27">
        <v>0</v>
      </c>
      <c r="N128" s="27">
        <v>0</v>
      </c>
      <c r="O128" s="27">
        <v>0</v>
      </c>
      <c r="P128" s="27">
        <v>0</v>
      </c>
      <c r="Q128" s="29">
        <f t="shared" si="49"/>
        <v>0.43325820999999998</v>
      </c>
      <c r="R128" s="30">
        <f t="shared" si="37"/>
        <v>-5.1966448991433882</v>
      </c>
      <c r="S128" s="58">
        <f t="shared" si="38"/>
        <v>-1</v>
      </c>
      <c r="T128" s="59" t="s">
        <v>318</v>
      </c>
      <c r="U128" s="12"/>
      <c r="V128" s="12"/>
      <c r="W128" s="28"/>
    </row>
    <row r="129" spans="1:23" ht="47.25" x14ac:dyDescent="0.25">
      <c r="A129" s="25" t="s">
        <v>133</v>
      </c>
      <c r="B129" s="24" t="s">
        <v>411</v>
      </c>
      <c r="C129" s="25" t="s">
        <v>327</v>
      </c>
      <c r="D129" s="26">
        <v>6.9800039979999999</v>
      </c>
      <c r="E129" s="26">
        <v>250.73692379999997</v>
      </c>
      <c r="F129" s="27">
        <v>-243.75691980199997</v>
      </c>
      <c r="G129" s="29">
        <v>5.0400316895554633</v>
      </c>
      <c r="H129" s="27">
        <f t="shared" si="48"/>
        <v>0</v>
      </c>
      <c r="I129" s="27">
        <v>5.0400316895554633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9">
        <f t="shared" si="49"/>
        <v>-243.75691980199997</v>
      </c>
      <c r="R129" s="30">
        <f t="shared" si="37"/>
        <v>-5.0400316895554633</v>
      </c>
      <c r="S129" s="58">
        <f t="shared" si="38"/>
        <v>-1</v>
      </c>
      <c r="T129" s="59" t="s">
        <v>318</v>
      </c>
      <c r="U129" s="12"/>
      <c r="V129" s="12"/>
      <c r="W129" s="28"/>
    </row>
    <row r="130" spans="1:23" ht="47.25" x14ac:dyDescent="0.25">
      <c r="A130" s="25" t="s">
        <v>133</v>
      </c>
      <c r="B130" s="24" t="s">
        <v>412</v>
      </c>
      <c r="C130" s="25" t="s">
        <v>328</v>
      </c>
      <c r="D130" s="26">
        <v>3.609996008</v>
      </c>
      <c r="E130" s="26">
        <v>104.19138541</v>
      </c>
      <c r="F130" s="27">
        <v>-100.581389402</v>
      </c>
      <c r="G130" s="29">
        <v>1.9545135837267513</v>
      </c>
      <c r="H130" s="27">
        <f t="shared" si="48"/>
        <v>0</v>
      </c>
      <c r="I130" s="27">
        <v>1.9545135837267513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  <c r="Q130" s="29">
        <f t="shared" si="49"/>
        <v>-100.581389402</v>
      </c>
      <c r="R130" s="30">
        <f t="shared" si="37"/>
        <v>-1.9545135837267513</v>
      </c>
      <c r="S130" s="58">
        <f t="shared" si="38"/>
        <v>-1</v>
      </c>
      <c r="T130" s="59" t="s">
        <v>318</v>
      </c>
      <c r="U130" s="12"/>
      <c r="V130" s="12"/>
      <c r="W130" s="28"/>
    </row>
    <row r="131" spans="1:23" ht="63" x14ac:dyDescent="0.25">
      <c r="A131" s="25" t="s">
        <v>133</v>
      </c>
      <c r="B131" s="24" t="s">
        <v>413</v>
      </c>
      <c r="C131" s="25" t="s">
        <v>329</v>
      </c>
      <c r="D131" s="26">
        <v>10.910004001999999</v>
      </c>
      <c r="E131" s="26">
        <v>2.6424650000000001</v>
      </c>
      <c r="F131" s="27">
        <v>8.2675390019999995</v>
      </c>
      <c r="G131" s="29">
        <v>7.6087297335955881</v>
      </c>
      <c r="H131" s="27">
        <f t="shared" si="48"/>
        <v>0</v>
      </c>
      <c r="I131" s="27">
        <v>7.6087297335955881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27">
        <v>0</v>
      </c>
      <c r="P131" s="27">
        <v>0</v>
      </c>
      <c r="Q131" s="29">
        <f t="shared" si="49"/>
        <v>8.2675390019999995</v>
      </c>
      <c r="R131" s="30">
        <f t="shared" si="37"/>
        <v>-7.6087297335955881</v>
      </c>
      <c r="S131" s="58">
        <f t="shared" si="38"/>
        <v>-1</v>
      </c>
      <c r="T131" s="59" t="s">
        <v>314</v>
      </c>
      <c r="U131" s="12"/>
      <c r="V131" s="12"/>
      <c r="W131" s="28"/>
    </row>
    <row r="132" spans="1:23" ht="63" x14ac:dyDescent="0.25">
      <c r="A132" s="25" t="s">
        <v>133</v>
      </c>
      <c r="B132" s="24" t="s">
        <v>414</v>
      </c>
      <c r="C132" s="25" t="s">
        <v>330</v>
      </c>
      <c r="D132" s="26">
        <v>6.8548560000000007</v>
      </c>
      <c r="E132" s="26">
        <v>2.0859930000000002</v>
      </c>
      <c r="F132" s="27">
        <v>4.7688630000000005</v>
      </c>
      <c r="G132" s="29">
        <v>2.2702535127789929</v>
      </c>
      <c r="H132" s="27">
        <f t="shared" si="48"/>
        <v>0</v>
      </c>
      <c r="I132" s="27">
        <v>2.2702535127789929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9">
        <f t="shared" si="49"/>
        <v>4.7688630000000005</v>
      </c>
      <c r="R132" s="30">
        <f t="shared" si="37"/>
        <v>-2.2702535127789929</v>
      </c>
      <c r="S132" s="58">
        <f t="shared" si="38"/>
        <v>-1</v>
      </c>
      <c r="T132" s="59" t="s">
        <v>314</v>
      </c>
      <c r="U132" s="12"/>
      <c r="V132" s="12"/>
      <c r="W132" s="28"/>
    </row>
    <row r="133" spans="1:23" ht="63" x14ac:dyDescent="0.25">
      <c r="A133" s="25" t="s">
        <v>133</v>
      </c>
      <c r="B133" s="24" t="s">
        <v>415</v>
      </c>
      <c r="C133" s="25" t="s">
        <v>331</v>
      </c>
      <c r="D133" s="26">
        <v>7.790003994000001</v>
      </c>
      <c r="E133" s="26">
        <v>2.65094238</v>
      </c>
      <c r="F133" s="27">
        <v>5.1390616140000009</v>
      </c>
      <c r="G133" s="29">
        <v>4.6473817879218009</v>
      </c>
      <c r="H133" s="27">
        <f t="shared" si="48"/>
        <v>0</v>
      </c>
      <c r="I133" s="27">
        <v>4.6473817879218009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9">
        <f t="shared" si="49"/>
        <v>5.1390616140000009</v>
      </c>
      <c r="R133" s="30">
        <f t="shared" si="37"/>
        <v>-4.6473817879218009</v>
      </c>
      <c r="S133" s="58">
        <f t="shared" si="38"/>
        <v>-1</v>
      </c>
      <c r="T133" s="59" t="s">
        <v>314</v>
      </c>
      <c r="U133" s="12"/>
      <c r="V133" s="12"/>
      <c r="W133" s="28"/>
    </row>
    <row r="134" spans="1:23" ht="63" x14ac:dyDescent="0.25">
      <c r="A134" s="25" t="s">
        <v>133</v>
      </c>
      <c r="B134" s="24" t="s">
        <v>416</v>
      </c>
      <c r="C134" s="25" t="s">
        <v>332</v>
      </c>
      <c r="D134" s="26">
        <v>7.2699959960000005</v>
      </c>
      <c r="E134" s="26">
        <v>2.3307932</v>
      </c>
      <c r="F134" s="27">
        <v>4.939202796</v>
      </c>
      <c r="G134" s="29">
        <v>5.6230464718518638</v>
      </c>
      <c r="H134" s="27">
        <f t="shared" si="48"/>
        <v>0</v>
      </c>
      <c r="I134" s="27">
        <v>5.6230464718518638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0</v>
      </c>
      <c r="P134" s="27">
        <v>0</v>
      </c>
      <c r="Q134" s="29">
        <f t="shared" si="49"/>
        <v>4.939202796</v>
      </c>
      <c r="R134" s="30">
        <f t="shared" si="37"/>
        <v>-5.6230464718518638</v>
      </c>
      <c r="S134" s="58">
        <f t="shared" si="38"/>
        <v>-1</v>
      </c>
      <c r="T134" s="59" t="s">
        <v>314</v>
      </c>
      <c r="U134" s="12"/>
      <c r="V134" s="12"/>
      <c r="W134" s="28"/>
    </row>
    <row r="135" spans="1:23" ht="63" x14ac:dyDescent="0.25">
      <c r="A135" s="25" t="s">
        <v>133</v>
      </c>
      <c r="B135" s="24" t="s">
        <v>417</v>
      </c>
      <c r="C135" s="25" t="s">
        <v>333</v>
      </c>
      <c r="D135" s="26">
        <v>11.073587997999999</v>
      </c>
      <c r="E135" s="26">
        <v>3.1346133099999998</v>
      </c>
      <c r="F135" s="27">
        <v>7.9389746879999992</v>
      </c>
      <c r="G135" s="29">
        <v>7.992522432824364</v>
      </c>
      <c r="H135" s="27">
        <f t="shared" si="48"/>
        <v>0</v>
      </c>
      <c r="I135" s="27">
        <v>7.992522432824364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29">
        <f>F135-H135</f>
        <v>7.9389746879999992</v>
      </c>
      <c r="R135" s="30">
        <f t="shared" si="37"/>
        <v>-7.992522432824364</v>
      </c>
      <c r="S135" s="58">
        <f t="shared" si="38"/>
        <v>-1</v>
      </c>
      <c r="T135" s="59" t="s">
        <v>314</v>
      </c>
      <c r="U135" s="12"/>
      <c r="V135" s="12"/>
      <c r="W135" s="28"/>
    </row>
    <row r="136" spans="1:23" ht="63" x14ac:dyDescent="0.25">
      <c r="A136" s="25" t="s">
        <v>133</v>
      </c>
      <c r="B136" s="24" t="s">
        <v>418</v>
      </c>
      <c r="C136" s="25" t="s">
        <v>334</v>
      </c>
      <c r="D136" s="26">
        <v>14.070000003999999</v>
      </c>
      <c r="E136" s="26">
        <v>4.4838025299999993</v>
      </c>
      <c r="F136" s="27">
        <v>9.5861974739999987</v>
      </c>
      <c r="G136" s="29">
        <v>8.8326556072082667</v>
      </c>
      <c r="H136" s="27">
        <f t="shared" si="48"/>
        <v>0</v>
      </c>
      <c r="I136" s="27">
        <v>8.8326556072082667</v>
      </c>
      <c r="J136" s="27">
        <v>0</v>
      </c>
      <c r="K136" s="27">
        <v>0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29">
        <f t="shared" si="49"/>
        <v>9.5861974739999987</v>
      </c>
      <c r="R136" s="30">
        <f t="shared" si="37"/>
        <v>-8.8326556072082667</v>
      </c>
      <c r="S136" s="58">
        <f t="shared" si="38"/>
        <v>-1</v>
      </c>
      <c r="T136" s="59" t="s">
        <v>314</v>
      </c>
      <c r="U136" s="12"/>
      <c r="V136" s="12"/>
      <c r="W136" s="28"/>
    </row>
    <row r="137" spans="1:23" ht="63" x14ac:dyDescent="0.25">
      <c r="A137" s="25" t="s">
        <v>133</v>
      </c>
      <c r="B137" s="24" t="s">
        <v>419</v>
      </c>
      <c r="C137" s="30" t="s">
        <v>335</v>
      </c>
      <c r="D137" s="26">
        <v>8.31</v>
      </c>
      <c r="E137" s="26">
        <v>2.7103826900000003</v>
      </c>
      <c r="F137" s="27">
        <v>5.5996173100000002</v>
      </c>
      <c r="G137" s="29">
        <v>4.5122806043165422</v>
      </c>
      <c r="H137" s="27">
        <f t="shared" si="48"/>
        <v>0</v>
      </c>
      <c r="I137" s="27">
        <v>4.5122806043165422</v>
      </c>
      <c r="J137" s="27">
        <v>0</v>
      </c>
      <c r="K137" s="27">
        <v>0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29">
        <f t="shared" si="49"/>
        <v>5.5996173100000002</v>
      </c>
      <c r="R137" s="30">
        <f t="shared" si="37"/>
        <v>-4.5122806043165422</v>
      </c>
      <c r="S137" s="58">
        <f t="shared" si="38"/>
        <v>-1</v>
      </c>
      <c r="T137" s="59" t="s">
        <v>314</v>
      </c>
      <c r="U137" s="12"/>
      <c r="V137" s="12"/>
      <c r="W137" s="28"/>
    </row>
    <row r="138" spans="1:23" ht="63" x14ac:dyDescent="0.25">
      <c r="A138" s="25" t="s">
        <v>133</v>
      </c>
      <c r="B138" s="24" t="s">
        <v>420</v>
      </c>
      <c r="C138" s="25" t="s">
        <v>336</v>
      </c>
      <c r="D138" s="26">
        <v>4.98942</v>
      </c>
      <c r="E138" s="26">
        <v>1.7926015400000002</v>
      </c>
      <c r="F138" s="27">
        <v>3.1968184599999998</v>
      </c>
      <c r="G138" s="29">
        <v>3.051792991589851</v>
      </c>
      <c r="H138" s="27">
        <f t="shared" si="48"/>
        <v>0</v>
      </c>
      <c r="I138" s="27">
        <v>3.051792991589851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9">
        <f t="shared" si="49"/>
        <v>3.1968184599999998</v>
      </c>
      <c r="R138" s="30">
        <f t="shared" si="37"/>
        <v>-3.051792991589851</v>
      </c>
      <c r="S138" s="58">
        <f t="shared" si="38"/>
        <v>-1</v>
      </c>
      <c r="T138" s="59" t="s">
        <v>314</v>
      </c>
      <c r="U138" s="12"/>
      <c r="V138" s="12"/>
      <c r="W138" s="28"/>
    </row>
    <row r="139" spans="1:23" ht="63" x14ac:dyDescent="0.25">
      <c r="A139" s="25" t="s">
        <v>133</v>
      </c>
      <c r="B139" s="24" t="s">
        <v>421</v>
      </c>
      <c r="C139" s="25" t="s">
        <v>337</v>
      </c>
      <c r="D139" s="26">
        <v>5.3023920000000002</v>
      </c>
      <c r="E139" s="26">
        <v>1.8679520300000001</v>
      </c>
      <c r="F139" s="27">
        <v>3.4344399700000001</v>
      </c>
      <c r="G139" s="29">
        <v>2.9731797258482944</v>
      </c>
      <c r="H139" s="27">
        <f t="shared" si="48"/>
        <v>0</v>
      </c>
      <c r="I139" s="27">
        <v>2.9731797258482944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29">
        <f t="shared" si="49"/>
        <v>3.4344399700000001</v>
      </c>
      <c r="R139" s="30">
        <f t="shared" si="37"/>
        <v>-2.9731797258482944</v>
      </c>
      <c r="S139" s="58">
        <f t="shared" si="38"/>
        <v>-1</v>
      </c>
      <c r="T139" s="59" t="s">
        <v>314</v>
      </c>
      <c r="U139" s="12"/>
      <c r="V139" s="12"/>
      <c r="W139" s="28"/>
    </row>
    <row r="140" spans="1:23" ht="63" x14ac:dyDescent="0.25">
      <c r="A140" s="25" t="s">
        <v>133</v>
      </c>
      <c r="B140" s="24" t="s">
        <v>422</v>
      </c>
      <c r="C140" s="25" t="s">
        <v>338</v>
      </c>
      <c r="D140" s="26">
        <v>11.516363999999998</v>
      </c>
      <c r="E140" s="26">
        <v>3.6484345200000003</v>
      </c>
      <c r="F140" s="27">
        <v>7.8679294799999973</v>
      </c>
      <c r="G140" s="29">
        <v>7.8685067016738683</v>
      </c>
      <c r="H140" s="27">
        <f t="shared" si="48"/>
        <v>0</v>
      </c>
      <c r="I140" s="27">
        <v>7.8685067016738683</v>
      </c>
      <c r="J140" s="27">
        <v>0</v>
      </c>
      <c r="K140" s="27">
        <v>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9">
        <f t="shared" si="49"/>
        <v>7.8679294799999973</v>
      </c>
      <c r="R140" s="30">
        <f t="shared" si="37"/>
        <v>-7.8685067016738683</v>
      </c>
      <c r="S140" s="58">
        <f t="shared" si="38"/>
        <v>-1</v>
      </c>
      <c r="T140" s="59" t="s">
        <v>314</v>
      </c>
      <c r="U140" s="12"/>
      <c r="V140" s="12"/>
      <c r="W140" s="28"/>
    </row>
    <row r="141" spans="1:23" ht="63" x14ac:dyDescent="0.25">
      <c r="A141" s="25" t="s">
        <v>133</v>
      </c>
      <c r="B141" s="24" t="s">
        <v>423</v>
      </c>
      <c r="C141" s="25" t="s">
        <v>339</v>
      </c>
      <c r="D141" s="26">
        <v>15.590004002000001</v>
      </c>
      <c r="E141" s="26">
        <v>6.7165329000000007</v>
      </c>
      <c r="F141" s="27">
        <v>8.8734711019999999</v>
      </c>
      <c r="G141" s="29">
        <v>6.1383251034162551</v>
      </c>
      <c r="H141" s="27">
        <f t="shared" si="48"/>
        <v>0</v>
      </c>
      <c r="I141" s="27">
        <v>6.1383251034162551</v>
      </c>
      <c r="J141" s="27">
        <v>0</v>
      </c>
      <c r="K141" s="27">
        <v>0</v>
      </c>
      <c r="L141" s="27">
        <v>0</v>
      </c>
      <c r="M141" s="27">
        <v>0</v>
      </c>
      <c r="N141" s="27">
        <v>0</v>
      </c>
      <c r="O141" s="27">
        <v>0</v>
      </c>
      <c r="P141" s="27">
        <v>0</v>
      </c>
      <c r="Q141" s="29">
        <f t="shared" si="49"/>
        <v>8.8734711019999999</v>
      </c>
      <c r="R141" s="30">
        <f t="shared" si="37"/>
        <v>-6.1383251034162551</v>
      </c>
      <c r="S141" s="58">
        <f t="shared" si="38"/>
        <v>-1</v>
      </c>
      <c r="T141" s="59" t="s">
        <v>314</v>
      </c>
      <c r="U141" s="12"/>
      <c r="V141" s="12"/>
      <c r="W141" s="28"/>
    </row>
    <row r="142" spans="1:23" ht="63" x14ac:dyDescent="0.25">
      <c r="A142" s="25" t="s">
        <v>133</v>
      </c>
      <c r="B142" s="24" t="s">
        <v>424</v>
      </c>
      <c r="C142" s="25" t="s">
        <v>340</v>
      </c>
      <c r="D142" s="26">
        <v>9.3800040060000001</v>
      </c>
      <c r="E142" s="26">
        <v>4.3781158600000012</v>
      </c>
      <c r="F142" s="27">
        <v>5.0018881459999989</v>
      </c>
      <c r="G142" s="29">
        <v>5.0837836030073502</v>
      </c>
      <c r="H142" s="27">
        <f t="shared" si="48"/>
        <v>0</v>
      </c>
      <c r="I142" s="27">
        <v>5.0837836030073502</v>
      </c>
      <c r="J142" s="27">
        <v>0</v>
      </c>
      <c r="K142" s="27">
        <v>0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29">
        <f t="shared" si="49"/>
        <v>5.0018881459999989</v>
      </c>
      <c r="R142" s="30">
        <f t="shared" si="37"/>
        <v>-5.0837836030073502</v>
      </c>
      <c r="S142" s="58">
        <f t="shared" si="38"/>
        <v>-1</v>
      </c>
      <c r="T142" s="59" t="s">
        <v>314</v>
      </c>
      <c r="U142" s="12"/>
      <c r="V142" s="12"/>
      <c r="W142" s="28"/>
    </row>
    <row r="143" spans="1:23" ht="63" x14ac:dyDescent="0.25">
      <c r="A143" s="25" t="s">
        <v>133</v>
      </c>
      <c r="B143" s="24" t="s">
        <v>425</v>
      </c>
      <c r="C143" s="25" t="s">
        <v>341</v>
      </c>
      <c r="D143" s="26">
        <v>8.9499960020000007</v>
      </c>
      <c r="E143" s="26">
        <v>3.5537060100000004</v>
      </c>
      <c r="F143" s="27">
        <v>5.3962899919999998</v>
      </c>
      <c r="G143" s="29">
        <v>2.6061091089837642</v>
      </c>
      <c r="H143" s="27">
        <f t="shared" si="48"/>
        <v>0</v>
      </c>
      <c r="I143" s="27">
        <v>2.6061091089837642</v>
      </c>
      <c r="J143" s="27">
        <v>0</v>
      </c>
      <c r="K143" s="27">
        <v>0</v>
      </c>
      <c r="L143" s="27">
        <v>0</v>
      </c>
      <c r="M143" s="27">
        <v>0</v>
      </c>
      <c r="N143" s="27">
        <v>0</v>
      </c>
      <c r="O143" s="27">
        <v>0</v>
      </c>
      <c r="P143" s="27">
        <v>0</v>
      </c>
      <c r="Q143" s="29">
        <f t="shared" si="49"/>
        <v>5.3962899919999998</v>
      </c>
      <c r="R143" s="30">
        <f t="shared" si="37"/>
        <v>-2.6061091089837642</v>
      </c>
      <c r="S143" s="58">
        <f t="shared" si="38"/>
        <v>-1</v>
      </c>
      <c r="T143" s="59" t="s">
        <v>314</v>
      </c>
      <c r="U143" s="12"/>
      <c r="V143" s="12"/>
      <c r="W143" s="28"/>
    </row>
    <row r="144" spans="1:23" ht="63" x14ac:dyDescent="0.25">
      <c r="A144" s="25" t="s">
        <v>133</v>
      </c>
      <c r="B144" s="24" t="s">
        <v>426</v>
      </c>
      <c r="C144" s="25" t="s">
        <v>342</v>
      </c>
      <c r="D144" s="26">
        <v>9.0699960019999999</v>
      </c>
      <c r="E144" s="26">
        <v>3.7494155300000003</v>
      </c>
      <c r="F144" s="27">
        <v>5.3205804719999996</v>
      </c>
      <c r="G144" s="29">
        <v>3.9904254275216013</v>
      </c>
      <c r="H144" s="27">
        <f t="shared" si="48"/>
        <v>0</v>
      </c>
      <c r="I144" s="27">
        <v>3.9904254275216013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9">
        <f t="shared" si="49"/>
        <v>5.3205804719999996</v>
      </c>
      <c r="R144" s="30">
        <f t="shared" si="37"/>
        <v>-3.9904254275216013</v>
      </c>
      <c r="S144" s="58">
        <f t="shared" si="38"/>
        <v>-1</v>
      </c>
      <c r="T144" s="59" t="s">
        <v>314</v>
      </c>
      <c r="U144" s="12"/>
      <c r="V144" s="12"/>
      <c r="W144" s="28"/>
    </row>
    <row r="145" spans="1:23" ht="63" x14ac:dyDescent="0.25">
      <c r="A145" s="25" t="s">
        <v>133</v>
      </c>
      <c r="B145" s="24" t="s">
        <v>427</v>
      </c>
      <c r="C145" s="25" t="s">
        <v>343</v>
      </c>
      <c r="D145" s="26">
        <v>8.0700000060000008</v>
      </c>
      <c r="E145" s="26">
        <v>3.0249862799999998</v>
      </c>
      <c r="F145" s="27">
        <v>5.0450137260000005</v>
      </c>
      <c r="G145" s="29">
        <v>3.8022924634254158</v>
      </c>
      <c r="H145" s="27">
        <f t="shared" si="48"/>
        <v>0</v>
      </c>
      <c r="I145" s="27">
        <v>3.8022924634254158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9">
        <f t="shared" si="49"/>
        <v>5.0450137260000005</v>
      </c>
      <c r="R145" s="30">
        <f t="shared" si="37"/>
        <v>-3.8022924634254158</v>
      </c>
      <c r="S145" s="58">
        <f t="shared" si="38"/>
        <v>-1</v>
      </c>
      <c r="T145" s="59" t="s">
        <v>314</v>
      </c>
      <c r="U145" s="12"/>
      <c r="V145" s="12"/>
      <c r="W145" s="28"/>
    </row>
    <row r="146" spans="1:23" ht="63" x14ac:dyDescent="0.25">
      <c r="A146" s="25" t="s">
        <v>133</v>
      </c>
      <c r="B146" s="24" t="s">
        <v>428</v>
      </c>
      <c r="C146" s="25" t="s">
        <v>344</v>
      </c>
      <c r="D146" s="26">
        <v>6.963768002000001</v>
      </c>
      <c r="E146" s="26">
        <v>3.0744609899999999</v>
      </c>
      <c r="F146" s="27">
        <v>3.8893070120000011</v>
      </c>
      <c r="G146" s="29">
        <v>4.8587564311356033</v>
      </c>
      <c r="H146" s="27">
        <f t="shared" si="48"/>
        <v>0</v>
      </c>
      <c r="I146" s="27">
        <v>4.8587564311356033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29">
        <f t="shared" si="49"/>
        <v>3.8893070120000011</v>
      </c>
      <c r="R146" s="30">
        <f t="shared" si="37"/>
        <v>-4.8587564311356033</v>
      </c>
      <c r="S146" s="58">
        <f t="shared" si="38"/>
        <v>-1</v>
      </c>
      <c r="T146" s="59" t="s">
        <v>314</v>
      </c>
      <c r="U146" s="12"/>
      <c r="V146" s="12"/>
      <c r="W146" s="28"/>
    </row>
    <row r="147" spans="1:23" ht="63" x14ac:dyDescent="0.25">
      <c r="A147" s="25" t="s">
        <v>133</v>
      </c>
      <c r="B147" s="24" t="s">
        <v>429</v>
      </c>
      <c r="C147" s="25" t="s">
        <v>345</v>
      </c>
      <c r="D147" s="26">
        <v>13.850004003999999</v>
      </c>
      <c r="E147" s="26">
        <v>3.9267586300000001</v>
      </c>
      <c r="F147" s="27">
        <v>9.9232453739999986</v>
      </c>
      <c r="G147" s="29">
        <v>4.63768542892584</v>
      </c>
      <c r="H147" s="27">
        <f t="shared" si="48"/>
        <v>0</v>
      </c>
      <c r="I147" s="27">
        <v>4.63768542892584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9">
        <f t="shared" si="49"/>
        <v>9.9232453739999986</v>
      </c>
      <c r="R147" s="30">
        <f t="shared" si="37"/>
        <v>-4.63768542892584</v>
      </c>
      <c r="S147" s="58">
        <f t="shared" si="38"/>
        <v>-1</v>
      </c>
      <c r="T147" s="59" t="s">
        <v>314</v>
      </c>
      <c r="U147" s="12"/>
      <c r="V147" s="12"/>
      <c r="W147" s="28"/>
    </row>
    <row r="148" spans="1:23" ht="63" x14ac:dyDescent="0.25">
      <c r="A148" s="25" t="s">
        <v>133</v>
      </c>
      <c r="B148" s="24" t="s">
        <v>430</v>
      </c>
      <c r="C148" s="25" t="s">
        <v>346</v>
      </c>
      <c r="D148" s="26">
        <v>5.2451999880000004</v>
      </c>
      <c r="E148" s="26">
        <v>2.0783802300000001</v>
      </c>
      <c r="F148" s="27">
        <v>3.1668197580000004</v>
      </c>
      <c r="G148" s="29">
        <v>4.8555907622874166</v>
      </c>
      <c r="H148" s="27">
        <f t="shared" si="48"/>
        <v>0</v>
      </c>
      <c r="I148" s="27">
        <v>4.8555907622874166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  <c r="Q148" s="29">
        <f t="shared" si="49"/>
        <v>3.1668197580000004</v>
      </c>
      <c r="R148" s="30">
        <f t="shared" si="37"/>
        <v>-4.8555907622874166</v>
      </c>
      <c r="S148" s="58">
        <f t="shared" si="38"/>
        <v>-1</v>
      </c>
      <c r="T148" s="59" t="s">
        <v>314</v>
      </c>
      <c r="U148" s="12"/>
      <c r="V148" s="12"/>
      <c r="W148" s="28"/>
    </row>
    <row r="149" spans="1:23" ht="63" x14ac:dyDescent="0.25">
      <c r="A149" s="25" t="s">
        <v>133</v>
      </c>
      <c r="B149" s="24" t="s">
        <v>431</v>
      </c>
      <c r="C149" s="25" t="s">
        <v>347</v>
      </c>
      <c r="D149" s="26">
        <v>2.9000040059999992</v>
      </c>
      <c r="E149" s="26">
        <v>1.10599881</v>
      </c>
      <c r="F149" s="27">
        <v>1.7940051959999992</v>
      </c>
      <c r="G149" s="29">
        <v>1.341567103149665</v>
      </c>
      <c r="H149" s="27">
        <f t="shared" si="48"/>
        <v>0</v>
      </c>
      <c r="I149" s="27">
        <v>1.341567103149665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9">
        <f t="shared" si="49"/>
        <v>1.7940051959999992</v>
      </c>
      <c r="R149" s="30">
        <f t="shared" si="37"/>
        <v>-1.341567103149665</v>
      </c>
      <c r="S149" s="58">
        <f t="shared" si="38"/>
        <v>-1</v>
      </c>
      <c r="T149" s="59" t="s">
        <v>314</v>
      </c>
      <c r="U149" s="12"/>
      <c r="V149" s="12"/>
      <c r="W149" s="28"/>
    </row>
    <row r="150" spans="1:23" ht="63" x14ac:dyDescent="0.25">
      <c r="A150" s="25" t="s">
        <v>133</v>
      </c>
      <c r="B150" s="24" t="s">
        <v>432</v>
      </c>
      <c r="C150" s="25" t="s">
        <v>348</v>
      </c>
      <c r="D150" s="26">
        <v>14.669568003999998</v>
      </c>
      <c r="E150" s="26">
        <v>7.0792102200000002</v>
      </c>
      <c r="F150" s="27">
        <v>7.5903577839999983</v>
      </c>
      <c r="G150" s="29">
        <v>12.991001839388288</v>
      </c>
      <c r="H150" s="27">
        <f t="shared" si="48"/>
        <v>0</v>
      </c>
      <c r="I150" s="27">
        <v>12.991001839388288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9">
        <f t="shared" si="49"/>
        <v>7.5903577839999983</v>
      </c>
      <c r="R150" s="30">
        <f t="shared" ref="R150:R213" si="50">IF(G150="нд","нд",(J150)-(I150))</f>
        <v>-12.991001839388288</v>
      </c>
      <c r="S150" s="58">
        <f t="shared" ref="S150:S213" si="51">IF(G150="нд","нд",IF((I150)&gt;0,R150/(I150),"-"))</f>
        <v>-1</v>
      </c>
      <c r="T150" s="59" t="s">
        <v>314</v>
      </c>
      <c r="U150" s="12"/>
      <c r="V150" s="12"/>
      <c r="W150" s="28"/>
    </row>
    <row r="151" spans="1:23" ht="63" x14ac:dyDescent="0.25">
      <c r="A151" s="25" t="s">
        <v>133</v>
      </c>
      <c r="B151" s="24" t="s">
        <v>433</v>
      </c>
      <c r="C151" s="25" t="s">
        <v>349</v>
      </c>
      <c r="D151" s="26">
        <v>5.0455080000000017</v>
      </c>
      <c r="E151" s="26">
        <v>2.2293027699999999</v>
      </c>
      <c r="F151" s="27">
        <v>2.8162052300000018</v>
      </c>
      <c r="G151" s="29">
        <v>4.7097907750776011</v>
      </c>
      <c r="H151" s="27">
        <f t="shared" si="48"/>
        <v>0</v>
      </c>
      <c r="I151" s="27">
        <v>4.7097907750776011</v>
      </c>
      <c r="J151" s="27">
        <v>0</v>
      </c>
      <c r="K151" s="27">
        <v>0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9">
        <f t="shared" si="49"/>
        <v>2.8162052300000018</v>
      </c>
      <c r="R151" s="30">
        <f t="shared" si="50"/>
        <v>-4.7097907750776011</v>
      </c>
      <c r="S151" s="58">
        <f t="shared" si="51"/>
        <v>-1</v>
      </c>
      <c r="T151" s="59" t="s">
        <v>314</v>
      </c>
      <c r="U151" s="12"/>
      <c r="V151" s="12"/>
      <c r="W151" s="28"/>
    </row>
    <row r="152" spans="1:23" ht="63" x14ac:dyDescent="0.25">
      <c r="A152" s="25" t="s">
        <v>133</v>
      </c>
      <c r="B152" s="24" t="s">
        <v>434</v>
      </c>
      <c r="C152" s="25" t="s">
        <v>350</v>
      </c>
      <c r="D152" s="26">
        <v>9.6900000079999984</v>
      </c>
      <c r="E152" s="26">
        <v>3.1634008800000002</v>
      </c>
      <c r="F152" s="27">
        <v>6.5265991279999982</v>
      </c>
      <c r="G152" s="29">
        <v>5.695005949424031</v>
      </c>
      <c r="H152" s="27">
        <f t="shared" si="48"/>
        <v>0</v>
      </c>
      <c r="I152" s="27">
        <v>5.695005949424031</v>
      </c>
      <c r="J152" s="27">
        <v>0</v>
      </c>
      <c r="K152" s="27">
        <v>0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9">
        <f t="shared" si="49"/>
        <v>6.5265991279999982</v>
      </c>
      <c r="R152" s="30">
        <f t="shared" si="50"/>
        <v>-5.695005949424031</v>
      </c>
      <c r="S152" s="58">
        <f t="shared" si="51"/>
        <v>-1</v>
      </c>
      <c r="T152" s="59" t="s">
        <v>314</v>
      </c>
      <c r="U152" s="12"/>
      <c r="V152" s="12"/>
      <c r="W152" s="28"/>
    </row>
    <row r="153" spans="1:23" ht="63" x14ac:dyDescent="0.25">
      <c r="A153" s="25" t="s">
        <v>133</v>
      </c>
      <c r="B153" s="24" t="s">
        <v>435</v>
      </c>
      <c r="C153" s="25" t="s">
        <v>351</v>
      </c>
      <c r="D153" s="26">
        <v>17.409996</v>
      </c>
      <c r="E153" s="26">
        <v>7.4065234899999997</v>
      </c>
      <c r="F153" s="27">
        <v>10.00347251</v>
      </c>
      <c r="G153" s="29">
        <v>8.8969959951794859</v>
      </c>
      <c r="H153" s="27">
        <f t="shared" si="48"/>
        <v>0</v>
      </c>
      <c r="I153" s="27">
        <v>8.8969959951794859</v>
      </c>
      <c r="J153" s="27">
        <v>0</v>
      </c>
      <c r="K153" s="27">
        <v>0</v>
      </c>
      <c r="L153" s="27">
        <v>0</v>
      </c>
      <c r="M153" s="27">
        <v>0</v>
      </c>
      <c r="N153" s="27">
        <v>0</v>
      </c>
      <c r="O153" s="27">
        <v>0</v>
      </c>
      <c r="P153" s="27">
        <v>0</v>
      </c>
      <c r="Q153" s="29">
        <f t="shared" si="49"/>
        <v>10.00347251</v>
      </c>
      <c r="R153" s="30">
        <f t="shared" si="50"/>
        <v>-8.8969959951794859</v>
      </c>
      <c r="S153" s="58">
        <f t="shared" si="51"/>
        <v>-1</v>
      </c>
      <c r="T153" s="59" t="s">
        <v>314</v>
      </c>
      <c r="U153" s="12"/>
      <c r="V153" s="12"/>
      <c r="W153" s="28"/>
    </row>
    <row r="154" spans="1:23" ht="69.75" customHeight="1" x14ac:dyDescent="0.25">
      <c r="A154" s="25" t="s">
        <v>133</v>
      </c>
      <c r="B154" s="24" t="s">
        <v>436</v>
      </c>
      <c r="C154" s="25" t="s">
        <v>353</v>
      </c>
      <c r="D154" s="26">
        <v>931.8405719939999</v>
      </c>
      <c r="E154" s="26">
        <v>466.94880409000001</v>
      </c>
      <c r="F154" s="27">
        <v>464.89176790399989</v>
      </c>
      <c r="G154" s="29">
        <v>283.44063350942827</v>
      </c>
      <c r="H154" s="27">
        <f t="shared" si="48"/>
        <v>464.89176788999993</v>
      </c>
      <c r="I154" s="27">
        <v>283.44063350942827</v>
      </c>
      <c r="J154" s="27">
        <v>464.89176788999993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9">
        <f t="shared" si="49"/>
        <v>1.3999965631228406E-8</v>
      </c>
      <c r="R154" s="30">
        <f t="shared" si="50"/>
        <v>181.45113438057166</v>
      </c>
      <c r="S154" s="58">
        <f t="shared" si="51"/>
        <v>0.64017333059811954</v>
      </c>
      <c r="T154" s="59" t="s">
        <v>352</v>
      </c>
      <c r="U154" s="12"/>
      <c r="V154" s="12"/>
      <c r="W154" s="28"/>
    </row>
    <row r="155" spans="1:23" ht="63" x14ac:dyDescent="0.25">
      <c r="A155" s="25" t="s">
        <v>133</v>
      </c>
      <c r="B155" s="24" t="s">
        <v>437</v>
      </c>
      <c r="C155" s="25" t="s">
        <v>354</v>
      </c>
      <c r="D155" s="26">
        <v>21.500000007600001</v>
      </c>
      <c r="E155" s="26">
        <v>0</v>
      </c>
      <c r="F155" s="27">
        <v>21.500000007600001</v>
      </c>
      <c r="G155" s="29">
        <v>21.500000007600001</v>
      </c>
      <c r="H155" s="27">
        <f t="shared" si="48"/>
        <v>0</v>
      </c>
      <c r="I155" s="27">
        <v>21.500000007600001</v>
      </c>
      <c r="J155" s="27">
        <v>0</v>
      </c>
      <c r="K155" s="27">
        <v>0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  <c r="Q155" s="29">
        <f t="shared" si="49"/>
        <v>21.500000007600001</v>
      </c>
      <c r="R155" s="30">
        <f t="shared" si="50"/>
        <v>-21.500000007600001</v>
      </c>
      <c r="S155" s="58">
        <f t="shared" si="51"/>
        <v>-1</v>
      </c>
      <c r="T155" s="59" t="s">
        <v>314</v>
      </c>
      <c r="U155" s="12"/>
      <c r="V155" s="12"/>
      <c r="W155" s="28"/>
    </row>
    <row r="156" spans="1:23" ht="63" x14ac:dyDescent="0.25">
      <c r="A156" s="25" t="s">
        <v>133</v>
      </c>
      <c r="B156" s="24" t="s">
        <v>438</v>
      </c>
      <c r="C156" s="25" t="s">
        <v>355</v>
      </c>
      <c r="D156" s="26">
        <v>15.299999999999999</v>
      </c>
      <c r="E156" s="26">
        <v>0</v>
      </c>
      <c r="F156" s="27">
        <v>15.299999999999999</v>
      </c>
      <c r="G156" s="29">
        <v>15.299999999999999</v>
      </c>
      <c r="H156" s="27">
        <f t="shared" si="48"/>
        <v>0</v>
      </c>
      <c r="I156" s="27">
        <v>15.299999999999999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9">
        <f t="shared" si="49"/>
        <v>15.299999999999999</v>
      </c>
      <c r="R156" s="30">
        <f t="shared" si="50"/>
        <v>-15.299999999999999</v>
      </c>
      <c r="S156" s="58">
        <f t="shared" si="51"/>
        <v>-1</v>
      </c>
      <c r="T156" s="59" t="s">
        <v>314</v>
      </c>
      <c r="U156" s="12"/>
      <c r="V156" s="12"/>
      <c r="W156" s="28"/>
    </row>
    <row r="157" spans="1:23" ht="31.5" x14ac:dyDescent="0.25">
      <c r="A157" s="25" t="s">
        <v>133</v>
      </c>
      <c r="B157" s="24" t="s">
        <v>439</v>
      </c>
      <c r="C157" s="25" t="s">
        <v>356</v>
      </c>
      <c r="D157" s="26">
        <v>37.983965999999995</v>
      </c>
      <c r="E157" s="26">
        <v>0</v>
      </c>
      <c r="F157" s="27">
        <v>37.983965999999995</v>
      </c>
      <c r="G157" s="29">
        <v>37.983965999999995</v>
      </c>
      <c r="H157" s="27">
        <f t="shared" si="48"/>
        <v>37.983966000000002</v>
      </c>
      <c r="I157" s="27">
        <v>37.983965999999995</v>
      </c>
      <c r="J157" s="27">
        <v>37.983966000000002</v>
      </c>
      <c r="K157" s="27">
        <v>0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  <c r="Q157" s="29">
        <f t="shared" si="49"/>
        <v>0</v>
      </c>
      <c r="R157" s="30">
        <f t="shared" si="50"/>
        <v>7.1054273576010019E-15</v>
      </c>
      <c r="S157" s="58">
        <f t="shared" si="51"/>
        <v>1.8706386156729928E-16</v>
      </c>
      <c r="T157" s="60" t="s">
        <v>31</v>
      </c>
      <c r="U157" s="12"/>
      <c r="V157" s="12"/>
      <c r="W157" s="28"/>
    </row>
    <row r="158" spans="1:23" ht="47.25" x14ac:dyDescent="0.25">
      <c r="A158" s="25" t="s">
        <v>133</v>
      </c>
      <c r="B158" s="24" t="s">
        <v>440</v>
      </c>
      <c r="C158" s="25" t="s">
        <v>357</v>
      </c>
      <c r="D158" s="26">
        <v>23.242021056000002</v>
      </c>
      <c r="E158" s="26">
        <v>0</v>
      </c>
      <c r="F158" s="27">
        <v>23.242021056000002</v>
      </c>
      <c r="G158" s="29">
        <v>23.242021056000002</v>
      </c>
      <c r="H158" s="27">
        <f t="shared" si="48"/>
        <v>23.242021059999999</v>
      </c>
      <c r="I158" s="27">
        <v>23.242021056000002</v>
      </c>
      <c r="J158" s="27">
        <v>23.242021059999999</v>
      </c>
      <c r="K158" s="27">
        <v>0</v>
      </c>
      <c r="L158" s="27">
        <v>0</v>
      </c>
      <c r="M158" s="27">
        <v>0</v>
      </c>
      <c r="N158" s="27">
        <v>0</v>
      </c>
      <c r="O158" s="27">
        <v>0</v>
      </c>
      <c r="P158" s="27">
        <v>0</v>
      </c>
      <c r="Q158" s="29">
        <f t="shared" si="49"/>
        <v>-3.9999967782478052E-9</v>
      </c>
      <c r="R158" s="30">
        <f t="shared" si="50"/>
        <v>3.9999967782478052E-9</v>
      </c>
      <c r="S158" s="58">
        <f t="shared" si="51"/>
        <v>1.721019341910971E-10</v>
      </c>
      <c r="T158" s="60" t="s">
        <v>31</v>
      </c>
      <c r="U158" s="12"/>
      <c r="V158" s="12"/>
      <c r="W158" s="28"/>
    </row>
    <row r="159" spans="1:23" ht="63" x14ac:dyDescent="0.25">
      <c r="A159" s="25" t="s">
        <v>133</v>
      </c>
      <c r="B159" s="24" t="s">
        <v>441</v>
      </c>
      <c r="C159" s="25" t="s">
        <v>358</v>
      </c>
      <c r="D159" s="26">
        <v>23.810003999999996</v>
      </c>
      <c r="E159" s="26">
        <v>0</v>
      </c>
      <c r="F159" s="27">
        <v>23.810003999999996</v>
      </c>
      <c r="G159" s="29">
        <v>23.810003999999996</v>
      </c>
      <c r="H159" s="27">
        <f t="shared" si="48"/>
        <v>0</v>
      </c>
      <c r="I159" s="27">
        <v>23.810003999999996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9">
        <f t="shared" si="49"/>
        <v>23.810003999999996</v>
      </c>
      <c r="R159" s="30">
        <f t="shared" si="50"/>
        <v>-23.810003999999996</v>
      </c>
      <c r="S159" s="58">
        <f t="shared" si="51"/>
        <v>-1</v>
      </c>
      <c r="T159" s="59" t="s">
        <v>314</v>
      </c>
      <c r="U159" s="12"/>
      <c r="V159" s="12"/>
      <c r="W159" s="28"/>
    </row>
    <row r="160" spans="1:23" ht="47.25" x14ac:dyDescent="0.25">
      <c r="A160" s="25" t="s">
        <v>133</v>
      </c>
      <c r="B160" s="24" t="s">
        <v>442</v>
      </c>
      <c r="C160" s="25" t="s">
        <v>359</v>
      </c>
      <c r="D160" s="26">
        <v>0.72711999999999988</v>
      </c>
      <c r="E160" s="26">
        <v>0</v>
      </c>
      <c r="F160" s="27">
        <v>0.72711999999999988</v>
      </c>
      <c r="G160" s="29">
        <v>0.72711999999999988</v>
      </c>
      <c r="H160" s="27">
        <f t="shared" si="48"/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0.72711999999999988</v>
      </c>
      <c r="N160" s="27">
        <v>0</v>
      </c>
      <c r="O160" s="27">
        <v>0</v>
      </c>
      <c r="P160" s="27">
        <v>0</v>
      </c>
      <c r="Q160" s="29">
        <f t="shared" si="49"/>
        <v>0.72711999999999988</v>
      </c>
      <c r="R160" s="30">
        <f t="shared" si="50"/>
        <v>0</v>
      </c>
      <c r="S160" s="58" t="str">
        <f t="shared" si="51"/>
        <v>-</v>
      </c>
      <c r="T160" s="60" t="s">
        <v>31</v>
      </c>
      <c r="U160" s="12"/>
      <c r="V160" s="12"/>
      <c r="W160" s="28"/>
    </row>
    <row r="161" spans="1:23" x14ac:dyDescent="0.25">
      <c r="A161" s="25" t="s">
        <v>133</v>
      </c>
      <c r="B161" s="24" t="s">
        <v>443</v>
      </c>
      <c r="C161" s="25" t="s">
        <v>360</v>
      </c>
      <c r="D161" s="26">
        <v>0.46</v>
      </c>
      <c r="E161" s="26">
        <v>0.46</v>
      </c>
      <c r="F161" s="27">
        <v>0</v>
      </c>
      <c r="G161" s="29" t="s">
        <v>31</v>
      </c>
      <c r="H161" s="27">
        <f t="shared" si="48"/>
        <v>0</v>
      </c>
      <c r="I161" s="27" t="s">
        <v>31</v>
      </c>
      <c r="J161" s="27">
        <v>0</v>
      </c>
      <c r="K161" s="27" t="s">
        <v>31</v>
      </c>
      <c r="L161" s="27">
        <v>0</v>
      </c>
      <c r="M161" s="27" t="s">
        <v>31</v>
      </c>
      <c r="N161" s="27">
        <v>0</v>
      </c>
      <c r="O161" s="27" t="s">
        <v>31</v>
      </c>
      <c r="P161" s="27">
        <v>0</v>
      </c>
      <c r="Q161" s="29">
        <f t="shared" si="49"/>
        <v>0</v>
      </c>
      <c r="R161" s="30" t="str">
        <f t="shared" si="50"/>
        <v>нд</v>
      </c>
      <c r="S161" s="58" t="str">
        <f t="shared" si="51"/>
        <v>нд</v>
      </c>
      <c r="T161" s="60" t="s">
        <v>31</v>
      </c>
      <c r="U161" s="12"/>
      <c r="V161" s="12"/>
      <c r="W161" s="28"/>
    </row>
    <row r="162" spans="1:23" x14ac:dyDescent="0.25">
      <c r="A162" s="25" t="s">
        <v>133</v>
      </c>
      <c r="B162" s="24" t="s">
        <v>444</v>
      </c>
      <c r="C162" s="25" t="s">
        <v>361</v>
      </c>
      <c r="D162" s="26">
        <v>1.2128000000000001</v>
      </c>
      <c r="E162" s="26">
        <v>1.2128000000000001</v>
      </c>
      <c r="F162" s="27">
        <v>0</v>
      </c>
      <c r="G162" s="29" t="s">
        <v>31</v>
      </c>
      <c r="H162" s="27">
        <f t="shared" si="48"/>
        <v>0</v>
      </c>
      <c r="I162" s="27" t="s">
        <v>31</v>
      </c>
      <c r="J162" s="27">
        <v>0</v>
      </c>
      <c r="K162" s="27" t="s">
        <v>31</v>
      </c>
      <c r="L162" s="27">
        <v>0</v>
      </c>
      <c r="M162" s="27" t="s">
        <v>31</v>
      </c>
      <c r="N162" s="27">
        <v>0</v>
      </c>
      <c r="O162" s="27" t="s">
        <v>31</v>
      </c>
      <c r="P162" s="27">
        <v>0</v>
      </c>
      <c r="Q162" s="29">
        <f t="shared" si="49"/>
        <v>0</v>
      </c>
      <c r="R162" s="30" t="str">
        <f t="shared" si="50"/>
        <v>нд</v>
      </c>
      <c r="S162" s="58" t="str">
        <f t="shared" si="51"/>
        <v>нд</v>
      </c>
      <c r="T162" s="60" t="s">
        <v>31</v>
      </c>
      <c r="U162" s="12"/>
      <c r="V162" s="12"/>
      <c r="W162" s="28"/>
    </row>
    <row r="163" spans="1:23" x14ac:dyDescent="0.25">
      <c r="A163" s="25" t="s">
        <v>133</v>
      </c>
      <c r="B163" s="24" t="s">
        <v>445</v>
      </c>
      <c r="C163" s="25" t="s">
        <v>362</v>
      </c>
      <c r="D163" s="26">
        <v>0.29575000000000001</v>
      </c>
      <c r="E163" s="26">
        <v>0.29575000000000001</v>
      </c>
      <c r="F163" s="27">
        <v>0</v>
      </c>
      <c r="G163" s="29" t="s">
        <v>31</v>
      </c>
      <c r="H163" s="27">
        <f t="shared" si="48"/>
        <v>0</v>
      </c>
      <c r="I163" s="27" t="s">
        <v>31</v>
      </c>
      <c r="J163" s="27">
        <v>0</v>
      </c>
      <c r="K163" s="27" t="s">
        <v>31</v>
      </c>
      <c r="L163" s="27">
        <v>0</v>
      </c>
      <c r="M163" s="27" t="s">
        <v>31</v>
      </c>
      <c r="N163" s="27">
        <v>0</v>
      </c>
      <c r="O163" s="27" t="s">
        <v>31</v>
      </c>
      <c r="P163" s="27">
        <v>0</v>
      </c>
      <c r="Q163" s="29">
        <f t="shared" si="49"/>
        <v>0</v>
      </c>
      <c r="R163" s="30" t="str">
        <f t="shared" si="50"/>
        <v>нд</v>
      </c>
      <c r="S163" s="58" t="str">
        <f t="shared" si="51"/>
        <v>нд</v>
      </c>
      <c r="T163" s="60" t="s">
        <v>31</v>
      </c>
      <c r="U163" s="12"/>
      <c r="V163" s="12"/>
      <c r="W163" s="28"/>
    </row>
    <row r="164" spans="1:23" x14ac:dyDescent="0.25">
      <c r="A164" s="25" t="s">
        <v>133</v>
      </c>
      <c r="B164" s="24" t="s">
        <v>446</v>
      </c>
      <c r="C164" s="25" t="s">
        <v>363</v>
      </c>
      <c r="D164" s="26">
        <v>1.2158</v>
      </c>
      <c r="E164" s="26">
        <v>1.2158</v>
      </c>
      <c r="F164" s="27">
        <v>0</v>
      </c>
      <c r="G164" s="29" t="s">
        <v>31</v>
      </c>
      <c r="H164" s="27">
        <f t="shared" si="48"/>
        <v>0</v>
      </c>
      <c r="I164" s="27" t="s">
        <v>31</v>
      </c>
      <c r="J164" s="27">
        <v>0</v>
      </c>
      <c r="K164" s="27" t="s">
        <v>31</v>
      </c>
      <c r="L164" s="27">
        <v>0</v>
      </c>
      <c r="M164" s="27" t="s">
        <v>31</v>
      </c>
      <c r="N164" s="27">
        <v>0</v>
      </c>
      <c r="O164" s="27" t="s">
        <v>31</v>
      </c>
      <c r="P164" s="27">
        <v>0</v>
      </c>
      <c r="Q164" s="29">
        <f t="shared" si="49"/>
        <v>0</v>
      </c>
      <c r="R164" s="30" t="str">
        <f t="shared" si="50"/>
        <v>нд</v>
      </c>
      <c r="S164" s="58" t="str">
        <f t="shared" si="51"/>
        <v>нд</v>
      </c>
      <c r="T164" s="60" t="s">
        <v>31</v>
      </c>
      <c r="U164" s="12"/>
      <c r="V164" s="12"/>
      <c r="W164" s="28"/>
    </row>
    <row r="165" spans="1:23" x14ac:dyDescent="0.25">
      <c r="A165" s="25" t="s">
        <v>133</v>
      </c>
      <c r="B165" s="24" t="s">
        <v>447</v>
      </c>
      <c r="C165" s="25" t="s">
        <v>365</v>
      </c>
      <c r="D165" s="26">
        <v>1.2227568</v>
      </c>
      <c r="E165" s="26">
        <v>0</v>
      </c>
      <c r="F165" s="27">
        <v>1.2227568</v>
      </c>
      <c r="G165" s="29" t="s">
        <v>31</v>
      </c>
      <c r="H165" s="27">
        <f t="shared" si="48"/>
        <v>1.2227568</v>
      </c>
      <c r="I165" s="27" t="s">
        <v>31</v>
      </c>
      <c r="J165" s="27">
        <v>1.2227568</v>
      </c>
      <c r="K165" s="27" t="s">
        <v>31</v>
      </c>
      <c r="L165" s="27">
        <v>0</v>
      </c>
      <c r="M165" s="27" t="s">
        <v>31</v>
      </c>
      <c r="N165" s="27">
        <v>0</v>
      </c>
      <c r="O165" s="27" t="s">
        <v>31</v>
      </c>
      <c r="P165" s="27">
        <v>0</v>
      </c>
      <c r="Q165" s="29">
        <f t="shared" si="49"/>
        <v>0</v>
      </c>
      <c r="R165" s="30" t="str">
        <f t="shared" si="50"/>
        <v>нд</v>
      </c>
      <c r="S165" s="58" t="str">
        <f t="shared" si="51"/>
        <v>нд</v>
      </c>
      <c r="T165" s="59" t="s">
        <v>364</v>
      </c>
      <c r="U165" s="12"/>
      <c r="V165" s="12"/>
      <c r="W165" s="28"/>
    </row>
    <row r="166" spans="1:23" x14ac:dyDescent="0.25">
      <c r="A166" s="25" t="s">
        <v>133</v>
      </c>
      <c r="B166" s="24" t="s">
        <v>448</v>
      </c>
      <c r="C166" s="25" t="s">
        <v>366</v>
      </c>
      <c r="D166" s="26">
        <v>0.12114999999999999</v>
      </c>
      <c r="E166" s="26">
        <v>0.12114999999999999</v>
      </c>
      <c r="F166" s="27">
        <v>0</v>
      </c>
      <c r="G166" s="29" t="s">
        <v>31</v>
      </c>
      <c r="H166" s="27">
        <f t="shared" si="48"/>
        <v>0</v>
      </c>
      <c r="I166" s="27" t="s">
        <v>31</v>
      </c>
      <c r="J166" s="27">
        <v>0</v>
      </c>
      <c r="K166" s="27" t="s">
        <v>31</v>
      </c>
      <c r="L166" s="27">
        <v>0</v>
      </c>
      <c r="M166" s="27" t="s">
        <v>31</v>
      </c>
      <c r="N166" s="27">
        <v>0</v>
      </c>
      <c r="O166" s="27" t="s">
        <v>31</v>
      </c>
      <c r="P166" s="27">
        <v>0</v>
      </c>
      <c r="Q166" s="29">
        <f t="shared" si="49"/>
        <v>0</v>
      </c>
      <c r="R166" s="30" t="str">
        <f t="shared" si="50"/>
        <v>нд</v>
      </c>
      <c r="S166" s="58" t="str">
        <f t="shared" si="51"/>
        <v>нд</v>
      </c>
      <c r="T166" s="60" t="s">
        <v>31</v>
      </c>
      <c r="U166" s="12"/>
      <c r="V166" s="12"/>
      <c r="W166" s="28"/>
    </row>
    <row r="167" spans="1:23" x14ac:dyDescent="0.25">
      <c r="A167" s="25" t="s">
        <v>133</v>
      </c>
      <c r="B167" s="24" t="s">
        <v>449</v>
      </c>
      <c r="C167" s="25" t="s">
        <v>367</v>
      </c>
      <c r="D167" s="26">
        <v>0.878973216</v>
      </c>
      <c r="E167" s="26">
        <v>0</v>
      </c>
      <c r="F167" s="27">
        <v>0.878973216</v>
      </c>
      <c r="G167" s="29" t="s">
        <v>31</v>
      </c>
      <c r="H167" s="27">
        <f t="shared" si="48"/>
        <v>0.8789731999999999</v>
      </c>
      <c r="I167" s="27" t="s">
        <v>31</v>
      </c>
      <c r="J167" s="27">
        <v>0.8789731999999999</v>
      </c>
      <c r="K167" s="27" t="s">
        <v>31</v>
      </c>
      <c r="L167" s="27">
        <v>0</v>
      </c>
      <c r="M167" s="27" t="s">
        <v>31</v>
      </c>
      <c r="N167" s="27">
        <v>0</v>
      </c>
      <c r="O167" s="27" t="s">
        <v>31</v>
      </c>
      <c r="P167" s="27">
        <v>0</v>
      </c>
      <c r="Q167" s="29">
        <f t="shared" si="49"/>
        <v>1.6000000102600609E-8</v>
      </c>
      <c r="R167" s="30" t="str">
        <f t="shared" si="50"/>
        <v>нд</v>
      </c>
      <c r="S167" s="58" t="str">
        <f t="shared" si="51"/>
        <v>нд</v>
      </c>
      <c r="T167" s="59" t="s">
        <v>364</v>
      </c>
      <c r="U167" s="12"/>
      <c r="V167" s="12"/>
      <c r="W167" s="28"/>
    </row>
    <row r="168" spans="1:23" x14ac:dyDescent="0.25">
      <c r="A168" s="25" t="s">
        <v>133</v>
      </c>
      <c r="B168" s="24" t="s">
        <v>450</v>
      </c>
      <c r="C168" s="25" t="s">
        <v>368</v>
      </c>
      <c r="D168" s="26">
        <v>0.36199999999999999</v>
      </c>
      <c r="E168" s="26">
        <v>0.36199999999999999</v>
      </c>
      <c r="F168" s="27">
        <v>0</v>
      </c>
      <c r="G168" s="29" t="s">
        <v>31</v>
      </c>
      <c r="H168" s="27">
        <f t="shared" si="48"/>
        <v>0</v>
      </c>
      <c r="I168" s="27" t="s">
        <v>31</v>
      </c>
      <c r="J168" s="27">
        <v>0</v>
      </c>
      <c r="K168" s="27" t="s">
        <v>31</v>
      </c>
      <c r="L168" s="27">
        <v>0</v>
      </c>
      <c r="M168" s="27" t="s">
        <v>31</v>
      </c>
      <c r="N168" s="27">
        <v>0</v>
      </c>
      <c r="O168" s="27" t="s">
        <v>31</v>
      </c>
      <c r="P168" s="27">
        <v>0</v>
      </c>
      <c r="Q168" s="29">
        <f t="shared" si="49"/>
        <v>0</v>
      </c>
      <c r="R168" s="30" t="str">
        <f t="shared" si="50"/>
        <v>нд</v>
      </c>
      <c r="S168" s="58" t="str">
        <f t="shared" si="51"/>
        <v>нд</v>
      </c>
      <c r="T168" s="60" t="s">
        <v>31</v>
      </c>
      <c r="U168" s="12"/>
      <c r="V168" s="12"/>
      <c r="W168" s="28"/>
    </row>
    <row r="169" spans="1:23" x14ac:dyDescent="0.25">
      <c r="A169" s="25" t="s">
        <v>133</v>
      </c>
      <c r="B169" s="24" t="s">
        <v>451</v>
      </c>
      <c r="C169" s="25" t="s">
        <v>369</v>
      </c>
      <c r="D169" s="26">
        <v>0.48149999999999998</v>
      </c>
      <c r="E169" s="26">
        <v>0.48149999999999998</v>
      </c>
      <c r="F169" s="27">
        <v>0</v>
      </c>
      <c r="G169" s="29" t="s">
        <v>31</v>
      </c>
      <c r="H169" s="27">
        <f t="shared" si="48"/>
        <v>0</v>
      </c>
      <c r="I169" s="27" t="s">
        <v>31</v>
      </c>
      <c r="J169" s="27">
        <v>0</v>
      </c>
      <c r="K169" s="27" t="s">
        <v>31</v>
      </c>
      <c r="L169" s="27">
        <v>0</v>
      </c>
      <c r="M169" s="27" t="s">
        <v>31</v>
      </c>
      <c r="N169" s="27">
        <v>0</v>
      </c>
      <c r="O169" s="27" t="s">
        <v>31</v>
      </c>
      <c r="P169" s="27">
        <v>0</v>
      </c>
      <c r="Q169" s="29">
        <f t="shared" si="49"/>
        <v>0</v>
      </c>
      <c r="R169" s="30" t="str">
        <f t="shared" si="50"/>
        <v>нд</v>
      </c>
      <c r="S169" s="58" t="str">
        <f t="shared" si="51"/>
        <v>нд</v>
      </c>
      <c r="T169" s="60" t="s">
        <v>31</v>
      </c>
      <c r="U169" s="12"/>
      <c r="V169" s="12"/>
      <c r="W169" s="28"/>
    </row>
    <row r="170" spans="1:23" x14ac:dyDescent="0.25">
      <c r="A170" s="25" t="s">
        <v>133</v>
      </c>
      <c r="B170" s="24" t="s">
        <v>452</v>
      </c>
      <c r="C170" s="25" t="s">
        <v>370</v>
      </c>
      <c r="D170" s="26">
        <v>0.52</v>
      </c>
      <c r="E170" s="26">
        <v>0.52</v>
      </c>
      <c r="F170" s="27">
        <v>0</v>
      </c>
      <c r="G170" s="29" t="s">
        <v>31</v>
      </c>
      <c r="H170" s="27">
        <f t="shared" si="48"/>
        <v>0</v>
      </c>
      <c r="I170" s="27" t="s">
        <v>31</v>
      </c>
      <c r="J170" s="27">
        <v>0</v>
      </c>
      <c r="K170" s="27" t="s">
        <v>31</v>
      </c>
      <c r="L170" s="27">
        <v>0</v>
      </c>
      <c r="M170" s="27" t="s">
        <v>31</v>
      </c>
      <c r="N170" s="27">
        <v>0</v>
      </c>
      <c r="O170" s="27" t="s">
        <v>31</v>
      </c>
      <c r="P170" s="27">
        <v>0</v>
      </c>
      <c r="Q170" s="29">
        <f t="shared" si="49"/>
        <v>0</v>
      </c>
      <c r="R170" s="30" t="str">
        <f t="shared" si="50"/>
        <v>нд</v>
      </c>
      <c r="S170" s="58" t="str">
        <f t="shared" si="51"/>
        <v>нд</v>
      </c>
      <c r="T170" s="60" t="s">
        <v>31</v>
      </c>
      <c r="U170" s="12"/>
      <c r="V170" s="12"/>
      <c r="W170" s="28"/>
    </row>
    <row r="171" spans="1:23" ht="31.5" x14ac:dyDescent="0.25">
      <c r="A171" s="25" t="s">
        <v>135</v>
      </c>
      <c r="B171" s="24" t="s">
        <v>136</v>
      </c>
      <c r="C171" s="25" t="s">
        <v>30</v>
      </c>
      <c r="D171" s="27">
        <v>0</v>
      </c>
      <c r="E171" s="27">
        <v>0</v>
      </c>
      <c r="F171" s="27">
        <v>0</v>
      </c>
      <c r="G171" s="27">
        <v>0</v>
      </c>
      <c r="H171" s="27">
        <v>0</v>
      </c>
      <c r="I171" s="27">
        <v>0</v>
      </c>
      <c r="J171" s="27">
        <v>0</v>
      </c>
      <c r="K171" s="27">
        <v>0</v>
      </c>
      <c r="L171" s="27">
        <v>0</v>
      </c>
      <c r="M171" s="27">
        <v>0</v>
      </c>
      <c r="N171" s="27">
        <v>0</v>
      </c>
      <c r="O171" s="27">
        <v>0</v>
      </c>
      <c r="P171" s="27">
        <v>0</v>
      </c>
      <c r="Q171" s="27">
        <v>0</v>
      </c>
      <c r="R171" s="30">
        <f t="shared" si="50"/>
        <v>0</v>
      </c>
      <c r="S171" s="58" t="str">
        <f t="shared" si="51"/>
        <v>-</v>
      </c>
      <c r="T171" s="60" t="s">
        <v>31</v>
      </c>
      <c r="U171" s="12"/>
      <c r="V171" s="12"/>
      <c r="W171" s="28"/>
    </row>
    <row r="172" spans="1:23" x14ac:dyDescent="0.25">
      <c r="A172" s="25" t="s">
        <v>137</v>
      </c>
      <c r="B172" s="24" t="s">
        <v>138</v>
      </c>
      <c r="C172" s="25" t="s">
        <v>30</v>
      </c>
      <c r="D172" s="27">
        <v>0</v>
      </c>
      <c r="E172" s="27">
        <v>0</v>
      </c>
      <c r="F172" s="27">
        <v>0</v>
      </c>
      <c r="G172" s="27">
        <v>0</v>
      </c>
      <c r="H172" s="27">
        <v>0</v>
      </c>
      <c r="I172" s="27">
        <v>0</v>
      </c>
      <c r="J172" s="27">
        <v>0</v>
      </c>
      <c r="K172" s="27">
        <v>0</v>
      </c>
      <c r="L172" s="27">
        <v>0</v>
      </c>
      <c r="M172" s="27">
        <v>0</v>
      </c>
      <c r="N172" s="27">
        <v>0</v>
      </c>
      <c r="O172" s="27">
        <v>0</v>
      </c>
      <c r="P172" s="27">
        <v>0</v>
      </c>
      <c r="Q172" s="27">
        <v>0</v>
      </c>
      <c r="R172" s="30">
        <f t="shared" si="50"/>
        <v>0</v>
      </c>
      <c r="S172" s="58" t="str">
        <f t="shared" si="51"/>
        <v>-</v>
      </c>
      <c r="T172" s="60" t="s">
        <v>31</v>
      </c>
      <c r="U172" s="12"/>
      <c r="V172" s="12"/>
      <c r="W172" s="28"/>
    </row>
    <row r="173" spans="1:23" ht="47.25" x14ac:dyDescent="0.25">
      <c r="A173" s="25" t="s">
        <v>139</v>
      </c>
      <c r="B173" s="24" t="s">
        <v>140</v>
      </c>
      <c r="C173" s="25" t="s">
        <v>30</v>
      </c>
      <c r="D173" s="27">
        <v>0</v>
      </c>
      <c r="E173" s="27">
        <v>0</v>
      </c>
      <c r="F173" s="27">
        <v>0</v>
      </c>
      <c r="G173" s="27">
        <v>0</v>
      </c>
      <c r="H173" s="27"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0</v>
      </c>
      <c r="N173" s="27">
        <v>0</v>
      </c>
      <c r="O173" s="27">
        <v>0</v>
      </c>
      <c r="P173" s="27">
        <v>0</v>
      </c>
      <c r="Q173" s="27">
        <v>0</v>
      </c>
      <c r="R173" s="30">
        <f t="shared" si="50"/>
        <v>0</v>
      </c>
      <c r="S173" s="58" t="str">
        <f t="shared" si="51"/>
        <v>-</v>
      </c>
      <c r="T173" s="60" t="s">
        <v>31</v>
      </c>
      <c r="U173" s="12"/>
      <c r="V173" s="12"/>
      <c r="W173" s="28"/>
    </row>
    <row r="174" spans="1:23" x14ac:dyDescent="0.25">
      <c r="A174" s="25" t="s">
        <v>141</v>
      </c>
      <c r="B174" s="24" t="s">
        <v>142</v>
      </c>
      <c r="C174" s="25" t="s">
        <v>30</v>
      </c>
      <c r="D174" s="27">
        <v>0</v>
      </c>
      <c r="E174" s="27">
        <v>0</v>
      </c>
      <c r="F174" s="27">
        <v>0</v>
      </c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30">
        <f t="shared" si="50"/>
        <v>0</v>
      </c>
      <c r="S174" s="58" t="str">
        <f t="shared" si="51"/>
        <v>-</v>
      </c>
      <c r="T174" s="60" t="s">
        <v>31</v>
      </c>
      <c r="U174" s="12"/>
      <c r="V174" s="12"/>
      <c r="W174" s="28"/>
    </row>
    <row r="175" spans="1:23" x14ac:dyDescent="0.25">
      <c r="A175" s="25" t="s">
        <v>143</v>
      </c>
      <c r="B175" s="24" t="s">
        <v>142</v>
      </c>
      <c r="C175" s="25" t="s">
        <v>30</v>
      </c>
      <c r="D175" s="27">
        <v>0</v>
      </c>
      <c r="E175" s="27">
        <v>0</v>
      </c>
      <c r="F175" s="27">
        <v>0</v>
      </c>
      <c r="G175" s="27">
        <v>0</v>
      </c>
      <c r="H175" s="27">
        <v>0</v>
      </c>
      <c r="I175" s="27">
        <v>0</v>
      </c>
      <c r="J175" s="27">
        <v>0</v>
      </c>
      <c r="K175" s="27">
        <v>0</v>
      </c>
      <c r="L175" s="27">
        <v>0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  <c r="R175" s="30">
        <f t="shared" si="50"/>
        <v>0</v>
      </c>
      <c r="S175" s="58" t="str">
        <f t="shared" si="51"/>
        <v>-</v>
      </c>
      <c r="T175" s="60" t="s">
        <v>31</v>
      </c>
      <c r="U175" s="12"/>
      <c r="V175" s="12"/>
      <c r="W175" s="28"/>
    </row>
    <row r="176" spans="1:23" ht="31.5" x14ac:dyDescent="0.25">
      <c r="A176" s="25" t="s">
        <v>144</v>
      </c>
      <c r="B176" s="24" t="s">
        <v>145</v>
      </c>
      <c r="C176" s="25" t="s">
        <v>30</v>
      </c>
      <c r="D176" s="27">
        <v>0</v>
      </c>
      <c r="E176" s="27">
        <v>0</v>
      </c>
      <c r="F176" s="27">
        <v>0</v>
      </c>
      <c r="G176" s="27">
        <v>0</v>
      </c>
      <c r="H176" s="27">
        <v>0</v>
      </c>
      <c r="I176" s="27">
        <v>0</v>
      </c>
      <c r="J176" s="27">
        <v>0</v>
      </c>
      <c r="K176" s="27">
        <v>0</v>
      </c>
      <c r="L176" s="27">
        <v>0</v>
      </c>
      <c r="M176" s="27">
        <v>0</v>
      </c>
      <c r="N176" s="27">
        <v>0</v>
      </c>
      <c r="O176" s="27">
        <v>0</v>
      </c>
      <c r="P176" s="27">
        <v>0</v>
      </c>
      <c r="Q176" s="27">
        <v>0</v>
      </c>
      <c r="R176" s="30">
        <f t="shared" si="50"/>
        <v>0</v>
      </c>
      <c r="S176" s="58" t="str">
        <f t="shared" si="51"/>
        <v>-</v>
      </c>
      <c r="T176" s="60" t="s">
        <v>31</v>
      </c>
      <c r="U176" s="12"/>
      <c r="V176" s="12"/>
      <c r="W176" s="28"/>
    </row>
    <row r="177" spans="1:23" x14ac:dyDescent="0.25">
      <c r="A177" s="25" t="s">
        <v>146</v>
      </c>
      <c r="B177" s="24" t="s">
        <v>147</v>
      </c>
      <c r="C177" s="25" t="s">
        <v>30</v>
      </c>
      <c r="D177" s="27">
        <v>0</v>
      </c>
      <c r="E177" s="27">
        <v>0</v>
      </c>
      <c r="F177" s="27">
        <v>0</v>
      </c>
      <c r="G177" s="27">
        <v>0</v>
      </c>
      <c r="H177" s="27">
        <v>0</v>
      </c>
      <c r="I177" s="27">
        <v>0</v>
      </c>
      <c r="J177" s="27">
        <v>0</v>
      </c>
      <c r="K177" s="27">
        <v>0</v>
      </c>
      <c r="L177" s="27">
        <v>0</v>
      </c>
      <c r="M177" s="27">
        <v>0</v>
      </c>
      <c r="N177" s="27">
        <v>0</v>
      </c>
      <c r="O177" s="27">
        <v>0</v>
      </c>
      <c r="P177" s="27">
        <v>0</v>
      </c>
      <c r="Q177" s="27">
        <v>0</v>
      </c>
      <c r="R177" s="30">
        <f t="shared" si="50"/>
        <v>0</v>
      </c>
      <c r="S177" s="58" t="str">
        <f t="shared" si="51"/>
        <v>-</v>
      </c>
      <c r="T177" s="60" t="s">
        <v>31</v>
      </c>
      <c r="U177" s="12"/>
      <c r="V177" s="12"/>
      <c r="W177" s="28"/>
    </row>
    <row r="178" spans="1:23" x14ac:dyDescent="0.25">
      <c r="A178" s="25" t="s">
        <v>148</v>
      </c>
      <c r="B178" s="24" t="s">
        <v>142</v>
      </c>
      <c r="C178" s="25" t="s">
        <v>30</v>
      </c>
      <c r="D178" s="27">
        <v>0</v>
      </c>
      <c r="E178" s="27">
        <v>0</v>
      </c>
      <c r="F178" s="27">
        <v>0</v>
      </c>
      <c r="G178" s="27">
        <v>0</v>
      </c>
      <c r="H178" s="27">
        <v>0</v>
      </c>
      <c r="I178" s="27">
        <v>0</v>
      </c>
      <c r="J178" s="27">
        <v>0</v>
      </c>
      <c r="K178" s="27">
        <v>0</v>
      </c>
      <c r="L178" s="27">
        <v>0</v>
      </c>
      <c r="M178" s="27">
        <v>0</v>
      </c>
      <c r="N178" s="27">
        <v>0</v>
      </c>
      <c r="O178" s="27">
        <v>0</v>
      </c>
      <c r="P178" s="27">
        <v>0</v>
      </c>
      <c r="Q178" s="27">
        <v>0</v>
      </c>
      <c r="R178" s="30">
        <f t="shared" si="50"/>
        <v>0</v>
      </c>
      <c r="S178" s="58" t="str">
        <f t="shared" si="51"/>
        <v>-</v>
      </c>
      <c r="T178" s="60" t="s">
        <v>31</v>
      </c>
      <c r="U178" s="12"/>
      <c r="V178" s="12"/>
      <c r="W178" s="28"/>
    </row>
    <row r="179" spans="1:23" ht="31.5" x14ac:dyDescent="0.25">
      <c r="A179" s="25" t="s">
        <v>149</v>
      </c>
      <c r="B179" s="24" t="s">
        <v>150</v>
      </c>
      <c r="C179" s="25" t="s">
        <v>30</v>
      </c>
      <c r="D179" s="27">
        <v>0</v>
      </c>
      <c r="E179" s="27">
        <v>0</v>
      </c>
      <c r="F179" s="27">
        <v>0</v>
      </c>
      <c r="G179" s="27">
        <v>0</v>
      </c>
      <c r="H179" s="27">
        <v>0</v>
      </c>
      <c r="I179" s="27">
        <v>0</v>
      </c>
      <c r="J179" s="27">
        <v>0</v>
      </c>
      <c r="K179" s="27">
        <v>0</v>
      </c>
      <c r="L179" s="27">
        <v>0</v>
      </c>
      <c r="M179" s="27">
        <v>0</v>
      </c>
      <c r="N179" s="27">
        <v>0</v>
      </c>
      <c r="O179" s="27">
        <v>0</v>
      </c>
      <c r="P179" s="27">
        <v>0</v>
      </c>
      <c r="Q179" s="27">
        <v>0</v>
      </c>
      <c r="R179" s="30">
        <f t="shared" si="50"/>
        <v>0</v>
      </c>
      <c r="S179" s="58" t="str">
        <f t="shared" si="51"/>
        <v>-</v>
      </c>
      <c r="T179" s="60" t="s">
        <v>31</v>
      </c>
      <c r="U179" s="12"/>
      <c r="V179" s="12"/>
      <c r="W179" s="28"/>
    </row>
    <row r="180" spans="1:23" ht="31.5" x14ac:dyDescent="0.25">
      <c r="A180" s="25" t="s">
        <v>151</v>
      </c>
      <c r="B180" s="24" t="s">
        <v>152</v>
      </c>
      <c r="C180" s="25" t="s">
        <v>30</v>
      </c>
      <c r="D180" s="27">
        <v>0</v>
      </c>
      <c r="E180" s="27">
        <v>0</v>
      </c>
      <c r="F180" s="27">
        <v>0</v>
      </c>
      <c r="G180" s="27">
        <v>0</v>
      </c>
      <c r="H180" s="27">
        <v>0</v>
      </c>
      <c r="I180" s="27">
        <v>0</v>
      </c>
      <c r="J180" s="27">
        <v>0</v>
      </c>
      <c r="K180" s="27">
        <v>0</v>
      </c>
      <c r="L180" s="27">
        <v>0</v>
      </c>
      <c r="M180" s="27">
        <v>0</v>
      </c>
      <c r="N180" s="27">
        <v>0</v>
      </c>
      <c r="O180" s="27">
        <v>0</v>
      </c>
      <c r="P180" s="27">
        <v>0</v>
      </c>
      <c r="Q180" s="27">
        <v>0</v>
      </c>
      <c r="R180" s="30">
        <f t="shared" si="50"/>
        <v>0</v>
      </c>
      <c r="S180" s="58" t="str">
        <f t="shared" si="51"/>
        <v>-</v>
      </c>
      <c r="T180" s="60" t="s">
        <v>31</v>
      </c>
      <c r="U180" s="12"/>
      <c r="V180" s="12"/>
      <c r="W180" s="28"/>
    </row>
    <row r="181" spans="1:23" ht="31.5" x14ac:dyDescent="0.25">
      <c r="A181" s="25" t="s">
        <v>153</v>
      </c>
      <c r="B181" s="24" t="s">
        <v>154</v>
      </c>
      <c r="C181" s="25" t="s">
        <v>30</v>
      </c>
      <c r="D181" s="27">
        <v>0</v>
      </c>
      <c r="E181" s="27">
        <v>0</v>
      </c>
      <c r="F181" s="27">
        <v>0</v>
      </c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30">
        <f t="shared" si="50"/>
        <v>0</v>
      </c>
      <c r="S181" s="58" t="str">
        <f t="shared" si="51"/>
        <v>-</v>
      </c>
      <c r="T181" s="60" t="s">
        <v>31</v>
      </c>
      <c r="U181" s="12"/>
      <c r="V181" s="12"/>
      <c r="W181" s="28"/>
    </row>
    <row r="182" spans="1:23" ht="31.5" x14ac:dyDescent="0.25">
      <c r="A182" s="25" t="s">
        <v>155</v>
      </c>
      <c r="B182" s="24" t="s">
        <v>156</v>
      </c>
      <c r="C182" s="25" t="s">
        <v>30</v>
      </c>
      <c r="D182" s="27">
        <v>0</v>
      </c>
      <c r="E182" s="27">
        <v>0</v>
      </c>
      <c r="F182" s="27">
        <v>0</v>
      </c>
      <c r="G182" s="27">
        <v>0</v>
      </c>
      <c r="H182" s="27">
        <v>0</v>
      </c>
      <c r="I182" s="27">
        <v>0</v>
      </c>
      <c r="J182" s="27">
        <v>0</v>
      </c>
      <c r="K182" s="27">
        <v>0</v>
      </c>
      <c r="L182" s="27">
        <v>0</v>
      </c>
      <c r="M182" s="27">
        <v>0</v>
      </c>
      <c r="N182" s="27">
        <v>0</v>
      </c>
      <c r="O182" s="27">
        <v>0</v>
      </c>
      <c r="P182" s="27">
        <v>0</v>
      </c>
      <c r="Q182" s="27">
        <v>0</v>
      </c>
      <c r="R182" s="30">
        <f t="shared" si="50"/>
        <v>0</v>
      </c>
      <c r="S182" s="58" t="str">
        <f t="shared" si="51"/>
        <v>-</v>
      </c>
      <c r="T182" s="60" t="s">
        <v>31</v>
      </c>
      <c r="U182" s="12"/>
      <c r="V182" s="12"/>
      <c r="W182" s="28"/>
    </row>
    <row r="183" spans="1:23" ht="47.25" x14ac:dyDescent="0.25">
      <c r="A183" s="25" t="s">
        <v>157</v>
      </c>
      <c r="B183" s="24" t="s">
        <v>158</v>
      </c>
      <c r="C183" s="25" t="s">
        <v>30</v>
      </c>
      <c r="D183" s="27">
        <v>0</v>
      </c>
      <c r="E183" s="27">
        <v>0</v>
      </c>
      <c r="F183" s="27">
        <v>0</v>
      </c>
      <c r="G183" s="27">
        <v>0</v>
      </c>
      <c r="H183" s="27">
        <v>0</v>
      </c>
      <c r="I183" s="27">
        <v>0</v>
      </c>
      <c r="J183" s="27">
        <v>0</v>
      </c>
      <c r="K183" s="27">
        <v>0</v>
      </c>
      <c r="L183" s="27">
        <v>0</v>
      </c>
      <c r="M183" s="27">
        <v>0</v>
      </c>
      <c r="N183" s="27">
        <v>0</v>
      </c>
      <c r="O183" s="27">
        <v>0</v>
      </c>
      <c r="P183" s="27">
        <v>0</v>
      </c>
      <c r="Q183" s="27">
        <v>0</v>
      </c>
      <c r="R183" s="30">
        <f t="shared" si="50"/>
        <v>0</v>
      </c>
      <c r="S183" s="58" t="str">
        <f t="shared" si="51"/>
        <v>-</v>
      </c>
      <c r="T183" s="60" t="s">
        <v>31</v>
      </c>
      <c r="U183" s="12"/>
      <c r="V183" s="12"/>
      <c r="W183" s="28"/>
    </row>
    <row r="184" spans="1:23" ht="47.25" x14ac:dyDescent="0.25">
      <c r="A184" s="25" t="s">
        <v>159</v>
      </c>
      <c r="B184" s="24" t="s">
        <v>160</v>
      </c>
      <c r="C184" s="25" t="s">
        <v>30</v>
      </c>
      <c r="D184" s="27">
        <v>0</v>
      </c>
      <c r="E184" s="27">
        <v>0</v>
      </c>
      <c r="F184" s="27">
        <v>0</v>
      </c>
      <c r="G184" s="27">
        <v>0</v>
      </c>
      <c r="H184" s="27">
        <v>0</v>
      </c>
      <c r="I184" s="27">
        <v>0</v>
      </c>
      <c r="J184" s="27">
        <v>0</v>
      </c>
      <c r="K184" s="27">
        <v>0</v>
      </c>
      <c r="L184" s="27">
        <v>0</v>
      </c>
      <c r="M184" s="27">
        <v>0</v>
      </c>
      <c r="N184" s="27">
        <v>0</v>
      </c>
      <c r="O184" s="27">
        <v>0</v>
      </c>
      <c r="P184" s="27">
        <v>0</v>
      </c>
      <c r="Q184" s="27">
        <v>0</v>
      </c>
      <c r="R184" s="30">
        <f t="shared" si="50"/>
        <v>0</v>
      </c>
      <c r="S184" s="58" t="str">
        <f t="shared" si="51"/>
        <v>-</v>
      </c>
      <c r="T184" s="60" t="s">
        <v>31</v>
      </c>
      <c r="U184" s="12"/>
      <c r="V184" s="12"/>
      <c r="W184" s="28"/>
    </row>
    <row r="185" spans="1:23" x14ac:dyDescent="0.25">
      <c r="A185" s="25" t="s">
        <v>161</v>
      </c>
      <c r="B185" s="24" t="s">
        <v>162</v>
      </c>
      <c r="C185" s="25" t="s">
        <v>30</v>
      </c>
      <c r="D185" s="27">
        <v>0</v>
      </c>
      <c r="E185" s="27">
        <v>0</v>
      </c>
      <c r="F185" s="27">
        <v>0</v>
      </c>
      <c r="G185" s="27">
        <v>0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7">
        <v>0</v>
      </c>
      <c r="N185" s="27">
        <v>0</v>
      </c>
      <c r="O185" s="27">
        <v>0</v>
      </c>
      <c r="P185" s="27">
        <v>0</v>
      </c>
      <c r="Q185" s="27">
        <v>0</v>
      </c>
      <c r="R185" s="30">
        <f t="shared" si="50"/>
        <v>0</v>
      </c>
      <c r="S185" s="58" t="str">
        <f t="shared" si="51"/>
        <v>-</v>
      </c>
      <c r="T185" s="60" t="s">
        <v>31</v>
      </c>
      <c r="U185" s="12"/>
      <c r="V185" s="12"/>
      <c r="W185" s="28"/>
    </row>
    <row r="186" spans="1:23" ht="31.5" x14ac:dyDescent="0.25">
      <c r="A186" s="25" t="s">
        <v>163</v>
      </c>
      <c r="B186" s="24" t="s">
        <v>164</v>
      </c>
      <c r="C186" s="25" t="s">
        <v>30</v>
      </c>
      <c r="D186" s="27">
        <v>0</v>
      </c>
      <c r="E186" s="27">
        <v>0</v>
      </c>
      <c r="F186" s="27">
        <v>0</v>
      </c>
      <c r="G186" s="27">
        <v>0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  <c r="R186" s="30">
        <f t="shared" si="50"/>
        <v>0</v>
      </c>
      <c r="S186" s="58" t="str">
        <f t="shared" si="51"/>
        <v>-</v>
      </c>
      <c r="T186" s="60" t="s">
        <v>31</v>
      </c>
      <c r="U186" s="12"/>
      <c r="V186" s="12"/>
      <c r="W186" s="28"/>
    </row>
    <row r="187" spans="1:23" x14ac:dyDescent="0.25">
      <c r="A187" s="25" t="s">
        <v>165</v>
      </c>
      <c r="B187" s="24" t="s">
        <v>166</v>
      </c>
      <c r="C187" s="25" t="s">
        <v>30</v>
      </c>
      <c r="D187" s="27">
        <v>0</v>
      </c>
      <c r="E187" s="27">
        <v>0</v>
      </c>
      <c r="F187" s="27">
        <v>0</v>
      </c>
      <c r="G187" s="27">
        <v>0</v>
      </c>
      <c r="H187" s="27">
        <v>0</v>
      </c>
      <c r="I187" s="27">
        <v>0</v>
      </c>
      <c r="J187" s="27">
        <v>0</v>
      </c>
      <c r="K187" s="27">
        <v>0</v>
      </c>
      <c r="L187" s="27">
        <v>0</v>
      </c>
      <c r="M187" s="27">
        <v>0</v>
      </c>
      <c r="N187" s="27">
        <v>0</v>
      </c>
      <c r="O187" s="27">
        <v>0</v>
      </c>
      <c r="P187" s="27">
        <v>0</v>
      </c>
      <c r="Q187" s="27">
        <v>0</v>
      </c>
      <c r="R187" s="30">
        <f t="shared" si="50"/>
        <v>0</v>
      </c>
      <c r="S187" s="58" t="str">
        <f t="shared" si="51"/>
        <v>-</v>
      </c>
      <c r="T187" s="60" t="s">
        <v>31</v>
      </c>
      <c r="U187" s="12"/>
      <c r="V187" s="12"/>
      <c r="W187" s="28"/>
    </row>
    <row r="188" spans="1:23" x14ac:dyDescent="0.25">
      <c r="A188" s="25" t="s">
        <v>167</v>
      </c>
      <c r="B188" s="24" t="s">
        <v>168</v>
      </c>
      <c r="C188" s="25" t="s">
        <v>30</v>
      </c>
      <c r="D188" s="27">
        <v>0</v>
      </c>
      <c r="E188" s="27">
        <v>0</v>
      </c>
      <c r="F188" s="27">
        <v>0</v>
      </c>
      <c r="G188" s="27">
        <v>0</v>
      </c>
      <c r="H188" s="27">
        <v>0</v>
      </c>
      <c r="I188" s="27">
        <v>0</v>
      </c>
      <c r="J188" s="27">
        <v>0</v>
      </c>
      <c r="K188" s="27">
        <v>0</v>
      </c>
      <c r="L188" s="27">
        <v>0</v>
      </c>
      <c r="M188" s="27">
        <v>0</v>
      </c>
      <c r="N188" s="27">
        <v>0</v>
      </c>
      <c r="O188" s="27">
        <v>0</v>
      </c>
      <c r="P188" s="27">
        <v>0</v>
      </c>
      <c r="Q188" s="27">
        <v>0</v>
      </c>
      <c r="R188" s="30">
        <f t="shared" si="50"/>
        <v>0</v>
      </c>
      <c r="S188" s="58" t="str">
        <f t="shared" si="51"/>
        <v>-</v>
      </c>
      <c r="T188" s="60" t="s">
        <v>31</v>
      </c>
      <c r="U188" s="12"/>
      <c r="V188" s="12"/>
      <c r="W188" s="28"/>
    </row>
    <row r="189" spans="1:23" x14ac:dyDescent="0.25">
      <c r="A189" s="25" t="s">
        <v>169</v>
      </c>
      <c r="B189" s="24" t="s">
        <v>170</v>
      </c>
      <c r="C189" s="25" t="s">
        <v>30</v>
      </c>
      <c r="D189" s="27">
        <v>0</v>
      </c>
      <c r="E189" s="27">
        <v>0</v>
      </c>
      <c r="F189" s="27">
        <v>0</v>
      </c>
      <c r="G189" s="27">
        <v>0</v>
      </c>
      <c r="H189" s="27">
        <v>0</v>
      </c>
      <c r="I189" s="27">
        <v>0</v>
      </c>
      <c r="J189" s="27">
        <v>0</v>
      </c>
      <c r="K189" s="27">
        <v>0</v>
      </c>
      <c r="L189" s="27">
        <v>0</v>
      </c>
      <c r="M189" s="27">
        <v>0</v>
      </c>
      <c r="N189" s="27">
        <v>0</v>
      </c>
      <c r="O189" s="27">
        <v>0</v>
      </c>
      <c r="P189" s="27">
        <v>0</v>
      </c>
      <c r="Q189" s="27">
        <v>0</v>
      </c>
      <c r="R189" s="30">
        <f t="shared" si="50"/>
        <v>0</v>
      </c>
      <c r="S189" s="58" t="str">
        <f t="shared" si="51"/>
        <v>-</v>
      </c>
      <c r="T189" s="60" t="s">
        <v>31</v>
      </c>
      <c r="U189" s="12"/>
      <c r="V189" s="12"/>
      <c r="W189" s="28"/>
    </row>
    <row r="190" spans="1:23" x14ac:dyDescent="0.25">
      <c r="A190" s="25" t="s">
        <v>171</v>
      </c>
      <c r="B190" s="24" t="s">
        <v>120</v>
      </c>
      <c r="C190" s="25" t="s">
        <v>30</v>
      </c>
      <c r="D190" s="27">
        <v>0</v>
      </c>
      <c r="E190" s="27">
        <v>0</v>
      </c>
      <c r="F190" s="27">
        <v>0</v>
      </c>
      <c r="G190" s="27">
        <v>0</v>
      </c>
      <c r="H190" s="27">
        <v>0</v>
      </c>
      <c r="I190" s="27">
        <v>0</v>
      </c>
      <c r="J190" s="27">
        <v>0</v>
      </c>
      <c r="K190" s="27">
        <v>0</v>
      </c>
      <c r="L190" s="27">
        <v>0</v>
      </c>
      <c r="M190" s="27">
        <v>0</v>
      </c>
      <c r="N190" s="27">
        <v>0</v>
      </c>
      <c r="O190" s="27">
        <v>0</v>
      </c>
      <c r="P190" s="27">
        <v>0</v>
      </c>
      <c r="Q190" s="27">
        <v>0</v>
      </c>
      <c r="R190" s="30">
        <f t="shared" si="50"/>
        <v>0</v>
      </c>
      <c r="S190" s="58" t="str">
        <f t="shared" si="51"/>
        <v>-</v>
      </c>
      <c r="T190" s="60" t="s">
        <v>31</v>
      </c>
      <c r="U190" s="12"/>
      <c r="V190" s="12"/>
      <c r="W190" s="28"/>
    </row>
    <row r="191" spans="1:23" x14ac:dyDescent="0.25">
      <c r="A191" s="25" t="s">
        <v>172</v>
      </c>
      <c r="B191" s="24" t="s">
        <v>173</v>
      </c>
      <c r="C191" s="25" t="s">
        <v>30</v>
      </c>
      <c r="D191" s="27">
        <v>0</v>
      </c>
      <c r="E191" s="27">
        <v>0</v>
      </c>
      <c r="F191" s="27">
        <v>0</v>
      </c>
      <c r="G191" s="27">
        <v>0</v>
      </c>
      <c r="H191" s="27">
        <v>0</v>
      </c>
      <c r="I191" s="27">
        <v>0</v>
      </c>
      <c r="J191" s="27">
        <v>0</v>
      </c>
      <c r="K191" s="27">
        <v>0</v>
      </c>
      <c r="L191" s="27">
        <v>0</v>
      </c>
      <c r="M191" s="27">
        <v>0</v>
      </c>
      <c r="N191" s="27">
        <v>0</v>
      </c>
      <c r="O191" s="27">
        <v>0</v>
      </c>
      <c r="P191" s="27">
        <v>0</v>
      </c>
      <c r="Q191" s="27">
        <v>0</v>
      </c>
      <c r="R191" s="30">
        <f t="shared" si="50"/>
        <v>0</v>
      </c>
      <c r="S191" s="58" t="str">
        <f t="shared" si="51"/>
        <v>-</v>
      </c>
      <c r="T191" s="60" t="s">
        <v>31</v>
      </c>
      <c r="U191" s="12"/>
      <c r="V191" s="12"/>
      <c r="W191" s="28"/>
    </row>
    <row r="192" spans="1:23" ht="31.5" x14ac:dyDescent="0.25">
      <c r="A192" s="25" t="s">
        <v>174</v>
      </c>
      <c r="B192" s="24" t="s">
        <v>175</v>
      </c>
      <c r="C192" s="25" t="s">
        <v>30</v>
      </c>
      <c r="D192" s="27">
        <v>0</v>
      </c>
      <c r="E192" s="27">
        <v>0</v>
      </c>
      <c r="F192" s="27">
        <v>0</v>
      </c>
      <c r="G192" s="27">
        <v>0</v>
      </c>
      <c r="H192" s="27">
        <v>0</v>
      </c>
      <c r="I192" s="27">
        <v>0</v>
      </c>
      <c r="J192" s="27">
        <v>0</v>
      </c>
      <c r="K192" s="27">
        <v>0</v>
      </c>
      <c r="L192" s="27">
        <v>0</v>
      </c>
      <c r="M192" s="27">
        <v>0</v>
      </c>
      <c r="N192" s="27">
        <v>0</v>
      </c>
      <c r="O192" s="27">
        <v>0</v>
      </c>
      <c r="P192" s="27">
        <v>0</v>
      </c>
      <c r="Q192" s="27">
        <v>0</v>
      </c>
      <c r="R192" s="30">
        <f t="shared" si="50"/>
        <v>0</v>
      </c>
      <c r="S192" s="58" t="str">
        <f t="shared" si="51"/>
        <v>-</v>
      </c>
      <c r="T192" s="60" t="s">
        <v>31</v>
      </c>
      <c r="U192" s="12"/>
      <c r="V192" s="12"/>
      <c r="W192" s="28"/>
    </row>
    <row r="193" spans="1:23" x14ac:dyDescent="0.25">
      <c r="A193" s="25" t="s">
        <v>176</v>
      </c>
      <c r="B193" s="24" t="s">
        <v>177</v>
      </c>
      <c r="C193" s="25" t="s">
        <v>30</v>
      </c>
      <c r="D193" s="27">
        <v>0</v>
      </c>
      <c r="E193" s="27">
        <v>0</v>
      </c>
      <c r="F193" s="27">
        <v>0</v>
      </c>
      <c r="G193" s="27">
        <v>0</v>
      </c>
      <c r="H193" s="27">
        <v>0</v>
      </c>
      <c r="I193" s="27">
        <v>0</v>
      </c>
      <c r="J193" s="27">
        <v>0</v>
      </c>
      <c r="K193" s="27">
        <v>0</v>
      </c>
      <c r="L193" s="27">
        <v>0</v>
      </c>
      <c r="M193" s="27">
        <v>0</v>
      </c>
      <c r="N193" s="27">
        <v>0</v>
      </c>
      <c r="O193" s="27">
        <v>0</v>
      </c>
      <c r="P193" s="27">
        <v>0</v>
      </c>
      <c r="Q193" s="27">
        <v>0</v>
      </c>
      <c r="R193" s="30">
        <f t="shared" si="50"/>
        <v>0</v>
      </c>
      <c r="S193" s="58" t="str">
        <f t="shared" si="51"/>
        <v>-</v>
      </c>
      <c r="T193" s="60" t="s">
        <v>31</v>
      </c>
      <c r="U193" s="12"/>
      <c r="V193" s="12"/>
      <c r="W193" s="28"/>
    </row>
    <row r="194" spans="1:23" x14ac:dyDescent="0.25">
      <c r="A194" s="25" t="s">
        <v>178</v>
      </c>
      <c r="B194" s="24" t="s">
        <v>179</v>
      </c>
      <c r="C194" s="25" t="s">
        <v>30</v>
      </c>
      <c r="D194" s="27">
        <v>0</v>
      </c>
      <c r="E194" s="27">
        <v>0</v>
      </c>
      <c r="F194" s="27">
        <v>0</v>
      </c>
      <c r="G194" s="27">
        <v>0</v>
      </c>
      <c r="H194" s="27">
        <v>0</v>
      </c>
      <c r="I194" s="27">
        <v>0</v>
      </c>
      <c r="J194" s="27">
        <v>0</v>
      </c>
      <c r="K194" s="27">
        <v>0</v>
      </c>
      <c r="L194" s="27">
        <v>0</v>
      </c>
      <c r="M194" s="27">
        <v>0</v>
      </c>
      <c r="N194" s="27">
        <v>0</v>
      </c>
      <c r="O194" s="27">
        <v>0</v>
      </c>
      <c r="P194" s="27">
        <v>0</v>
      </c>
      <c r="Q194" s="27">
        <v>0</v>
      </c>
      <c r="R194" s="30">
        <f t="shared" si="50"/>
        <v>0</v>
      </c>
      <c r="S194" s="58" t="str">
        <f t="shared" si="51"/>
        <v>-</v>
      </c>
      <c r="T194" s="60" t="s">
        <v>31</v>
      </c>
      <c r="U194" s="12"/>
      <c r="V194" s="12"/>
      <c r="W194" s="28"/>
    </row>
    <row r="195" spans="1:23" x14ac:dyDescent="0.25">
      <c r="A195" s="25" t="s">
        <v>180</v>
      </c>
      <c r="B195" s="24" t="s">
        <v>122</v>
      </c>
      <c r="C195" s="25" t="s">
        <v>30</v>
      </c>
      <c r="D195" s="27">
        <v>0</v>
      </c>
      <c r="E195" s="27">
        <v>0</v>
      </c>
      <c r="F195" s="27">
        <v>0</v>
      </c>
      <c r="G195" s="27">
        <v>0</v>
      </c>
      <c r="H195" s="27">
        <v>0</v>
      </c>
      <c r="I195" s="27">
        <v>0</v>
      </c>
      <c r="J195" s="27">
        <v>0</v>
      </c>
      <c r="K195" s="27">
        <v>0</v>
      </c>
      <c r="L195" s="27">
        <v>0</v>
      </c>
      <c r="M195" s="27">
        <v>0</v>
      </c>
      <c r="N195" s="27">
        <v>0</v>
      </c>
      <c r="O195" s="27">
        <v>0</v>
      </c>
      <c r="P195" s="27">
        <v>0</v>
      </c>
      <c r="Q195" s="27">
        <v>0</v>
      </c>
      <c r="R195" s="30">
        <f t="shared" si="50"/>
        <v>0</v>
      </c>
      <c r="S195" s="58" t="str">
        <f t="shared" si="51"/>
        <v>-</v>
      </c>
      <c r="T195" s="60" t="s">
        <v>31</v>
      </c>
      <c r="U195" s="12"/>
      <c r="V195" s="12"/>
      <c r="W195" s="28"/>
    </row>
    <row r="196" spans="1:23" ht="31.5" x14ac:dyDescent="0.25">
      <c r="A196" s="25" t="s">
        <v>181</v>
      </c>
      <c r="B196" s="24" t="s">
        <v>182</v>
      </c>
      <c r="C196" s="25" t="s">
        <v>30</v>
      </c>
      <c r="D196" s="27">
        <v>0</v>
      </c>
      <c r="E196" s="27">
        <v>0</v>
      </c>
      <c r="F196" s="27">
        <v>0</v>
      </c>
      <c r="G196" s="27">
        <v>0</v>
      </c>
      <c r="H196" s="27">
        <v>0</v>
      </c>
      <c r="I196" s="27">
        <v>0</v>
      </c>
      <c r="J196" s="27">
        <v>0</v>
      </c>
      <c r="K196" s="27">
        <v>0</v>
      </c>
      <c r="L196" s="27">
        <v>0</v>
      </c>
      <c r="M196" s="27">
        <v>0</v>
      </c>
      <c r="N196" s="27">
        <v>0</v>
      </c>
      <c r="O196" s="27">
        <v>0</v>
      </c>
      <c r="P196" s="27">
        <v>0</v>
      </c>
      <c r="Q196" s="27">
        <v>0</v>
      </c>
      <c r="R196" s="30">
        <f t="shared" si="50"/>
        <v>0</v>
      </c>
      <c r="S196" s="58" t="str">
        <f t="shared" si="51"/>
        <v>-</v>
      </c>
      <c r="T196" s="60" t="s">
        <v>31</v>
      </c>
      <c r="U196" s="12"/>
      <c r="V196" s="12"/>
      <c r="W196" s="28"/>
    </row>
    <row r="197" spans="1:23" x14ac:dyDescent="0.25">
      <c r="A197" s="25" t="s">
        <v>183</v>
      </c>
      <c r="B197" s="24" t="s">
        <v>184</v>
      </c>
      <c r="C197" s="25" t="s">
        <v>30</v>
      </c>
      <c r="D197" s="27">
        <v>0</v>
      </c>
      <c r="E197" s="27">
        <v>0</v>
      </c>
      <c r="F197" s="27">
        <v>0</v>
      </c>
      <c r="G197" s="27">
        <v>0</v>
      </c>
      <c r="H197" s="27">
        <v>0</v>
      </c>
      <c r="I197" s="27">
        <v>0</v>
      </c>
      <c r="J197" s="27">
        <v>0</v>
      </c>
      <c r="K197" s="27">
        <v>0</v>
      </c>
      <c r="L197" s="27">
        <v>0</v>
      </c>
      <c r="M197" s="27">
        <v>0</v>
      </c>
      <c r="N197" s="27">
        <v>0</v>
      </c>
      <c r="O197" s="27">
        <v>0</v>
      </c>
      <c r="P197" s="27">
        <v>0</v>
      </c>
      <c r="Q197" s="27">
        <v>0</v>
      </c>
      <c r="R197" s="30">
        <f t="shared" si="50"/>
        <v>0</v>
      </c>
      <c r="S197" s="58" t="str">
        <f t="shared" si="51"/>
        <v>-</v>
      </c>
      <c r="T197" s="60" t="s">
        <v>31</v>
      </c>
      <c r="U197" s="12"/>
      <c r="V197" s="12"/>
      <c r="W197" s="28"/>
    </row>
    <row r="198" spans="1:23" ht="31.5" x14ac:dyDescent="0.25">
      <c r="A198" s="25" t="s">
        <v>185</v>
      </c>
      <c r="B198" s="24" t="s">
        <v>186</v>
      </c>
      <c r="C198" s="25" t="s">
        <v>30</v>
      </c>
      <c r="D198" s="27">
        <v>0</v>
      </c>
      <c r="E198" s="27">
        <v>0</v>
      </c>
      <c r="F198" s="27">
        <v>0</v>
      </c>
      <c r="G198" s="27">
        <v>0</v>
      </c>
      <c r="H198" s="27">
        <v>0</v>
      </c>
      <c r="I198" s="27">
        <v>0</v>
      </c>
      <c r="J198" s="27">
        <v>0</v>
      </c>
      <c r="K198" s="27">
        <v>0</v>
      </c>
      <c r="L198" s="27">
        <v>0</v>
      </c>
      <c r="M198" s="27">
        <v>0</v>
      </c>
      <c r="N198" s="27">
        <v>0</v>
      </c>
      <c r="O198" s="27">
        <v>0</v>
      </c>
      <c r="P198" s="27">
        <v>0</v>
      </c>
      <c r="Q198" s="27">
        <v>0</v>
      </c>
      <c r="R198" s="30">
        <f t="shared" si="50"/>
        <v>0</v>
      </c>
      <c r="S198" s="58" t="str">
        <f t="shared" si="51"/>
        <v>-</v>
      </c>
      <c r="T198" s="60" t="s">
        <v>31</v>
      </c>
      <c r="U198" s="12"/>
      <c r="V198" s="12"/>
      <c r="W198" s="28"/>
    </row>
    <row r="199" spans="1:23" ht="31.5" x14ac:dyDescent="0.25">
      <c r="A199" s="25" t="s">
        <v>187</v>
      </c>
      <c r="B199" s="24" t="s">
        <v>188</v>
      </c>
      <c r="C199" s="25" t="s">
        <v>30</v>
      </c>
      <c r="D199" s="27">
        <v>0</v>
      </c>
      <c r="E199" s="27">
        <v>0</v>
      </c>
      <c r="F199" s="27">
        <v>0</v>
      </c>
      <c r="G199" s="27">
        <v>0</v>
      </c>
      <c r="H199" s="27">
        <v>0</v>
      </c>
      <c r="I199" s="27">
        <v>0</v>
      </c>
      <c r="J199" s="27">
        <v>0</v>
      </c>
      <c r="K199" s="27">
        <v>0</v>
      </c>
      <c r="L199" s="27">
        <v>0</v>
      </c>
      <c r="M199" s="27">
        <v>0</v>
      </c>
      <c r="N199" s="27">
        <v>0</v>
      </c>
      <c r="O199" s="27">
        <v>0</v>
      </c>
      <c r="P199" s="27">
        <v>0</v>
      </c>
      <c r="Q199" s="27">
        <v>0</v>
      </c>
      <c r="R199" s="30">
        <f t="shared" si="50"/>
        <v>0</v>
      </c>
      <c r="S199" s="58" t="str">
        <f t="shared" si="51"/>
        <v>-</v>
      </c>
      <c r="T199" s="60" t="s">
        <v>31</v>
      </c>
      <c r="U199" s="12"/>
      <c r="V199" s="12"/>
      <c r="W199" s="28"/>
    </row>
    <row r="200" spans="1:23" x14ac:dyDescent="0.25">
      <c r="A200" s="25" t="s">
        <v>189</v>
      </c>
      <c r="B200" s="24" t="s">
        <v>184</v>
      </c>
      <c r="C200" s="25" t="s">
        <v>30</v>
      </c>
      <c r="D200" s="27">
        <v>0</v>
      </c>
      <c r="E200" s="27">
        <v>0</v>
      </c>
      <c r="F200" s="27">
        <v>0</v>
      </c>
      <c r="G200" s="27">
        <v>0</v>
      </c>
      <c r="H200" s="27">
        <v>0</v>
      </c>
      <c r="I200" s="27">
        <v>0</v>
      </c>
      <c r="J200" s="27">
        <v>0</v>
      </c>
      <c r="K200" s="27">
        <v>0</v>
      </c>
      <c r="L200" s="27">
        <v>0</v>
      </c>
      <c r="M200" s="27">
        <v>0</v>
      </c>
      <c r="N200" s="27">
        <v>0</v>
      </c>
      <c r="O200" s="27">
        <v>0</v>
      </c>
      <c r="P200" s="27">
        <v>0</v>
      </c>
      <c r="Q200" s="27">
        <v>0</v>
      </c>
      <c r="R200" s="30">
        <f t="shared" si="50"/>
        <v>0</v>
      </c>
      <c r="S200" s="58" t="str">
        <f t="shared" si="51"/>
        <v>-</v>
      </c>
      <c r="T200" s="60" t="s">
        <v>31</v>
      </c>
      <c r="U200" s="12"/>
      <c r="V200" s="12"/>
      <c r="W200" s="28"/>
    </row>
    <row r="201" spans="1:23" ht="31.5" x14ac:dyDescent="0.25">
      <c r="A201" s="25" t="s">
        <v>190</v>
      </c>
      <c r="B201" s="24" t="s">
        <v>186</v>
      </c>
      <c r="C201" s="25" t="s">
        <v>30</v>
      </c>
      <c r="D201" s="27">
        <v>0</v>
      </c>
      <c r="E201" s="27">
        <v>0</v>
      </c>
      <c r="F201" s="27">
        <v>0</v>
      </c>
      <c r="G201" s="27">
        <v>0</v>
      </c>
      <c r="H201" s="27">
        <v>0</v>
      </c>
      <c r="I201" s="27">
        <v>0</v>
      </c>
      <c r="J201" s="27">
        <v>0</v>
      </c>
      <c r="K201" s="27">
        <v>0</v>
      </c>
      <c r="L201" s="27">
        <v>0</v>
      </c>
      <c r="M201" s="27">
        <v>0</v>
      </c>
      <c r="N201" s="27">
        <v>0</v>
      </c>
      <c r="O201" s="27">
        <v>0</v>
      </c>
      <c r="P201" s="27">
        <v>0</v>
      </c>
      <c r="Q201" s="27">
        <v>0</v>
      </c>
      <c r="R201" s="30">
        <f t="shared" si="50"/>
        <v>0</v>
      </c>
      <c r="S201" s="58" t="str">
        <f t="shared" si="51"/>
        <v>-</v>
      </c>
      <c r="T201" s="60" t="s">
        <v>31</v>
      </c>
      <c r="U201" s="12"/>
      <c r="V201" s="12"/>
      <c r="W201" s="28"/>
    </row>
    <row r="202" spans="1:23" ht="31.5" x14ac:dyDescent="0.25">
      <c r="A202" s="25" t="s">
        <v>191</v>
      </c>
      <c r="B202" s="24" t="s">
        <v>188</v>
      </c>
      <c r="C202" s="25" t="s">
        <v>30</v>
      </c>
      <c r="D202" s="27">
        <v>0</v>
      </c>
      <c r="E202" s="27">
        <v>0</v>
      </c>
      <c r="F202" s="27">
        <v>0</v>
      </c>
      <c r="G202" s="27">
        <v>0</v>
      </c>
      <c r="H202" s="27">
        <v>0</v>
      </c>
      <c r="I202" s="27">
        <v>0</v>
      </c>
      <c r="J202" s="27">
        <v>0</v>
      </c>
      <c r="K202" s="27">
        <v>0</v>
      </c>
      <c r="L202" s="27">
        <v>0</v>
      </c>
      <c r="M202" s="27">
        <v>0</v>
      </c>
      <c r="N202" s="27">
        <v>0</v>
      </c>
      <c r="O202" s="27">
        <v>0</v>
      </c>
      <c r="P202" s="27">
        <v>0</v>
      </c>
      <c r="Q202" s="27">
        <v>0</v>
      </c>
      <c r="R202" s="30">
        <f t="shared" si="50"/>
        <v>0</v>
      </c>
      <c r="S202" s="58" t="str">
        <f t="shared" si="51"/>
        <v>-</v>
      </c>
      <c r="T202" s="60" t="s">
        <v>31</v>
      </c>
      <c r="U202" s="12"/>
      <c r="V202" s="12"/>
      <c r="W202" s="28"/>
    </row>
    <row r="203" spans="1:23" x14ac:dyDescent="0.25">
      <c r="A203" s="25" t="s">
        <v>192</v>
      </c>
      <c r="B203" s="24" t="s">
        <v>193</v>
      </c>
      <c r="C203" s="25" t="s">
        <v>30</v>
      </c>
      <c r="D203" s="27">
        <v>0</v>
      </c>
      <c r="E203" s="27">
        <v>0</v>
      </c>
      <c r="F203" s="27">
        <v>0</v>
      </c>
      <c r="G203" s="27">
        <v>0</v>
      </c>
      <c r="H203" s="27">
        <v>0</v>
      </c>
      <c r="I203" s="27">
        <v>0</v>
      </c>
      <c r="J203" s="27">
        <v>0</v>
      </c>
      <c r="K203" s="27">
        <v>0</v>
      </c>
      <c r="L203" s="27">
        <v>0</v>
      </c>
      <c r="M203" s="27">
        <v>0</v>
      </c>
      <c r="N203" s="27">
        <v>0</v>
      </c>
      <c r="O203" s="27">
        <v>0</v>
      </c>
      <c r="P203" s="27">
        <v>0</v>
      </c>
      <c r="Q203" s="27">
        <v>0</v>
      </c>
      <c r="R203" s="30">
        <f t="shared" si="50"/>
        <v>0</v>
      </c>
      <c r="S203" s="58" t="str">
        <f t="shared" si="51"/>
        <v>-</v>
      </c>
      <c r="T203" s="60" t="s">
        <v>31</v>
      </c>
      <c r="U203" s="12"/>
      <c r="V203" s="12"/>
      <c r="W203" s="28"/>
    </row>
    <row r="204" spans="1:23" x14ac:dyDescent="0.25">
      <c r="A204" s="25" t="s">
        <v>194</v>
      </c>
      <c r="B204" s="24" t="s">
        <v>195</v>
      </c>
      <c r="C204" s="25" t="s">
        <v>30</v>
      </c>
      <c r="D204" s="27">
        <v>0</v>
      </c>
      <c r="E204" s="27">
        <v>0</v>
      </c>
      <c r="F204" s="27">
        <v>0</v>
      </c>
      <c r="G204" s="27">
        <v>0</v>
      </c>
      <c r="H204" s="27">
        <v>0</v>
      </c>
      <c r="I204" s="27">
        <v>0</v>
      </c>
      <c r="J204" s="27">
        <v>0</v>
      </c>
      <c r="K204" s="27">
        <v>0</v>
      </c>
      <c r="L204" s="27">
        <v>0</v>
      </c>
      <c r="M204" s="27">
        <v>0</v>
      </c>
      <c r="N204" s="27">
        <v>0</v>
      </c>
      <c r="O204" s="27">
        <v>0</v>
      </c>
      <c r="P204" s="27">
        <v>0</v>
      </c>
      <c r="Q204" s="27">
        <v>0</v>
      </c>
      <c r="R204" s="30">
        <f t="shared" si="50"/>
        <v>0</v>
      </c>
      <c r="S204" s="58" t="str">
        <f t="shared" si="51"/>
        <v>-</v>
      </c>
      <c r="T204" s="60" t="s">
        <v>31</v>
      </c>
      <c r="U204" s="12"/>
      <c r="V204" s="12"/>
      <c r="W204" s="28"/>
    </row>
    <row r="205" spans="1:23" x14ac:dyDescent="0.25">
      <c r="A205" s="25" t="s">
        <v>196</v>
      </c>
      <c r="B205" s="24" t="s">
        <v>197</v>
      </c>
      <c r="C205" s="25" t="s">
        <v>30</v>
      </c>
      <c r="D205" s="27">
        <v>0</v>
      </c>
      <c r="E205" s="27">
        <v>0</v>
      </c>
      <c r="F205" s="27">
        <v>0</v>
      </c>
      <c r="G205" s="27">
        <v>0</v>
      </c>
      <c r="H205" s="27">
        <v>0</v>
      </c>
      <c r="I205" s="27">
        <v>0</v>
      </c>
      <c r="J205" s="27">
        <v>0</v>
      </c>
      <c r="K205" s="27">
        <v>0</v>
      </c>
      <c r="L205" s="27">
        <v>0</v>
      </c>
      <c r="M205" s="27">
        <v>0</v>
      </c>
      <c r="N205" s="27">
        <v>0</v>
      </c>
      <c r="O205" s="27">
        <v>0</v>
      </c>
      <c r="P205" s="27">
        <v>0</v>
      </c>
      <c r="Q205" s="27">
        <v>0</v>
      </c>
      <c r="R205" s="30">
        <f t="shared" si="50"/>
        <v>0</v>
      </c>
      <c r="S205" s="58" t="str">
        <f t="shared" si="51"/>
        <v>-</v>
      </c>
      <c r="T205" s="60" t="s">
        <v>31</v>
      </c>
      <c r="U205" s="12"/>
      <c r="V205" s="12"/>
      <c r="W205" s="28"/>
    </row>
    <row r="206" spans="1:23" x14ac:dyDescent="0.25">
      <c r="A206" s="25" t="s">
        <v>198</v>
      </c>
      <c r="B206" s="24" t="s">
        <v>199</v>
      </c>
      <c r="C206" s="25" t="s">
        <v>30</v>
      </c>
      <c r="D206" s="27">
        <v>0</v>
      </c>
      <c r="E206" s="27">
        <v>0</v>
      </c>
      <c r="F206" s="27">
        <v>0</v>
      </c>
      <c r="G206" s="27">
        <v>0</v>
      </c>
      <c r="H206" s="27">
        <v>0</v>
      </c>
      <c r="I206" s="27">
        <v>0</v>
      </c>
      <c r="J206" s="27">
        <v>0</v>
      </c>
      <c r="K206" s="27">
        <v>0</v>
      </c>
      <c r="L206" s="27">
        <v>0</v>
      </c>
      <c r="M206" s="27">
        <v>0</v>
      </c>
      <c r="N206" s="27">
        <v>0</v>
      </c>
      <c r="O206" s="27">
        <v>0</v>
      </c>
      <c r="P206" s="27">
        <v>0</v>
      </c>
      <c r="Q206" s="27">
        <v>0</v>
      </c>
      <c r="R206" s="30">
        <f t="shared" si="50"/>
        <v>0</v>
      </c>
      <c r="S206" s="58" t="str">
        <f t="shared" si="51"/>
        <v>-</v>
      </c>
      <c r="T206" s="60" t="s">
        <v>31</v>
      </c>
      <c r="U206" s="12"/>
      <c r="V206" s="12"/>
      <c r="W206" s="28"/>
    </row>
    <row r="207" spans="1:23" x14ac:dyDescent="0.25">
      <c r="A207" s="25" t="s">
        <v>200</v>
      </c>
      <c r="B207" s="24" t="s">
        <v>201</v>
      </c>
      <c r="C207" s="25" t="s">
        <v>30</v>
      </c>
      <c r="D207" s="27">
        <v>0</v>
      </c>
      <c r="E207" s="27">
        <v>0</v>
      </c>
      <c r="F207" s="27">
        <v>0</v>
      </c>
      <c r="G207" s="27">
        <v>0</v>
      </c>
      <c r="H207" s="27">
        <v>0</v>
      </c>
      <c r="I207" s="27">
        <v>0</v>
      </c>
      <c r="J207" s="27">
        <v>0</v>
      </c>
      <c r="K207" s="27">
        <v>0</v>
      </c>
      <c r="L207" s="27">
        <v>0</v>
      </c>
      <c r="M207" s="27">
        <v>0</v>
      </c>
      <c r="N207" s="27">
        <v>0</v>
      </c>
      <c r="O207" s="27">
        <v>0</v>
      </c>
      <c r="P207" s="27">
        <v>0</v>
      </c>
      <c r="Q207" s="27">
        <v>0</v>
      </c>
      <c r="R207" s="30">
        <f t="shared" si="50"/>
        <v>0</v>
      </c>
      <c r="S207" s="58" t="str">
        <f t="shared" si="51"/>
        <v>-</v>
      </c>
      <c r="T207" s="60" t="s">
        <v>31</v>
      </c>
      <c r="U207" s="12"/>
      <c r="V207" s="12"/>
      <c r="W207" s="28"/>
    </row>
    <row r="208" spans="1:23" x14ac:dyDescent="0.25">
      <c r="A208" s="25" t="s">
        <v>202</v>
      </c>
      <c r="B208" s="24" t="s">
        <v>132</v>
      </c>
      <c r="C208" s="25" t="s">
        <v>30</v>
      </c>
      <c r="D208" s="27">
        <v>0</v>
      </c>
      <c r="E208" s="27">
        <v>0</v>
      </c>
      <c r="F208" s="27">
        <v>0</v>
      </c>
      <c r="G208" s="27">
        <v>0</v>
      </c>
      <c r="H208" s="27">
        <v>0</v>
      </c>
      <c r="I208" s="27">
        <v>0</v>
      </c>
      <c r="J208" s="27">
        <v>0</v>
      </c>
      <c r="K208" s="27">
        <v>0</v>
      </c>
      <c r="L208" s="27">
        <v>0</v>
      </c>
      <c r="M208" s="27">
        <v>0</v>
      </c>
      <c r="N208" s="27">
        <v>0</v>
      </c>
      <c r="O208" s="27">
        <v>0</v>
      </c>
      <c r="P208" s="27">
        <v>0</v>
      </c>
      <c r="Q208" s="27">
        <v>0</v>
      </c>
      <c r="R208" s="30">
        <f t="shared" si="50"/>
        <v>0</v>
      </c>
      <c r="S208" s="58" t="str">
        <f t="shared" si="51"/>
        <v>-</v>
      </c>
      <c r="T208" s="60" t="s">
        <v>31</v>
      </c>
      <c r="U208" s="12"/>
      <c r="V208" s="12"/>
      <c r="W208" s="28"/>
    </row>
    <row r="209" spans="1:23" x14ac:dyDescent="0.25">
      <c r="A209" s="25" t="s">
        <v>203</v>
      </c>
      <c r="B209" s="24" t="s">
        <v>204</v>
      </c>
      <c r="C209" s="25" t="s">
        <v>30</v>
      </c>
      <c r="D209" s="27">
        <v>0</v>
      </c>
      <c r="E209" s="27">
        <v>0</v>
      </c>
      <c r="F209" s="27">
        <v>0</v>
      </c>
      <c r="G209" s="27">
        <v>0</v>
      </c>
      <c r="H209" s="27">
        <v>0</v>
      </c>
      <c r="I209" s="27">
        <v>0</v>
      </c>
      <c r="J209" s="27">
        <v>0</v>
      </c>
      <c r="K209" s="27">
        <v>0</v>
      </c>
      <c r="L209" s="27">
        <v>0</v>
      </c>
      <c r="M209" s="27">
        <v>0</v>
      </c>
      <c r="N209" s="27">
        <v>0</v>
      </c>
      <c r="O209" s="27">
        <v>0</v>
      </c>
      <c r="P209" s="27">
        <v>0</v>
      </c>
      <c r="Q209" s="27">
        <v>0</v>
      </c>
      <c r="R209" s="30">
        <f t="shared" si="50"/>
        <v>0</v>
      </c>
      <c r="S209" s="58" t="str">
        <f t="shared" si="51"/>
        <v>-</v>
      </c>
      <c r="T209" s="60" t="s">
        <v>31</v>
      </c>
      <c r="U209" s="12"/>
      <c r="V209" s="12"/>
      <c r="W209" s="28"/>
    </row>
    <row r="210" spans="1:23" ht="31.5" x14ac:dyDescent="0.25">
      <c r="A210" s="25" t="s">
        <v>205</v>
      </c>
      <c r="B210" s="24" t="s">
        <v>206</v>
      </c>
      <c r="C210" s="25" t="s">
        <v>30</v>
      </c>
      <c r="D210" s="26">
        <f t="shared" ref="D210:Q210" si="52">D211+D217+D224+D231+D232</f>
        <v>302.0840685028046</v>
      </c>
      <c r="E210" s="26">
        <f t="shared" si="52"/>
        <v>0</v>
      </c>
      <c r="F210" s="26">
        <f t="shared" si="52"/>
        <v>302.0840685028046</v>
      </c>
      <c r="G210" s="26">
        <f t="shared" si="52"/>
        <v>44.140589189956394</v>
      </c>
      <c r="H210" s="26">
        <f t="shared" si="52"/>
        <v>0</v>
      </c>
      <c r="I210" s="26">
        <f t="shared" si="52"/>
        <v>0</v>
      </c>
      <c r="J210" s="26">
        <f t="shared" si="52"/>
        <v>0</v>
      </c>
      <c r="K210" s="26">
        <f t="shared" si="52"/>
        <v>0</v>
      </c>
      <c r="L210" s="26">
        <f t="shared" si="52"/>
        <v>0</v>
      </c>
      <c r="M210" s="26">
        <f t="shared" si="52"/>
        <v>44.140589189956394</v>
      </c>
      <c r="N210" s="26">
        <f t="shared" si="52"/>
        <v>0</v>
      </c>
      <c r="O210" s="26">
        <f t="shared" si="52"/>
        <v>0</v>
      </c>
      <c r="P210" s="26">
        <f t="shared" si="52"/>
        <v>0</v>
      </c>
      <c r="Q210" s="26">
        <f t="shared" si="52"/>
        <v>302.0840685028046</v>
      </c>
      <c r="R210" s="30">
        <f t="shared" si="50"/>
        <v>0</v>
      </c>
      <c r="S210" s="58" t="str">
        <f t="shared" si="51"/>
        <v>-</v>
      </c>
      <c r="T210" s="60" t="s">
        <v>31</v>
      </c>
      <c r="U210" s="12"/>
      <c r="V210" s="12"/>
      <c r="W210" s="28"/>
    </row>
    <row r="211" spans="1:23" x14ac:dyDescent="0.25">
      <c r="A211" s="25" t="s">
        <v>207</v>
      </c>
      <c r="B211" s="24" t="s">
        <v>208</v>
      </c>
      <c r="C211" s="25" t="s">
        <v>30</v>
      </c>
      <c r="D211" s="26">
        <v>0</v>
      </c>
      <c r="E211" s="26">
        <v>0</v>
      </c>
      <c r="F211" s="26">
        <v>0</v>
      </c>
      <c r="G211" s="26">
        <v>0</v>
      </c>
      <c r="H211" s="26">
        <v>0</v>
      </c>
      <c r="I211" s="26">
        <v>0</v>
      </c>
      <c r="J211" s="26">
        <v>0</v>
      </c>
      <c r="K211" s="26">
        <v>0</v>
      </c>
      <c r="L211" s="26">
        <v>0</v>
      </c>
      <c r="M211" s="26">
        <v>0</v>
      </c>
      <c r="N211" s="26">
        <v>0</v>
      </c>
      <c r="O211" s="26">
        <v>0</v>
      </c>
      <c r="P211" s="26">
        <v>0</v>
      </c>
      <c r="Q211" s="26">
        <v>0</v>
      </c>
      <c r="R211" s="30">
        <f t="shared" si="50"/>
        <v>0</v>
      </c>
      <c r="S211" s="58" t="str">
        <f t="shared" si="51"/>
        <v>-</v>
      </c>
      <c r="T211" s="60" t="s">
        <v>31</v>
      </c>
      <c r="U211" s="12"/>
      <c r="V211" s="12"/>
      <c r="W211" s="28"/>
    </row>
    <row r="212" spans="1:23" x14ac:dyDescent="0.25">
      <c r="A212" s="25" t="s">
        <v>209</v>
      </c>
      <c r="B212" s="24" t="s">
        <v>210</v>
      </c>
      <c r="C212" s="25" t="s">
        <v>30</v>
      </c>
      <c r="D212" s="26">
        <v>0</v>
      </c>
      <c r="E212" s="26">
        <v>0</v>
      </c>
      <c r="F212" s="26">
        <v>0</v>
      </c>
      <c r="G212" s="26">
        <v>0</v>
      </c>
      <c r="H212" s="26">
        <v>0</v>
      </c>
      <c r="I212" s="26">
        <v>0</v>
      </c>
      <c r="J212" s="26">
        <v>0</v>
      </c>
      <c r="K212" s="26">
        <v>0</v>
      </c>
      <c r="L212" s="26">
        <v>0</v>
      </c>
      <c r="M212" s="26">
        <v>0</v>
      </c>
      <c r="N212" s="26">
        <v>0</v>
      </c>
      <c r="O212" s="26">
        <v>0</v>
      </c>
      <c r="P212" s="26">
        <v>0</v>
      </c>
      <c r="Q212" s="26">
        <v>0</v>
      </c>
      <c r="R212" s="30">
        <f t="shared" si="50"/>
        <v>0</v>
      </c>
      <c r="S212" s="58" t="str">
        <f t="shared" si="51"/>
        <v>-</v>
      </c>
      <c r="T212" s="60" t="s">
        <v>31</v>
      </c>
      <c r="U212" s="12"/>
      <c r="V212" s="12"/>
      <c r="W212" s="28"/>
    </row>
    <row r="213" spans="1:23" x14ac:dyDescent="0.25">
      <c r="A213" s="25" t="s">
        <v>211</v>
      </c>
      <c r="B213" s="24" t="s">
        <v>212</v>
      </c>
      <c r="C213" s="25" t="s">
        <v>30</v>
      </c>
      <c r="D213" s="26">
        <v>0</v>
      </c>
      <c r="E213" s="26">
        <v>0</v>
      </c>
      <c r="F213" s="26">
        <v>0</v>
      </c>
      <c r="G213" s="26">
        <v>0</v>
      </c>
      <c r="H213" s="26">
        <v>0</v>
      </c>
      <c r="I213" s="26">
        <v>0</v>
      </c>
      <c r="J213" s="26">
        <v>0</v>
      </c>
      <c r="K213" s="26">
        <v>0</v>
      </c>
      <c r="L213" s="26">
        <v>0</v>
      </c>
      <c r="M213" s="26">
        <v>0</v>
      </c>
      <c r="N213" s="26">
        <v>0</v>
      </c>
      <c r="O213" s="26">
        <v>0</v>
      </c>
      <c r="P213" s="26">
        <v>0</v>
      </c>
      <c r="Q213" s="26">
        <v>0</v>
      </c>
      <c r="R213" s="30">
        <f t="shared" si="50"/>
        <v>0</v>
      </c>
      <c r="S213" s="58" t="str">
        <f t="shared" si="51"/>
        <v>-</v>
      </c>
      <c r="T213" s="60" t="s">
        <v>31</v>
      </c>
      <c r="U213" s="12"/>
      <c r="V213" s="12"/>
      <c r="W213" s="28"/>
    </row>
    <row r="214" spans="1:23" x14ac:dyDescent="0.25">
      <c r="A214" s="25" t="s">
        <v>213</v>
      </c>
      <c r="B214" s="24" t="s">
        <v>120</v>
      </c>
      <c r="C214" s="25" t="s">
        <v>30</v>
      </c>
      <c r="D214" s="26">
        <v>0</v>
      </c>
      <c r="E214" s="26">
        <v>0</v>
      </c>
      <c r="F214" s="26">
        <v>0</v>
      </c>
      <c r="G214" s="26">
        <v>0</v>
      </c>
      <c r="H214" s="26">
        <v>0</v>
      </c>
      <c r="I214" s="26">
        <v>0</v>
      </c>
      <c r="J214" s="26">
        <v>0</v>
      </c>
      <c r="K214" s="26">
        <v>0</v>
      </c>
      <c r="L214" s="26">
        <v>0</v>
      </c>
      <c r="M214" s="26">
        <v>0</v>
      </c>
      <c r="N214" s="26">
        <v>0</v>
      </c>
      <c r="O214" s="26">
        <v>0</v>
      </c>
      <c r="P214" s="26">
        <v>0</v>
      </c>
      <c r="Q214" s="26">
        <v>0</v>
      </c>
      <c r="R214" s="30">
        <f t="shared" ref="R214:R237" si="53">IF(G214="нд","нд",(J214)-(I214))</f>
        <v>0</v>
      </c>
      <c r="S214" s="58" t="str">
        <f t="shared" ref="S214:S237" si="54">IF(G214="нд","нд",IF((I214)&gt;0,R214/(I214),"-"))</f>
        <v>-</v>
      </c>
      <c r="T214" s="60" t="s">
        <v>31</v>
      </c>
      <c r="U214" s="12"/>
      <c r="V214" s="12"/>
      <c r="W214" s="28"/>
    </row>
    <row r="215" spans="1:23" x14ac:dyDescent="0.25">
      <c r="A215" s="25" t="s">
        <v>214</v>
      </c>
      <c r="B215" s="24" t="s">
        <v>215</v>
      </c>
      <c r="C215" s="25" t="s">
        <v>30</v>
      </c>
      <c r="D215" s="26">
        <v>0</v>
      </c>
      <c r="E215" s="26">
        <v>0</v>
      </c>
      <c r="F215" s="26">
        <v>0</v>
      </c>
      <c r="G215" s="26">
        <v>0</v>
      </c>
      <c r="H215" s="26">
        <v>0</v>
      </c>
      <c r="I215" s="26">
        <v>0</v>
      </c>
      <c r="J215" s="26">
        <v>0</v>
      </c>
      <c r="K215" s="26">
        <v>0</v>
      </c>
      <c r="L215" s="26">
        <v>0</v>
      </c>
      <c r="M215" s="26">
        <v>0</v>
      </c>
      <c r="N215" s="26">
        <v>0</v>
      </c>
      <c r="O215" s="26">
        <v>0</v>
      </c>
      <c r="P215" s="26">
        <v>0</v>
      </c>
      <c r="Q215" s="26">
        <v>0</v>
      </c>
      <c r="R215" s="30">
        <f t="shared" si="53"/>
        <v>0</v>
      </c>
      <c r="S215" s="58" t="str">
        <f t="shared" si="54"/>
        <v>-</v>
      </c>
      <c r="T215" s="60" t="s">
        <v>31</v>
      </c>
      <c r="U215" s="12"/>
      <c r="V215" s="12"/>
      <c r="W215" s="28"/>
    </row>
    <row r="216" spans="1:23" x14ac:dyDescent="0.25">
      <c r="A216" s="25" t="s">
        <v>216</v>
      </c>
      <c r="B216" s="24" t="s">
        <v>217</v>
      </c>
      <c r="C216" s="25" t="s">
        <v>30</v>
      </c>
      <c r="D216" s="26">
        <v>0</v>
      </c>
      <c r="E216" s="26">
        <v>0</v>
      </c>
      <c r="F216" s="26">
        <v>0</v>
      </c>
      <c r="G216" s="26">
        <v>0</v>
      </c>
      <c r="H216" s="26">
        <v>0</v>
      </c>
      <c r="I216" s="26">
        <v>0</v>
      </c>
      <c r="J216" s="26">
        <v>0</v>
      </c>
      <c r="K216" s="26">
        <v>0</v>
      </c>
      <c r="L216" s="26">
        <v>0</v>
      </c>
      <c r="M216" s="26">
        <v>0</v>
      </c>
      <c r="N216" s="26">
        <v>0</v>
      </c>
      <c r="O216" s="26">
        <v>0</v>
      </c>
      <c r="P216" s="26">
        <v>0</v>
      </c>
      <c r="Q216" s="26">
        <v>0</v>
      </c>
      <c r="R216" s="30">
        <f t="shared" si="53"/>
        <v>0</v>
      </c>
      <c r="S216" s="58" t="str">
        <f t="shared" si="54"/>
        <v>-</v>
      </c>
      <c r="T216" s="60" t="s">
        <v>31</v>
      </c>
      <c r="U216" s="12"/>
      <c r="V216" s="12"/>
      <c r="W216" s="28"/>
    </row>
    <row r="217" spans="1:23" x14ac:dyDescent="0.25">
      <c r="A217" s="25" t="s">
        <v>218</v>
      </c>
      <c r="B217" s="24" t="s">
        <v>219</v>
      </c>
      <c r="C217" s="25" t="s">
        <v>30</v>
      </c>
      <c r="D217" s="26">
        <v>0</v>
      </c>
      <c r="E217" s="26">
        <v>0</v>
      </c>
      <c r="F217" s="26">
        <v>0</v>
      </c>
      <c r="G217" s="26">
        <v>0</v>
      </c>
      <c r="H217" s="26">
        <v>0</v>
      </c>
      <c r="I217" s="26">
        <v>0</v>
      </c>
      <c r="J217" s="26">
        <v>0</v>
      </c>
      <c r="K217" s="26">
        <v>0</v>
      </c>
      <c r="L217" s="26">
        <v>0</v>
      </c>
      <c r="M217" s="26">
        <v>0</v>
      </c>
      <c r="N217" s="26">
        <v>0</v>
      </c>
      <c r="O217" s="26">
        <v>0</v>
      </c>
      <c r="P217" s="26">
        <v>0</v>
      </c>
      <c r="Q217" s="26">
        <v>0</v>
      </c>
      <c r="R217" s="30">
        <f t="shared" si="53"/>
        <v>0</v>
      </c>
      <c r="S217" s="58" t="str">
        <f t="shared" si="54"/>
        <v>-</v>
      </c>
      <c r="T217" s="60" t="s">
        <v>31</v>
      </c>
      <c r="U217" s="12"/>
      <c r="V217" s="12"/>
      <c r="W217" s="28"/>
    </row>
    <row r="218" spans="1:23" x14ac:dyDescent="0.25">
      <c r="A218" s="25" t="s">
        <v>220</v>
      </c>
      <c r="B218" s="24" t="s">
        <v>221</v>
      </c>
      <c r="C218" s="25" t="s">
        <v>30</v>
      </c>
      <c r="D218" s="26">
        <v>0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>
        <v>0</v>
      </c>
      <c r="K218" s="26">
        <v>0</v>
      </c>
      <c r="L218" s="26">
        <v>0</v>
      </c>
      <c r="M218" s="26">
        <v>0</v>
      </c>
      <c r="N218" s="26">
        <v>0</v>
      </c>
      <c r="O218" s="26">
        <v>0</v>
      </c>
      <c r="P218" s="26">
        <v>0</v>
      </c>
      <c r="Q218" s="26">
        <v>0</v>
      </c>
      <c r="R218" s="30">
        <f t="shared" si="53"/>
        <v>0</v>
      </c>
      <c r="S218" s="58" t="str">
        <f t="shared" si="54"/>
        <v>-</v>
      </c>
      <c r="T218" s="60" t="s">
        <v>31</v>
      </c>
      <c r="U218" s="12"/>
      <c r="V218" s="12"/>
      <c r="W218" s="28"/>
    </row>
    <row r="219" spans="1:23" ht="31.5" x14ac:dyDescent="0.25">
      <c r="A219" s="25" t="s">
        <v>222</v>
      </c>
      <c r="B219" s="24" t="s">
        <v>223</v>
      </c>
      <c r="C219" s="25" t="s">
        <v>30</v>
      </c>
      <c r="D219" s="26">
        <v>0</v>
      </c>
      <c r="E219" s="26">
        <v>0</v>
      </c>
      <c r="F219" s="26">
        <v>0</v>
      </c>
      <c r="G219" s="26">
        <v>0</v>
      </c>
      <c r="H219" s="26">
        <v>0</v>
      </c>
      <c r="I219" s="26">
        <v>0</v>
      </c>
      <c r="J219" s="26">
        <v>0</v>
      </c>
      <c r="K219" s="26">
        <v>0</v>
      </c>
      <c r="L219" s="26">
        <v>0</v>
      </c>
      <c r="M219" s="26">
        <v>0</v>
      </c>
      <c r="N219" s="26">
        <v>0</v>
      </c>
      <c r="O219" s="26">
        <v>0</v>
      </c>
      <c r="P219" s="26">
        <v>0</v>
      </c>
      <c r="Q219" s="26">
        <v>0</v>
      </c>
      <c r="R219" s="30">
        <f t="shared" si="53"/>
        <v>0</v>
      </c>
      <c r="S219" s="58" t="str">
        <f t="shared" si="54"/>
        <v>-</v>
      </c>
      <c r="T219" s="60" t="s">
        <v>31</v>
      </c>
      <c r="U219" s="12"/>
      <c r="V219" s="12"/>
      <c r="W219" s="28"/>
    </row>
    <row r="220" spans="1:23" x14ac:dyDescent="0.25">
      <c r="A220" s="25" t="s">
        <v>224</v>
      </c>
      <c r="B220" s="24" t="s">
        <v>122</v>
      </c>
      <c r="C220" s="25" t="s">
        <v>30</v>
      </c>
      <c r="D220" s="26">
        <v>0</v>
      </c>
      <c r="E220" s="26">
        <v>0</v>
      </c>
      <c r="F220" s="26">
        <v>0</v>
      </c>
      <c r="G220" s="26">
        <v>0</v>
      </c>
      <c r="H220" s="26">
        <v>0</v>
      </c>
      <c r="I220" s="26">
        <v>0</v>
      </c>
      <c r="J220" s="26">
        <v>0</v>
      </c>
      <c r="K220" s="26">
        <v>0</v>
      </c>
      <c r="L220" s="26">
        <v>0</v>
      </c>
      <c r="M220" s="26">
        <v>0</v>
      </c>
      <c r="N220" s="26">
        <v>0</v>
      </c>
      <c r="O220" s="26">
        <v>0</v>
      </c>
      <c r="P220" s="26">
        <v>0</v>
      </c>
      <c r="Q220" s="26">
        <v>0</v>
      </c>
      <c r="R220" s="30">
        <f t="shared" si="53"/>
        <v>0</v>
      </c>
      <c r="S220" s="58" t="str">
        <f t="shared" si="54"/>
        <v>-</v>
      </c>
      <c r="T220" s="60" t="s">
        <v>31</v>
      </c>
      <c r="U220" s="12"/>
      <c r="V220" s="12"/>
      <c r="W220" s="28"/>
    </row>
    <row r="221" spans="1:23" ht="31.5" x14ac:dyDescent="0.25">
      <c r="A221" s="25" t="s">
        <v>225</v>
      </c>
      <c r="B221" s="24" t="s">
        <v>226</v>
      </c>
      <c r="C221" s="25" t="s">
        <v>30</v>
      </c>
      <c r="D221" s="26">
        <v>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6">
        <v>0</v>
      </c>
      <c r="K221" s="26">
        <v>0</v>
      </c>
      <c r="L221" s="26">
        <v>0</v>
      </c>
      <c r="M221" s="26">
        <v>0</v>
      </c>
      <c r="N221" s="26">
        <v>0</v>
      </c>
      <c r="O221" s="26">
        <v>0</v>
      </c>
      <c r="P221" s="26">
        <v>0</v>
      </c>
      <c r="Q221" s="26">
        <v>0</v>
      </c>
      <c r="R221" s="30">
        <f t="shared" si="53"/>
        <v>0</v>
      </c>
      <c r="S221" s="58" t="str">
        <f t="shared" si="54"/>
        <v>-</v>
      </c>
      <c r="T221" s="60" t="s">
        <v>31</v>
      </c>
      <c r="U221" s="12"/>
      <c r="V221" s="12"/>
      <c r="W221" s="28"/>
    </row>
    <row r="222" spans="1:23" x14ac:dyDescent="0.25">
      <c r="A222" s="25" t="s">
        <v>227</v>
      </c>
      <c r="B222" s="24" t="s">
        <v>228</v>
      </c>
      <c r="C222" s="25" t="s">
        <v>30</v>
      </c>
      <c r="D222" s="26">
        <v>0</v>
      </c>
      <c r="E222" s="26">
        <v>0</v>
      </c>
      <c r="F222" s="26">
        <v>0</v>
      </c>
      <c r="G222" s="26">
        <v>0</v>
      </c>
      <c r="H222" s="26">
        <v>0</v>
      </c>
      <c r="I222" s="26">
        <v>0</v>
      </c>
      <c r="J222" s="26">
        <v>0</v>
      </c>
      <c r="K222" s="26">
        <v>0</v>
      </c>
      <c r="L222" s="26">
        <v>0</v>
      </c>
      <c r="M222" s="26">
        <v>0</v>
      </c>
      <c r="N222" s="26">
        <v>0</v>
      </c>
      <c r="O222" s="26">
        <v>0</v>
      </c>
      <c r="P222" s="26">
        <v>0</v>
      </c>
      <c r="Q222" s="26">
        <v>0</v>
      </c>
      <c r="R222" s="30">
        <f t="shared" si="53"/>
        <v>0</v>
      </c>
      <c r="S222" s="58" t="str">
        <f t="shared" si="54"/>
        <v>-</v>
      </c>
      <c r="T222" s="60" t="s">
        <v>31</v>
      </c>
      <c r="U222" s="12"/>
      <c r="V222" s="12"/>
      <c r="W222" s="28"/>
    </row>
    <row r="223" spans="1:23" x14ac:dyDescent="0.25">
      <c r="A223" s="25" t="s">
        <v>229</v>
      </c>
      <c r="B223" s="24" t="s">
        <v>230</v>
      </c>
      <c r="C223" s="25" t="s">
        <v>30</v>
      </c>
      <c r="D223" s="26">
        <v>0</v>
      </c>
      <c r="E223" s="26">
        <v>0</v>
      </c>
      <c r="F223" s="26">
        <v>0</v>
      </c>
      <c r="G223" s="26">
        <v>0</v>
      </c>
      <c r="H223" s="26">
        <v>0</v>
      </c>
      <c r="I223" s="26">
        <v>0</v>
      </c>
      <c r="J223" s="26">
        <v>0</v>
      </c>
      <c r="K223" s="26">
        <v>0</v>
      </c>
      <c r="L223" s="26">
        <v>0</v>
      </c>
      <c r="M223" s="26">
        <v>0</v>
      </c>
      <c r="N223" s="26">
        <v>0</v>
      </c>
      <c r="O223" s="26">
        <v>0</v>
      </c>
      <c r="P223" s="26">
        <v>0</v>
      </c>
      <c r="Q223" s="26">
        <v>0</v>
      </c>
      <c r="R223" s="30">
        <f t="shared" si="53"/>
        <v>0</v>
      </c>
      <c r="S223" s="58" t="str">
        <f t="shared" si="54"/>
        <v>-</v>
      </c>
      <c r="T223" s="60" t="s">
        <v>31</v>
      </c>
      <c r="U223" s="12"/>
      <c r="V223" s="12"/>
      <c r="W223" s="28"/>
    </row>
    <row r="224" spans="1:23" x14ac:dyDescent="0.25">
      <c r="A224" s="25" t="s">
        <v>231</v>
      </c>
      <c r="B224" s="24" t="s">
        <v>232</v>
      </c>
      <c r="C224" s="25" t="s">
        <v>30</v>
      </c>
      <c r="D224" s="26">
        <v>0</v>
      </c>
      <c r="E224" s="26">
        <v>0</v>
      </c>
      <c r="F224" s="26">
        <v>0</v>
      </c>
      <c r="G224" s="26">
        <v>0</v>
      </c>
      <c r="H224" s="26">
        <v>0</v>
      </c>
      <c r="I224" s="26">
        <v>0</v>
      </c>
      <c r="J224" s="26">
        <v>0</v>
      </c>
      <c r="K224" s="26">
        <v>0</v>
      </c>
      <c r="L224" s="26">
        <v>0</v>
      </c>
      <c r="M224" s="26">
        <v>0</v>
      </c>
      <c r="N224" s="26">
        <v>0</v>
      </c>
      <c r="O224" s="26">
        <v>0</v>
      </c>
      <c r="P224" s="26">
        <v>0</v>
      </c>
      <c r="Q224" s="26">
        <v>0</v>
      </c>
      <c r="R224" s="30">
        <f t="shared" si="53"/>
        <v>0</v>
      </c>
      <c r="S224" s="58" t="str">
        <f t="shared" si="54"/>
        <v>-</v>
      </c>
      <c r="T224" s="60" t="s">
        <v>31</v>
      </c>
      <c r="U224" s="12"/>
      <c r="V224" s="12"/>
      <c r="W224" s="28"/>
    </row>
    <row r="225" spans="1:23" x14ac:dyDescent="0.25">
      <c r="A225" s="25" t="s">
        <v>233</v>
      </c>
      <c r="B225" s="24" t="s">
        <v>234</v>
      </c>
      <c r="C225" s="25" t="s">
        <v>30</v>
      </c>
      <c r="D225" s="26">
        <v>0</v>
      </c>
      <c r="E225" s="26">
        <v>0</v>
      </c>
      <c r="F225" s="26">
        <v>0</v>
      </c>
      <c r="G225" s="26">
        <v>0</v>
      </c>
      <c r="H225" s="26">
        <v>0</v>
      </c>
      <c r="I225" s="26">
        <v>0</v>
      </c>
      <c r="J225" s="26">
        <v>0</v>
      </c>
      <c r="K225" s="26">
        <v>0</v>
      </c>
      <c r="L225" s="26">
        <v>0</v>
      </c>
      <c r="M225" s="26">
        <v>0</v>
      </c>
      <c r="N225" s="26">
        <v>0</v>
      </c>
      <c r="O225" s="26">
        <v>0</v>
      </c>
      <c r="P225" s="26">
        <v>0</v>
      </c>
      <c r="Q225" s="26">
        <v>0</v>
      </c>
      <c r="R225" s="30">
        <f t="shared" si="53"/>
        <v>0</v>
      </c>
      <c r="S225" s="58" t="str">
        <f t="shared" si="54"/>
        <v>-</v>
      </c>
      <c r="T225" s="60" t="s">
        <v>31</v>
      </c>
      <c r="U225" s="12"/>
      <c r="V225" s="12"/>
      <c r="W225" s="28"/>
    </row>
    <row r="226" spans="1:23" x14ac:dyDescent="0.25">
      <c r="A226" s="25" t="s">
        <v>235</v>
      </c>
      <c r="B226" s="24" t="s">
        <v>236</v>
      </c>
      <c r="C226" s="25" t="s">
        <v>30</v>
      </c>
      <c r="D226" s="26">
        <v>0</v>
      </c>
      <c r="E226" s="26">
        <v>0</v>
      </c>
      <c r="F226" s="26">
        <v>0</v>
      </c>
      <c r="G226" s="26">
        <v>0</v>
      </c>
      <c r="H226" s="26">
        <v>0</v>
      </c>
      <c r="I226" s="26">
        <v>0</v>
      </c>
      <c r="J226" s="26">
        <v>0</v>
      </c>
      <c r="K226" s="26">
        <v>0</v>
      </c>
      <c r="L226" s="26">
        <v>0</v>
      </c>
      <c r="M226" s="26">
        <v>0</v>
      </c>
      <c r="N226" s="26">
        <v>0</v>
      </c>
      <c r="O226" s="26">
        <v>0</v>
      </c>
      <c r="P226" s="26">
        <v>0</v>
      </c>
      <c r="Q226" s="26">
        <v>0</v>
      </c>
      <c r="R226" s="30">
        <f t="shared" si="53"/>
        <v>0</v>
      </c>
      <c r="S226" s="58" t="str">
        <f t="shared" si="54"/>
        <v>-</v>
      </c>
      <c r="T226" s="60" t="s">
        <v>31</v>
      </c>
      <c r="U226" s="12"/>
      <c r="V226" s="12"/>
      <c r="W226" s="28"/>
    </row>
    <row r="227" spans="1:23" x14ac:dyDescent="0.25">
      <c r="A227" s="25" t="s">
        <v>237</v>
      </c>
      <c r="B227" s="24" t="s">
        <v>238</v>
      </c>
      <c r="C227" s="25" t="s">
        <v>30</v>
      </c>
      <c r="D227" s="26">
        <v>0</v>
      </c>
      <c r="E227" s="26">
        <v>0</v>
      </c>
      <c r="F227" s="26">
        <v>0</v>
      </c>
      <c r="G227" s="26">
        <v>0</v>
      </c>
      <c r="H227" s="26">
        <v>0</v>
      </c>
      <c r="I227" s="26">
        <v>0</v>
      </c>
      <c r="J227" s="26">
        <v>0</v>
      </c>
      <c r="K227" s="26">
        <v>0</v>
      </c>
      <c r="L227" s="26">
        <v>0</v>
      </c>
      <c r="M227" s="26">
        <v>0</v>
      </c>
      <c r="N227" s="26">
        <v>0</v>
      </c>
      <c r="O227" s="26">
        <v>0</v>
      </c>
      <c r="P227" s="26">
        <v>0</v>
      </c>
      <c r="Q227" s="26">
        <v>0</v>
      </c>
      <c r="R227" s="30">
        <f t="shared" si="53"/>
        <v>0</v>
      </c>
      <c r="S227" s="58" t="str">
        <f t="shared" si="54"/>
        <v>-</v>
      </c>
      <c r="T227" s="60" t="s">
        <v>31</v>
      </c>
      <c r="U227" s="12"/>
      <c r="V227" s="12"/>
      <c r="W227" s="28"/>
    </row>
    <row r="228" spans="1:23" x14ac:dyDescent="0.25">
      <c r="A228" s="25" t="s">
        <v>239</v>
      </c>
      <c r="B228" s="24" t="s">
        <v>240</v>
      </c>
      <c r="C228" s="25" t="s">
        <v>30</v>
      </c>
      <c r="D228" s="26">
        <v>0</v>
      </c>
      <c r="E228" s="26">
        <v>0</v>
      </c>
      <c r="F228" s="26">
        <v>0</v>
      </c>
      <c r="G228" s="26">
        <v>0</v>
      </c>
      <c r="H228" s="26">
        <v>0</v>
      </c>
      <c r="I228" s="26">
        <v>0</v>
      </c>
      <c r="J228" s="26">
        <v>0</v>
      </c>
      <c r="K228" s="26">
        <v>0</v>
      </c>
      <c r="L228" s="26">
        <v>0</v>
      </c>
      <c r="M228" s="26">
        <v>0</v>
      </c>
      <c r="N228" s="26">
        <v>0</v>
      </c>
      <c r="O228" s="26">
        <v>0</v>
      </c>
      <c r="P228" s="26">
        <v>0</v>
      </c>
      <c r="Q228" s="26">
        <v>0</v>
      </c>
      <c r="R228" s="30">
        <f t="shared" si="53"/>
        <v>0</v>
      </c>
      <c r="S228" s="58" t="str">
        <f t="shared" si="54"/>
        <v>-</v>
      </c>
      <c r="T228" s="60" t="s">
        <v>31</v>
      </c>
      <c r="U228" s="12"/>
      <c r="V228" s="12"/>
      <c r="W228" s="28"/>
    </row>
    <row r="229" spans="1:23" ht="31.5" x14ac:dyDescent="0.25">
      <c r="A229" s="25" t="s">
        <v>241</v>
      </c>
      <c r="B229" s="24" t="s">
        <v>242</v>
      </c>
      <c r="C229" s="25" t="s">
        <v>30</v>
      </c>
      <c r="D229" s="26">
        <v>0</v>
      </c>
      <c r="E229" s="26">
        <v>0</v>
      </c>
      <c r="F229" s="26">
        <v>0</v>
      </c>
      <c r="G229" s="26">
        <v>0</v>
      </c>
      <c r="H229" s="26">
        <v>0</v>
      </c>
      <c r="I229" s="26">
        <v>0</v>
      </c>
      <c r="J229" s="26">
        <v>0</v>
      </c>
      <c r="K229" s="26">
        <v>0</v>
      </c>
      <c r="L229" s="26">
        <v>0</v>
      </c>
      <c r="M229" s="26">
        <v>0</v>
      </c>
      <c r="N229" s="26">
        <v>0</v>
      </c>
      <c r="O229" s="26">
        <v>0</v>
      </c>
      <c r="P229" s="26">
        <v>0</v>
      </c>
      <c r="Q229" s="26">
        <v>0</v>
      </c>
      <c r="R229" s="30">
        <f t="shared" si="53"/>
        <v>0</v>
      </c>
      <c r="S229" s="58" t="str">
        <f t="shared" si="54"/>
        <v>-</v>
      </c>
      <c r="T229" s="60" t="s">
        <v>31</v>
      </c>
      <c r="U229" s="12"/>
      <c r="V229" s="12"/>
      <c r="W229" s="28"/>
    </row>
    <row r="230" spans="1:23" x14ac:dyDescent="0.25">
      <c r="A230" s="25" t="s">
        <v>243</v>
      </c>
      <c r="B230" s="24" t="s">
        <v>244</v>
      </c>
      <c r="C230" s="25" t="s">
        <v>30</v>
      </c>
      <c r="D230" s="26">
        <v>0</v>
      </c>
      <c r="E230" s="26">
        <v>0</v>
      </c>
      <c r="F230" s="26">
        <v>0</v>
      </c>
      <c r="G230" s="26">
        <v>0</v>
      </c>
      <c r="H230" s="26">
        <v>0</v>
      </c>
      <c r="I230" s="26">
        <v>0</v>
      </c>
      <c r="J230" s="26">
        <v>0</v>
      </c>
      <c r="K230" s="26">
        <v>0</v>
      </c>
      <c r="L230" s="26">
        <v>0</v>
      </c>
      <c r="M230" s="26">
        <v>0</v>
      </c>
      <c r="N230" s="26">
        <v>0</v>
      </c>
      <c r="O230" s="26">
        <v>0</v>
      </c>
      <c r="P230" s="26">
        <v>0</v>
      </c>
      <c r="Q230" s="26">
        <v>0</v>
      </c>
      <c r="R230" s="30">
        <f t="shared" si="53"/>
        <v>0</v>
      </c>
      <c r="S230" s="58" t="str">
        <f t="shared" si="54"/>
        <v>-</v>
      </c>
      <c r="T230" s="60" t="s">
        <v>31</v>
      </c>
      <c r="U230" s="12"/>
      <c r="V230" s="12"/>
      <c r="W230" s="28"/>
    </row>
    <row r="231" spans="1:23" x14ac:dyDescent="0.25">
      <c r="A231" s="25" t="s">
        <v>245</v>
      </c>
      <c r="B231" s="24" t="s">
        <v>132</v>
      </c>
      <c r="C231" s="25" t="s">
        <v>30</v>
      </c>
      <c r="D231" s="26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6">
        <v>0</v>
      </c>
      <c r="K231" s="26">
        <v>0</v>
      </c>
      <c r="L231" s="26">
        <v>0</v>
      </c>
      <c r="M231" s="26">
        <v>0</v>
      </c>
      <c r="N231" s="26">
        <v>0</v>
      </c>
      <c r="O231" s="26">
        <v>0</v>
      </c>
      <c r="P231" s="26">
        <v>0</v>
      </c>
      <c r="Q231" s="26">
        <v>0</v>
      </c>
      <c r="R231" s="30">
        <f t="shared" si="53"/>
        <v>0</v>
      </c>
      <c r="S231" s="58" t="str">
        <f t="shared" si="54"/>
        <v>-</v>
      </c>
      <c r="T231" s="60" t="s">
        <v>31</v>
      </c>
      <c r="U231" s="12"/>
      <c r="V231" s="12"/>
      <c r="W231" s="28"/>
    </row>
    <row r="232" spans="1:23" x14ac:dyDescent="0.25">
      <c r="A232" s="25" t="s">
        <v>246</v>
      </c>
      <c r="B232" s="24" t="s">
        <v>134</v>
      </c>
      <c r="C232" s="25" t="s">
        <v>30</v>
      </c>
      <c r="D232" s="26">
        <f t="shared" ref="D232:Q232" si="55">SUM(D233:D235)</f>
        <v>302.0840685028046</v>
      </c>
      <c r="E232" s="26">
        <f t="shared" si="55"/>
        <v>0</v>
      </c>
      <c r="F232" s="26">
        <f t="shared" si="55"/>
        <v>302.0840685028046</v>
      </c>
      <c r="G232" s="26">
        <f t="shared" si="55"/>
        <v>44.140589189956394</v>
      </c>
      <c r="H232" s="26">
        <f t="shared" si="55"/>
        <v>0</v>
      </c>
      <c r="I232" s="26">
        <f t="shared" si="55"/>
        <v>0</v>
      </c>
      <c r="J232" s="26">
        <f t="shared" si="55"/>
        <v>0</v>
      </c>
      <c r="K232" s="26">
        <f t="shared" si="55"/>
        <v>0</v>
      </c>
      <c r="L232" s="26">
        <f t="shared" si="55"/>
        <v>0</v>
      </c>
      <c r="M232" s="26">
        <f t="shared" si="55"/>
        <v>44.140589189956394</v>
      </c>
      <c r="N232" s="26">
        <f t="shared" si="55"/>
        <v>0</v>
      </c>
      <c r="O232" s="26">
        <f t="shared" si="55"/>
        <v>0</v>
      </c>
      <c r="P232" s="26">
        <f t="shared" si="55"/>
        <v>0</v>
      </c>
      <c r="Q232" s="26">
        <f t="shared" si="55"/>
        <v>302.0840685028046</v>
      </c>
      <c r="R232" s="30">
        <f t="shared" si="53"/>
        <v>0</v>
      </c>
      <c r="S232" s="58" t="str">
        <f t="shared" si="54"/>
        <v>-</v>
      </c>
      <c r="T232" s="60" t="s">
        <v>31</v>
      </c>
      <c r="U232" s="12"/>
      <c r="V232" s="12"/>
      <c r="W232" s="28"/>
    </row>
    <row r="233" spans="1:23" ht="47.25" x14ac:dyDescent="0.25">
      <c r="A233" s="25" t="s">
        <v>246</v>
      </c>
      <c r="B233" s="24" t="s">
        <v>453</v>
      </c>
      <c r="C233" s="25" t="s">
        <v>454</v>
      </c>
      <c r="D233" s="26">
        <v>263.27748491957408</v>
      </c>
      <c r="E233" s="26">
        <v>0</v>
      </c>
      <c r="F233" s="27">
        <v>263.27748491957408</v>
      </c>
      <c r="G233" s="29">
        <v>38.273082772533478</v>
      </c>
      <c r="H233" s="27">
        <f>J233+L233+N233+P233</f>
        <v>0</v>
      </c>
      <c r="I233" s="27">
        <v>0</v>
      </c>
      <c r="J233" s="27">
        <v>0</v>
      </c>
      <c r="K233" s="27">
        <v>0</v>
      </c>
      <c r="L233" s="27">
        <v>0</v>
      </c>
      <c r="M233" s="27">
        <v>38.273082772533478</v>
      </c>
      <c r="N233" s="27">
        <v>0</v>
      </c>
      <c r="O233" s="27">
        <v>0</v>
      </c>
      <c r="P233" s="27">
        <v>0</v>
      </c>
      <c r="Q233" s="29">
        <f>F233-H233</f>
        <v>263.27748491957408</v>
      </c>
      <c r="R233" s="30">
        <f t="shared" si="53"/>
        <v>0</v>
      </c>
      <c r="S233" s="58" t="str">
        <f t="shared" si="54"/>
        <v>-</v>
      </c>
      <c r="T233" s="60" t="s">
        <v>31</v>
      </c>
      <c r="U233" s="12"/>
      <c r="V233" s="12"/>
      <c r="W233" s="28"/>
    </row>
    <row r="234" spans="1:23" ht="47.25" x14ac:dyDescent="0.25">
      <c r="A234" s="25" t="s">
        <v>246</v>
      </c>
      <c r="B234" s="24" t="s">
        <v>455</v>
      </c>
      <c r="C234" s="25" t="s">
        <v>456</v>
      </c>
      <c r="D234" s="26">
        <v>13.88694268850028</v>
      </c>
      <c r="E234" s="26">
        <v>0</v>
      </c>
      <c r="F234" s="27">
        <v>13.88694268850028</v>
      </c>
      <c r="G234" s="29">
        <v>2.026455348765984</v>
      </c>
      <c r="H234" s="27">
        <f t="shared" ref="H234:H235" si="56">J234+L234+N234+P234</f>
        <v>0</v>
      </c>
      <c r="I234" s="27">
        <v>0</v>
      </c>
      <c r="J234" s="27">
        <v>0</v>
      </c>
      <c r="K234" s="27">
        <v>0</v>
      </c>
      <c r="L234" s="27">
        <v>0</v>
      </c>
      <c r="M234" s="27">
        <v>2.026455348765984</v>
      </c>
      <c r="N234" s="27">
        <v>0</v>
      </c>
      <c r="O234" s="27">
        <v>0</v>
      </c>
      <c r="P234" s="27">
        <v>0</v>
      </c>
      <c r="Q234" s="29">
        <f t="shared" ref="Q234:Q235" si="57">F234-H234</f>
        <v>13.88694268850028</v>
      </c>
      <c r="R234" s="30">
        <f t="shared" si="53"/>
        <v>0</v>
      </c>
      <c r="S234" s="58" t="str">
        <f t="shared" si="54"/>
        <v>-</v>
      </c>
      <c r="T234" s="60" t="s">
        <v>31</v>
      </c>
      <c r="U234" s="12"/>
      <c r="V234" s="12"/>
      <c r="W234" s="28"/>
    </row>
    <row r="235" spans="1:23" ht="71.25" customHeight="1" x14ac:dyDescent="0.25">
      <c r="A235" s="25" t="s">
        <v>246</v>
      </c>
      <c r="B235" s="24" t="s">
        <v>457</v>
      </c>
      <c r="C235" s="25" t="s">
        <v>458</v>
      </c>
      <c r="D235" s="26">
        <v>24.919640894730282</v>
      </c>
      <c r="E235" s="26">
        <v>0</v>
      </c>
      <c r="F235" s="27">
        <v>24.919640894730282</v>
      </c>
      <c r="G235" s="29">
        <v>3.8410510686569279</v>
      </c>
      <c r="H235" s="27">
        <f t="shared" si="56"/>
        <v>0</v>
      </c>
      <c r="I235" s="27">
        <v>0</v>
      </c>
      <c r="J235" s="27">
        <v>0</v>
      </c>
      <c r="K235" s="27">
        <v>0</v>
      </c>
      <c r="L235" s="27">
        <v>0</v>
      </c>
      <c r="M235" s="27">
        <v>3.8410510686569279</v>
      </c>
      <c r="N235" s="27">
        <v>0</v>
      </c>
      <c r="O235" s="27">
        <v>0</v>
      </c>
      <c r="P235" s="27">
        <v>0</v>
      </c>
      <c r="Q235" s="29">
        <f t="shared" si="57"/>
        <v>24.919640894730282</v>
      </c>
      <c r="R235" s="30">
        <f t="shared" si="53"/>
        <v>0</v>
      </c>
      <c r="S235" s="58" t="str">
        <f t="shared" si="54"/>
        <v>-</v>
      </c>
      <c r="T235" s="60" t="s">
        <v>31</v>
      </c>
      <c r="U235" s="12"/>
      <c r="V235" s="12"/>
      <c r="W235" s="28"/>
    </row>
    <row r="236" spans="1:23" ht="21" customHeight="1" x14ac:dyDescent="0.25">
      <c r="A236" s="25" t="s">
        <v>247</v>
      </c>
      <c r="B236" s="24" t="s">
        <v>248</v>
      </c>
      <c r="C236" s="25" t="s">
        <v>30</v>
      </c>
      <c r="D236" s="27">
        <v>0</v>
      </c>
      <c r="E236" s="27">
        <v>0</v>
      </c>
      <c r="F236" s="27">
        <v>0</v>
      </c>
      <c r="G236" s="27">
        <v>0</v>
      </c>
      <c r="H236" s="27">
        <v>0</v>
      </c>
      <c r="I236" s="27">
        <v>0</v>
      </c>
      <c r="J236" s="27">
        <v>0</v>
      </c>
      <c r="K236" s="27">
        <v>0</v>
      </c>
      <c r="L236" s="27">
        <v>0</v>
      </c>
      <c r="M236" s="27">
        <v>0</v>
      </c>
      <c r="N236" s="27">
        <v>0</v>
      </c>
      <c r="O236" s="27">
        <v>0</v>
      </c>
      <c r="P236" s="27">
        <v>0</v>
      </c>
      <c r="Q236" s="27">
        <v>0</v>
      </c>
      <c r="R236" s="30">
        <f t="shared" si="53"/>
        <v>0</v>
      </c>
      <c r="S236" s="58" t="str">
        <f t="shared" si="54"/>
        <v>-</v>
      </c>
      <c r="T236" s="60" t="s">
        <v>31</v>
      </c>
      <c r="U236" s="12"/>
      <c r="V236" s="12"/>
      <c r="W236" s="28"/>
    </row>
    <row r="237" spans="1:23" x14ac:dyDescent="0.25">
      <c r="A237" s="31" t="s">
        <v>249</v>
      </c>
      <c r="B237" s="31"/>
      <c r="C237" s="32"/>
      <c r="D237" s="73"/>
      <c r="E237" s="73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3"/>
      <c r="S237" s="34"/>
      <c r="T237" s="33"/>
      <c r="U237" s="12"/>
      <c r="V237" s="12"/>
    </row>
    <row r="238" spans="1:23" x14ac:dyDescent="0.25">
      <c r="A238" s="36"/>
      <c r="B238" s="37" t="s">
        <v>250</v>
      </c>
      <c r="C238" s="38"/>
      <c r="D238" s="38"/>
      <c r="E238" s="38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5"/>
      <c r="U238" s="12"/>
      <c r="V238" s="12"/>
    </row>
    <row r="239" spans="1:23" x14ac:dyDescent="0.25">
      <c r="A239" s="40">
        <v>1</v>
      </c>
      <c r="B239" s="37" t="s">
        <v>251</v>
      </c>
      <c r="C239" s="37"/>
      <c r="D239" s="37"/>
      <c r="E239" s="37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5"/>
      <c r="U239" s="12"/>
      <c r="V239" s="12"/>
    </row>
    <row r="240" spans="1:23" x14ac:dyDescent="0.25">
      <c r="A240" s="40">
        <v>2</v>
      </c>
      <c r="B240" s="37" t="s">
        <v>252</v>
      </c>
      <c r="C240" s="37"/>
      <c r="D240" s="37"/>
      <c r="E240" s="37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5"/>
      <c r="U240" s="12"/>
      <c r="V240" s="12"/>
    </row>
    <row r="241" spans="1:22" x14ac:dyDescent="0.25">
      <c r="A241" s="40" t="s">
        <v>253</v>
      </c>
      <c r="B241" s="38"/>
      <c r="C241" s="38"/>
      <c r="D241" s="38"/>
      <c r="E241" s="38"/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41"/>
      <c r="S241" s="33"/>
      <c r="T241" s="35"/>
      <c r="U241" s="12"/>
      <c r="V241" s="12"/>
    </row>
    <row r="242" spans="1:22" x14ac:dyDescent="0.25">
      <c r="A242" s="42"/>
      <c r="B242" s="43"/>
      <c r="C242" s="43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4"/>
      <c r="S242" s="43"/>
      <c r="T242" s="43"/>
      <c r="U242" s="12"/>
      <c r="V242" s="12"/>
    </row>
    <row r="243" spans="1:22" x14ac:dyDescent="0.25">
      <c r="A243" s="42"/>
      <c r="B243" s="45" t="s">
        <v>254</v>
      </c>
      <c r="C243" s="45"/>
      <c r="D243" s="45"/>
      <c r="E243" s="45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4"/>
      <c r="S243" s="43"/>
      <c r="T243" s="43"/>
      <c r="U243" s="12"/>
      <c r="V243" s="12"/>
    </row>
    <row r="244" spans="1:22" x14ac:dyDescent="0.25">
      <c r="A244" s="42"/>
      <c r="B244" s="46" t="s">
        <v>255</v>
      </c>
      <c r="C244" s="46"/>
      <c r="D244" s="46"/>
      <c r="E244" s="46"/>
      <c r="F244" s="46"/>
      <c r="G244" s="46"/>
      <c r="H244" s="46"/>
      <c r="I244" s="46"/>
      <c r="J244" s="43"/>
      <c r="K244" s="43"/>
      <c r="L244" s="43"/>
      <c r="M244" s="43"/>
      <c r="N244" s="43"/>
      <c r="O244" s="43"/>
      <c r="P244" s="43"/>
      <c r="Q244" s="43"/>
      <c r="R244" s="44"/>
      <c r="S244" s="43"/>
      <c r="T244" s="43"/>
      <c r="U244" s="12"/>
      <c r="V244" s="12"/>
    </row>
    <row r="245" spans="1:22" x14ac:dyDescent="0.25">
      <c r="A245" s="42"/>
      <c r="B245" s="10" t="s">
        <v>256</v>
      </c>
      <c r="L245" s="43"/>
      <c r="M245" s="43"/>
      <c r="N245" s="43"/>
      <c r="O245" s="43"/>
      <c r="P245" s="43"/>
      <c r="Q245" s="43"/>
      <c r="R245" s="44"/>
      <c r="S245" s="43"/>
      <c r="T245" s="43"/>
      <c r="U245" s="12"/>
      <c r="V245" s="12"/>
    </row>
    <row r="246" spans="1:22" x14ac:dyDescent="0.25">
      <c r="A246" s="42"/>
      <c r="L246" s="43"/>
      <c r="M246" s="43"/>
      <c r="N246" s="43"/>
      <c r="O246" s="43"/>
      <c r="P246" s="43"/>
      <c r="Q246" s="43"/>
      <c r="R246" s="44"/>
      <c r="S246" s="43"/>
      <c r="T246" s="43"/>
      <c r="U246" s="12"/>
      <c r="V246" s="12"/>
    </row>
    <row r="247" spans="1:22" x14ac:dyDescent="0.25">
      <c r="A247" s="42"/>
      <c r="B247" s="47" t="s">
        <v>257</v>
      </c>
      <c r="C247" s="47"/>
      <c r="D247" s="47"/>
      <c r="E247" s="47"/>
      <c r="F247" s="47"/>
      <c r="G247" s="47"/>
      <c r="H247" s="47"/>
      <c r="I247" s="47"/>
      <c r="J247" s="47"/>
      <c r="K247" s="47"/>
      <c r="L247" s="43"/>
      <c r="M247" s="43"/>
      <c r="N247" s="43"/>
      <c r="O247" s="43"/>
      <c r="P247" s="43"/>
      <c r="Q247" s="43"/>
      <c r="R247" s="44"/>
      <c r="S247" s="43"/>
      <c r="T247" s="43"/>
      <c r="U247" s="12"/>
      <c r="V247" s="12"/>
    </row>
    <row r="248" spans="1:22" x14ac:dyDescent="0.25">
      <c r="A248" s="42"/>
      <c r="B248" s="48"/>
      <c r="C248" s="48"/>
      <c r="D248" s="48"/>
      <c r="E248" s="48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4"/>
      <c r="S248" s="43"/>
      <c r="T248" s="43"/>
      <c r="U248" s="12"/>
      <c r="V248" s="12"/>
    </row>
    <row r="249" spans="1:22" x14ac:dyDescent="0.25">
      <c r="A249" s="42"/>
      <c r="B249" s="43"/>
      <c r="C249" s="43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4"/>
      <c r="S249" s="43"/>
      <c r="T249" s="43"/>
      <c r="U249" s="12"/>
      <c r="V249" s="12"/>
    </row>
    <row r="250" spans="1:22" x14ac:dyDescent="0.25">
      <c r="A250" s="49"/>
      <c r="U250" s="12"/>
      <c r="V250" s="12"/>
    </row>
    <row r="251" spans="1:22" x14ac:dyDescent="0.25">
      <c r="A251" s="51"/>
      <c r="F251" s="52"/>
      <c r="J251" s="14"/>
      <c r="K251" s="14"/>
      <c r="L251" s="14"/>
    </row>
    <row r="252" spans="1:22" ht="21" customHeight="1" x14ac:dyDescent="0.3">
      <c r="B252" s="53"/>
      <c r="C252" s="53"/>
      <c r="D252" s="53"/>
      <c r="E252" s="53"/>
      <c r="G252" s="54"/>
      <c r="J252" s="55"/>
      <c r="L252" s="55"/>
      <c r="M252" s="55"/>
      <c r="N252" s="55"/>
      <c r="P252" s="14"/>
      <c r="Q252" s="14"/>
      <c r="S252" s="14"/>
      <c r="T252" s="14"/>
    </row>
  </sheetData>
  <mergeCells count="28">
    <mergeCell ref="A237:B237"/>
    <mergeCell ref="B244:I244"/>
    <mergeCell ref="B247:K247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  <mergeCell ref="A13:T13"/>
    <mergeCell ref="A14:T14"/>
    <mergeCell ref="A17:A19"/>
    <mergeCell ref="B17:B19"/>
    <mergeCell ref="C17:C19"/>
    <mergeCell ref="D17:D19"/>
    <mergeCell ref="E17:E19"/>
    <mergeCell ref="F17:F19"/>
    <mergeCell ref="G17:P17"/>
    <mergeCell ref="Q17:Q19"/>
    <mergeCell ref="A4:T4"/>
    <mergeCell ref="A5:T5"/>
    <mergeCell ref="A7:T7"/>
    <mergeCell ref="A8:T8"/>
    <mergeCell ref="A10:T10"/>
    <mergeCell ref="A12:T12"/>
  </mergeCells>
  <pageMargins left="0.70866141732283472" right="0" top="0.39370078740157483" bottom="0" header="0.31496062992125984" footer="0.31496062992125984"/>
  <pageSetup paperSize="9" scale="29" fitToHeight="0" orientation="landscape" r:id="rId1"/>
  <headerFooter alignWithMargins="0"/>
  <rowBreaks count="35" manualBreakCount="35">
    <brk id="178" max="22" man="1"/>
    <brk id="210" max="22" man="1"/>
    <brk id="221" max="22" man="1"/>
    <brk id="248" max="22" man="1"/>
    <brk id="258" max="22" man="1"/>
    <brk id="300" max="22" man="1"/>
    <brk id="313" max="22" man="1"/>
    <brk id="341" max="22" man="1"/>
    <brk id="353" max="22" man="1"/>
    <brk id="408" max="22" man="1"/>
    <brk id="439" max="22" man="1"/>
    <brk id="453" max="22" man="1"/>
    <brk id="456" max="22" man="1"/>
    <brk id="484" max="22" man="1"/>
    <brk id="503" max="22" man="1"/>
    <brk id="521" max="22" man="1"/>
    <brk id="538" max="22" man="1"/>
    <brk id="565" max="22" man="1"/>
    <brk id="566" max="22" man="1"/>
    <brk id="578" max="22" man="1"/>
    <brk id="579" max="22" man="1"/>
    <brk id="580" max="22" man="1"/>
    <brk id="581" max="22" man="1"/>
    <brk id="601" max="22" man="1"/>
    <brk id="637" max="22" man="1"/>
    <brk id="651" max="22" man="1"/>
    <brk id="666" max="22" man="1"/>
    <brk id="678" max="22" man="1"/>
    <brk id="690" max="22" man="1"/>
    <brk id="703" max="22" man="1"/>
    <brk id="719" max="22" man="1"/>
    <brk id="749" max="22" man="1"/>
    <brk id="774" max="22" man="1"/>
    <brk id="803" max="22" man="1"/>
    <brk id="837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10квФ</vt:lpstr>
      <vt:lpstr>'10квФ'!Заголовки_для_печати</vt:lpstr>
      <vt:lpstr>'10квФ'!Область_печати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2023-05-12T06:40:43Z</dcterms:created>
  <dcterms:modified xsi:type="dcterms:W3CDTF">2023-05-12T06:47:30Z</dcterms:modified>
</cp:coreProperties>
</file>