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1 квартал 2022 года\Направлено в МИНЭНЕРГО\Отчет за 1 кв 2022 ЧЭ\Форматы\"/>
    </mc:Choice>
  </mc:AlternateContent>
  <bookViews>
    <workbookView xWindow="0" yWindow="0" windowWidth="28800" windowHeight="12300"/>
  </bookViews>
  <sheets>
    <sheet name="12квОс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'12квОсв'!$A$24:$AB$183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'12квОсв'!$A$48:$V$190</definedName>
    <definedName name="Z_03EB9DF4_AC98_4BC6_9F99_BC4E566A59EB_.wvu.FilterData" localSheetId="0" hidden="1">'12квОсв'!$A$48:$V$190</definedName>
    <definedName name="Z_072137E3_9A31_40C6_B2F8_9E0682CF001C_.wvu.FilterData" localSheetId="0" hidden="1">'12квОсв'!$A$48:$V$190</definedName>
    <definedName name="Z_087625E1_6442_4CFE_9ADB_7A5E7D20F421_.wvu.FilterData" localSheetId="0" hidden="1">'12квОсв'!$A$20:$V$200</definedName>
    <definedName name="Z_099F8D69_7585_4416_A0D9_3B92F624255C_.wvu.FilterData" localSheetId="0" hidden="1">'12квОсв'!$A$48:$V$190</definedName>
    <definedName name="Z_1D4769C9_22D3_41D7_BB10_557E5B558A42_.wvu.FilterData" localSheetId="0" hidden="1">'12квОсв'!$A$48:$V$196</definedName>
    <definedName name="Z_2411F0DF_B06E_4B96_B6E2_07231CDB021F_.wvu.FilterData" localSheetId="0" hidden="1">'12квОсв'!$A$24:$V$190</definedName>
    <definedName name="Z_26DAEAC3_92A5_4121_942A_41E1C66C8C7F_.wvu.FilterData" localSheetId="0" hidden="1">'12квОсв'!$A$48:$V$196</definedName>
    <definedName name="Z_28C854DD_575D_436D_BB89_4EBFD66A31F2_.wvu.FilterData" localSheetId="0" hidden="1">'12квОсв'!$A$24:$V$190</definedName>
    <definedName name="Z_28DD50A5_FF68_433B_8BB2_B3B3CEA0C4F3_.wvu.FilterData" localSheetId="0" hidden="1">'12квОсв'!$A$48:$V$196</definedName>
    <definedName name="Z_2AD7D8A5_D91B_4BFF_A9D2_3942C99EEDAD_.wvu.FilterData" localSheetId="0" hidden="1">'12квОсв'!$A$48:$V$196</definedName>
    <definedName name="Z_2B705702_B67B_491C_8E54_4D0D6F3E9453_.wvu.FilterData" localSheetId="0" hidden="1">'12квОсв'!$A$48:$V$194</definedName>
    <definedName name="Z_2B944529_4431_4AE3_A585_21D645644E2B_.wvu.FilterData" localSheetId="0" hidden="1">'12квОсв'!$A$24:$AB$183</definedName>
    <definedName name="Z_2B944529_4431_4AE3_A585_21D645644E2B_.wvu.PrintArea" localSheetId="0" hidden="1">'12квОсв'!$A$1:$V$196</definedName>
    <definedName name="Z_2B944529_4431_4AE3_A585_21D645644E2B_.wvu.PrintTitles" localSheetId="0" hidden="1">'12квОсв'!$A:$B,'12квОсв'!$20:$24</definedName>
    <definedName name="Z_2BF31BFA_465C_4F9A_9D42_0A095C5E416C_.wvu.FilterData" localSheetId="0" hidden="1">'12квОсв'!$A$48:$V$190</definedName>
    <definedName name="Z_2D0AFCAA_9364_47AA_B985_49881280DD67_.wvu.FilterData" localSheetId="0" hidden="1">'12квОсв'!$A$48:$V$196</definedName>
    <definedName name="Z_2DB1AFA1_9EED_47A4_81DD_AA83ACAA5BC0_.wvu.FilterData" localSheetId="0" hidden="1">'12квОсв'!$A$24:$AB$113</definedName>
    <definedName name="Z_2DB1AFA1_9EED_47A4_81DD_AA83ACAA5BC0_.wvu.PrintArea" localSheetId="0" hidden="1">'12квОсв'!$A$1:$V$196</definedName>
    <definedName name="Z_2DB1AFA1_9EED_47A4_81DD_AA83ACAA5BC0_.wvu.PrintTitles" localSheetId="0" hidden="1">'12квОсв'!$A:$B,'12квОсв'!$20:$24</definedName>
    <definedName name="Z_2EEADB0C_A303_42AC_9F14_ED4554CA0DFF_.wvu.FilterData" localSheetId="0" hidden="1">'12квОсв'!$A$24:$V$190</definedName>
    <definedName name="Z_35E5254D_33D2_4F9E_A1A3_D8A4A840691E_.wvu.FilterData" localSheetId="0" hidden="1">'12квОсв'!$A$48:$V$194</definedName>
    <definedName name="Z_37FDCE4A_6CA4_4AB4_B747_B6F8179F01AF_.wvu.FilterData" localSheetId="0" hidden="1">'12квОсв'!$A$48:$V$196</definedName>
    <definedName name="Z_3DA5BA36_6938_471F_B773_58C819FFA9C8_.wvu.FilterData" localSheetId="0" hidden="1">'12квОсв'!$A$48:$V$190</definedName>
    <definedName name="Z_40AF2882_EE60_4760_BBBA_B54B2DAF72F9_.wvu.FilterData" localSheetId="0" hidden="1">'12квОсв'!$A$48:$V$194</definedName>
    <definedName name="Z_41B76FCA_8ADA_4407_878E_56A7264D83C4_.wvu.FilterData" localSheetId="0" hidden="1">'12квОсв'!$A$48:$V$196</definedName>
    <definedName name="Z_434B79F9_CE67_44DF_BBA0_0AA985688936_.wvu.FilterData" localSheetId="0" hidden="1">'12квОсв'!$A$24:$AB$183</definedName>
    <definedName name="Z_434B79F9_CE67_44DF_BBA0_0AA985688936_.wvu.PrintArea" localSheetId="0" hidden="1">'12квОсв'!$A$1:$V$196</definedName>
    <definedName name="Z_434B79F9_CE67_44DF_BBA0_0AA985688936_.wvu.PrintTitles" localSheetId="0" hidden="1">'12квОсв'!$A:$B,'12квОсв'!$20:$24</definedName>
    <definedName name="Z_456B260A_4433_4764_B08B_5A07673D1E6C_.wvu.FilterData" localSheetId="0" hidden="1">'12квОсв'!$A$48:$V$190</definedName>
    <definedName name="Z_48A60FB0_9A73_41A3_99DB_17520660C91A_.wvu.FilterData" localSheetId="0" hidden="1">'12квОсв'!$A$24:$AB$183</definedName>
    <definedName name="Z_48A60FB0_9A73_41A3_99DB_17520660C91A_.wvu.PrintArea" localSheetId="0" hidden="1">'12квОсв'!$A$1:$V$196</definedName>
    <definedName name="Z_48A60FB0_9A73_41A3_99DB_17520660C91A_.wvu.PrintTitles" localSheetId="0" hidden="1">'12квОсв'!$A:$B,'12квОсв'!$20:$24</definedName>
    <definedName name="Z_4B55D313_9919_45E0_885D_E27F9BA79174_.wvu.FilterData" localSheetId="0" hidden="1">'12квОсв'!$A$48:$V$196</definedName>
    <definedName name="Z_4C3B9284_9F6E_4B16_ADF3_C6E5557CCDE2_.wvu.FilterData" localSheetId="0" hidden="1">'12квОсв'!$A$24:$V$190</definedName>
    <definedName name="Z_55112044_F641_4E62_9B15_3FD5213338B9_.wvu.FilterData" localSheetId="0" hidden="1">'12квОсв'!$A$24:$V$190</definedName>
    <definedName name="Z_55AAC02E_354B_458A_B57A_9A758D9C24F6_.wvu.FilterData" localSheetId="0" hidden="1">'12квОсв'!$A$48:$V$190</definedName>
    <definedName name="Z_5939E2BE_D513_447E_886D_794B8773EF22_.wvu.FilterData" localSheetId="0" hidden="1">'12квОсв'!$A$48:$V$190</definedName>
    <definedName name="Z_5EADC1CF_ED63_4C90_B528_B134FE0A2319_.wvu.FilterData" localSheetId="0" hidden="1">'12квОсв'!$A$48:$V$196</definedName>
    <definedName name="Z_5F2A370E_836A_4992_942B_22CE95057883_.wvu.FilterData" localSheetId="0" hidden="1">'12квОсв'!$A$48:$V$190</definedName>
    <definedName name="Z_5F39CD15_C553_4CF0_940C_0295EF87970E_.wvu.FilterData" localSheetId="0" hidden="1">'12квОсв'!$A$48:$V$196</definedName>
    <definedName name="Z_638697C3_FF78_4B65_B9E8_EA2C7C52D3B4_.wvu.Cols" localSheetId="0" hidden="1">'12квОсв'!#REF!</definedName>
    <definedName name="Z_638697C3_FF78_4B65_B9E8_EA2C7C52D3B4_.wvu.FilterData" localSheetId="0" hidden="1">'12квОсв'!$A$24:$V$190</definedName>
    <definedName name="Z_638697C3_FF78_4B65_B9E8_EA2C7C52D3B4_.wvu.PrintArea" localSheetId="0" hidden="1">'12квОсв'!$A$1:$V$196</definedName>
    <definedName name="Z_638697C3_FF78_4B65_B9E8_EA2C7C52D3B4_.wvu.PrintTitles" localSheetId="0" hidden="1">'12квОсв'!$A:$B,'12квОсв'!$20:$24</definedName>
    <definedName name="Z_64B0B66B_451D_42B4_98F5_90F4F6D43185_.wvu.FilterData" localSheetId="0" hidden="1">'12квОсв'!$A$48:$V$196</definedName>
    <definedName name="Z_68608AB4_99AC_4E4C_A27D_0DD29BE6EC94_.wvu.FilterData" localSheetId="0" hidden="1">'12квОсв'!$A$48:$V$196</definedName>
    <definedName name="Z_68608AB4_99AC_4E4C_A27D_0DD29BE6EC94_.wvu.PrintArea" localSheetId="0" hidden="1">'12квОсв'!$A$1:$V$196</definedName>
    <definedName name="Z_68608AB4_99AC_4E4C_A27D_0DD29BE6EC94_.wvu.PrintTitles" localSheetId="0" hidden="1">'12квОсв'!$A:$B,'12квОсв'!$20:$24</definedName>
    <definedName name="Z_68DD7863_B56D_46FB_80F5_0E3DF8B3E841_.wvu.FilterData" localSheetId="0" hidden="1">'12квОсв'!$A$24:$AB$183</definedName>
    <definedName name="Z_702FE522_82F0_49A6_943F_84353B6A3E15_.wvu.FilterData" localSheetId="0" hidden="1">'12квОсв'!$A$48:$V$190</definedName>
    <definedName name="Z_74CE0FEA_305F_4C35_BF60_A17DA60785C5_.wvu.FilterData" localSheetId="0" hidden="1">'12квОсв'!$A$48:$V$196</definedName>
    <definedName name="Z_74CE0FEA_305F_4C35_BF60_A17DA60785C5_.wvu.PrintArea" localSheetId="0" hidden="1">'12квОсв'!$A$1:$V$196</definedName>
    <definedName name="Z_74CE0FEA_305F_4C35_BF60_A17DA60785C5_.wvu.PrintTitles" localSheetId="0" hidden="1">'12квОсв'!$A:$B,'12квОсв'!$20:$24</definedName>
    <definedName name="Z_7A5C0ADA_811C_434A_9B3E_CBAB5F597987_.wvu.FilterData" localSheetId="0" hidden="1">'12квОсв'!$A$20:$V$200</definedName>
    <definedName name="Z_7A600714_71D6_47BA_A813_775E7C7D2FBC_.wvu.FilterData" localSheetId="0" hidden="1">'12квОсв'!$A$48:$V$190</definedName>
    <definedName name="Z_7AF98FE0_D761_4DCC_843E_01D5FF3D89E1_.wvu.FilterData" localSheetId="0" hidden="1">'12квОсв'!$A$48:$V$190</definedName>
    <definedName name="Z_7DEB5728_2FB9_407E_AD51_935C096482A6_.wvu.FilterData" localSheetId="0" hidden="1">'12квОсв'!$A$24:$V$190</definedName>
    <definedName name="Z_7DEB5728_2FB9_407E_AD51_935C096482A6_.wvu.PrintArea" localSheetId="0" hidden="1">'12квОсв'!$A$1:$V$196</definedName>
    <definedName name="Z_7DEB5728_2FB9_407E_AD51_935C096482A6_.wvu.PrintTitles" localSheetId="0" hidden="1">'12квОсв'!$A:$B,'12квОсв'!$20:$24</definedName>
    <definedName name="Z_7E305599_5569_4C72_8EEF_755C87DD4A78_.wvu.FilterData" localSheetId="0" hidden="1">'12квОсв'!$A$48:$V$196</definedName>
    <definedName name="Z_802102DC_FBE0_4A84_A4E5_B623C4572B73_.wvu.FilterData" localSheetId="0" hidden="1">'12квОсв'!$A$24:$V$190</definedName>
    <definedName name="Z_802102DC_FBE0_4A84_A4E5_B623C4572B73_.wvu.PrintArea" localSheetId="0" hidden="1">'12квОсв'!$A$1:$V$196</definedName>
    <definedName name="Z_802102DC_FBE0_4A84_A4E5_B623C4572B73_.wvu.PrintTitles" localSheetId="0" hidden="1">'12квОсв'!$A:$B,'12квОсв'!$20:$24</definedName>
    <definedName name="Z_8057ED42_2C94_46D3_B926_5EFD6F7A79E4_.wvu.FilterData" localSheetId="0" hidden="1">'12квОсв'!$A$48:$V$201</definedName>
    <definedName name="Z_82FE6FC8_CA67_4A4B_AF05_E7C978721CCD_.wvu.FilterData" localSheetId="0" hidden="1">'12квОсв'!$A$48:$V$190</definedName>
    <definedName name="Z_83892220_42BE_4E65_B5DD_7312A39A3DC0_.wvu.FilterData" localSheetId="0" hidden="1">'12квОсв'!$A$48:$V$196</definedName>
    <definedName name="Z_84321A1D_5D30_4E68_AC39_2B3966EB8B19_.wvu.FilterData" localSheetId="0" hidden="1">'12квОсв'!$A$48:$V$196</definedName>
    <definedName name="Z_8562E1EA_A7A6_4ECB_965F_7FEF3C69B7FB_.wvu.FilterData" localSheetId="0" hidden="1">'12квОсв'!$A$48:$V$196</definedName>
    <definedName name="Z_86ABB103_B007_4CE7_BE9F_F4EED57FA42A_.wvu.FilterData" localSheetId="0" hidden="1">'12квОсв'!$A$24:$AB$183</definedName>
    <definedName name="Z_86ABB103_B007_4CE7_BE9F_F4EED57FA42A_.wvu.PrintArea" localSheetId="0" hidden="1">'12квОсв'!$A$1:$V$196</definedName>
    <definedName name="Z_86ABB103_B007_4CE7_BE9F_F4EED57FA42A_.wvu.PrintTitles" localSheetId="0" hidden="1">'12квОсв'!$A:$B,'12квОсв'!$20:$24</definedName>
    <definedName name="Z_880704C7_F409_41C4_8E00_6A41EAC6D809_.wvu.FilterData" localSheetId="0" hidden="1">'12квОсв'!$A$48:$V$190</definedName>
    <definedName name="Z_887CD72D_476D_4F24_A01E_D0BC250F50FB_.wvu.FilterData" localSheetId="0" hidden="1">'12квОсв'!$A$24:$AB$183</definedName>
    <definedName name="Z_8C96D9DD_5E01_4B30_95B0_086CFC2C6C55_.wvu.FilterData" localSheetId="0" hidden="1">'12квОсв'!$A$48:$V$196</definedName>
    <definedName name="Z_8CF66D4F_C382_40A9_9E2A_969FC78174FB_.wvu.FilterData" localSheetId="0" hidden="1">'12квОсв'!$A$48:$V$196</definedName>
    <definedName name="Z_8F1D26EC_2A17_448C_B03E_3E3FACB015C6_.wvu.FilterData" localSheetId="0" hidden="1">'12квОсв'!$A$24:$V$190</definedName>
    <definedName name="Z_8F1D26EC_2A17_448C_B03E_3E3FACB015C6_.wvu.PrintArea" localSheetId="0" hidden="1">'12квОсв'!$A$1:$V$196</definedName>
    <definedName name="Z_8F1D26EC_2A17_448C_B03E_3E3FACB015C6_.wvu.PrintTitles" localSheetId="0" hidden="1">'12квОсв'!$A:$B,'12квОсв'!$20:$24</definedName>
    <definedName name="Z_8F60B858_F6CB_493A_8F80_44A2D25571BD_.wvu.FilterData" localSheetId="0" hidden="1">'12квОсв'!$A$20:$V$200</definedName>
    <definedName name="Z_90F446D3_8F17_4085_80BE_278C9FB5921D_.wvu.FilterData" localSheetId="0" hidden="1">'12квОсв'!$A$48:$V$196</definedName>
    <definedName name="Z_91515713_F106_4382_8189_86D702C61567_.wvu.Cols" localSheetId="0" hidden="1">'12квОсв'!#REF!</definedName>
    <definedName name="Z_91515713_F106_4382_8189_86D702C61567_.wvu.FilterData" localSheetId="0" hidden="1">'12квОсв'!$A$48:$V$196</definedName>
    <definedName name="Z_91515713_F106_4382_8189_86D702C61567_.wvu.PrintArea" localSheetId="0" hidden="1">'12квОсв'!$A$1:$V$48</definedName>
    <definedName name="Z_91515713_F106_4382_8189_86D702C61567_.wvu.PrintTitles" localSheetId="0" hidden="1">'12квОсв'!$20:$24</definedName>
    <definedName name="Z_9196E627_69A3_4CCA_B921_EB1B8553BF72_.wvu.FilterData" localSheetId="0" hidden="1">'12квОсв'!$A$48:$V$194</definedName>
    <definedName name="Z_91B3C248_D769_4FF3_ADD2_66FB1E146DB1_.wvu.FilterData" localSheetId="0" hidden="1">'12квОсв'!$A$48:$V$196</definedName>
    <definedName name="Z_91C6F324_F361_4A8F_B9C3_6FF2051955FB_.wvu.FilterData" localSheetId="0" hidden="1">'12квОсв'!$A$48:$V$196</definedName>
    <definedName name="Z_92A9B708_7856_444B_B4D2_F25F43E6C0C3_.wvu.FilterData" localSheetId="0" hidden="1">'12квОсв'!$A$48:$V$190</definedName>
    <definedName name="Z_96C5C045_D63B_488E_AAF1_E51F06B8E6A1_.wvu.FilterData" localSheetId="0" hidden="1">'12квОсв'!$A$24:$V$190</definedName>
    <definedName name="Z_96D66BBF_87D4_466D_B500_423361C5C709_.wvu.FilterData" localSheetId="0" hidden="1">'12квОсв'!$A$48:$V$190</definedName>
    <definedName name="Z_97A96CCC_FE99_437D_B8D6_12A96FD7E5E0_.wvu.FilterData" localSheetId="0" hidden="1">'12квОсв'!$A$24:$AB$183</definedName>
    <definedName name="Z_992A4BBD_9184_4F17_9E7C_14886515C900_.wvu.FilterData" localSheetId="0" hidden="1">'12квОсв'!$A$48:$V$196</definedName>
    <definedName name="Z_9EB4C06B_C4E3_4FC8_B82B_63B953E6624A_.wvu.FilterData" localSheetId="0" hidden="1">'12квОсв'!$A$48:$V$190</definedName>
    <definedName name="Z_9F5406DC_89AB_4D73_8A15_7589A4B6E17E_.wvu.FilterData" localSheetId="0" hidden="1">'12квОсв'!$A$48:$V$196</definedName>
    <definedName name="Z_A0CC8554_66A6_49FF_911C_B8E862557F96_.wvu.FilterData" localSheetId="0" hidden="1">'12квОсв'!$A$24:$V$190</definedName>
    <definedName name="Z_A132F0A7_D9B6_4BF3_83AB_B244BEA6BB51_.wvu.FilterData" localSheetId="0" hidden="1">'12квОсв'!$A$48:$V$196</definedName>
    <definedName name="Z_A15C0F21_5131_41E0_AFE4_42812F6B0841_.wvu.Cols" localSheetId="0" hidden="1">'12квОсв'!#REF!</definedName>
    <definedName name="Z_A15C0F21_5131_41E0_AFE4_42812F6B0841_.wvu.FilterData" localSheetId="0" hidden="1">'12квОсв'!$A$24:$V$190</definedName>
    <definedName name="Z_A15C0F21_5131_41E0_AFE4_42812F6B0841_.wvu.PrintArea" localSheetId="0" hidden="1">'12квОсв'!$A$1:$V$196</definedName>
    <definedName name="Z_A15C0F21_5131_41E0_AFE4_42812F6B0841_.wvu.PrintTitles" localSheetId="0" hidden="1">'12квОсв'!$A:$B,'12квОсв'!$20:$24</definedName>
    <definedName name="Z_A26238BE_7791_46AE_8DC7_FDB913DC2957_.wvu.FilterData" localSheetId="0" hidden="1">'12квОсв'!$A$24:$AB$113</definedName>
    <definedName name="Z_A26238BE_7791_46AE_8DC7_FDB913DC2957_.wvu.PrintArea" localSheetId="0" hidden="1">'12квОсв'!$A$1:$V$196</definedName>
    <definedName name="Z_A26238BE_7791_46AE_8DC7_FDB913DC2957_.wvu.PrintTitles" localSheetId="0" hidden="1">'12квОсв'!$A:$B,'12квОсв'!$20:$24</definedName>
    <definedName name="Z_A36DA4C0_9581_4E59_95FC_3E8FC0901F8C_.wvu.FilterData" localSheetId="0" hidden="1">'12квОсв'!$A$48:$V$190</definedName>
    <definedName name="Z_A6016254_B165_4134_8764_5CABD680509E_.wvu.FilterData" localSheetId="0" hidden="1">'12квОсв'!$A$24:$AB$183</definedName>
    <definedName name="Z_A774B78E_3A44_4F81_9555_CC8B5259AC48_.wvu.FilterData" localSheetId="0" hidden="1">'12квОсв'!#REF!</definedName>
    <definedName name="Z_A7B62BF9_ABB7_4338_A6D7_571B5A7A9746_.wvu.FilterData" localSheetId="0" hidden="1">'12квОсв'!$A$48:$V$196</definedName>
    <definedName name="Z_A9216DE1_6650_4651_9830_13DDA1C2CD91_.wvu.FilterData" localSheetId="0" hidden="1">'12квОсв'!$A$48:$V$190</definedName>
    <definedName name="Z_AB8D6E5A_B563_4E6A_A417_E8622BA78E0B_.wvu.FilterData" localSheetId="0" hidden="1">'12квОсв'!$A$48:$V$194</definedName>
    <definedName name="Z_AFBDF438_B40A_4684_94F8_56FA1356ADC3_.wvu.FilterData" localSheetId="0" hidden="1">'12квОсв'!$A$48:$V$190</definedName>
    <definedName name="Z_B5BE75AE_9D7A_4463_90B4_A4B1B19172CB_.wvu.FilterData" localSheetId="0" hidden="1">'12квОсв'!$A$48:$V$196</definedName>
    <definedName name="Z_B7343056_A75A_4C54_8731_E17F57DE7967_.wvu.FilterData" localSheetId="0" hidden="1">'12квОсв'!$A$48:$V$190</definedName>
    <definedName name="Z_B74C834F_88DE_4FBD_9E60_56D6F61CCB0C_.wvu.FilterData" localSheetId="0" hidden="1">'12квОсв'!$A$48:$V$196</definedName>
    <definedName name="Z_B81CE5DD_59C7_4219_9F64_9F23059D6732_.wvu.FilterData" localSheetId="0" hidden="1">'12квОсв'!$A$24:$AB$183</definedName>
    <definedName name="Z_B81CE5DD_59C7_4219_9F64_9F23059D6732_.wvu.PrintArea" localSheetId="0" hidden="1">'12квОсв'!$A$1:$V$196</definedName>
    <definedName name="Z_B81CE5DD_59C7_4219_9F64_9F23059D6732_.wvu.PrintTitles" localSheetId="0" hidden="1">'12квОсв'!$A:$B,'12квОсв'!$20:$24</definedName>
    <definedName name="Z_B84EC98E_84AB_4AF0_98C3_5A65C514C6C5_.wvu.FilterData" localSheetId="0" hidden="1">'12квОсв'!$A$48:$V$196</definedName>
    <definedName name="Z_B8C11432_7879_4F6B_96D4_6AB50672E558_.wvu.FilterData" localSheetId="0" hidden="1">'12квОсв'!$A$48:$V$194</definedName>
    <definedName name="Z_BBF0EF1B_DBD8_4492_9CF8_F958D341F225_.wvu.FilterData" localSheetId="0" hidden="1">'12квОсв'!$A$48:$V$196</definedName>
    <definedName name="Z_BE151334_7720_47A8_B744_1F1F36FD5527_.wvu.FilterData" localSheetId="0" hidden="1">'12квОсв'!$A$48:$V$196</definedName>
    <definedName name="Z_BFFE2A37_2C1B_436E_B89F_7510F15CEFB6_.wvu.FilterData" localSheetId="0" hidden="1">'12квОсв'!$A$48:$V$190</definedName>
    <definedName name="Z_C4035866_E753_4E74_BD98_B610EDCCE194_.wvu.Cols" localSheetId="0" hidden="1">'12квОсв'!$L:$Q</definedName>
    <definedName name="Z_C4035866_E753_4E74_BD98_B610EDCCE194_.wvu.FilterData" localSheetId="0" hidden="1">'12квОсв'!$A$24:$AB$183</definedName>
    <definedName name="Z_C4035866_E753_4E74_BD98_B610EDCCE194_.wvu.PrintArea" localSheetId="0" hidden="1">'12квОсв'!$A$1:$V$196</definedName>
    <definedName name="Z_C4035866_E753_4E74_BD98_B610EDCCE194_.wvu.PrintTitles" localSheetId="0" hidden="1">'12квОсв'!$A:$B,'12квОсв'!$20:$24</definedName>
    <definedName name="Z_C4127FE5_12E8_464C_B290_602AD096A853_.wvu.FilterData" localSheetId="0" hidden="1">'12квОсв'!$A$48:$V$190</definedName>
    <definedName name="Z_C5EFF124_8741_4FB2_8DFD_FFFD2E175AA6_.wvu.Cols" localSheetId="0" hidden="1">'12квОсв'!#REF!</definedName>
    <definedName name="Z_C5EFF124_8741_4FB2_8DFD_FFFD2E175AA6_.wvu.FilterData" localSheetId="0" hidden="1">'12квОсв'!$A$48:$V$190</definedName>
    <definedName name="Z_C676504B_35FD_4DBE_B657_AE4202CDC300_.wvu.Cols" localSheetId="0" hidden="1">'12квОсв'!$N:$Q</definedName>
    <definedName name="Z_C676504B_35FD_4DBE_B657_AE4202CDC300_.wvu.FilterData" localSheetId="0" hidden="1">'12квОсв'!$A$48:$V$190</definedName>
    <definedName name="Z_C676504B_35FD_4DBE_B657_AE4202CDC300_.wvu.PrintArea" localSheetId="0" hidden="1">'12квОсв'!$A$1:$V$48</definedName>
    <definedName name="Z_C676504B_35FD_4DBE_B657_AE4202CDC300_.wvu.PrintTitles" localSheetId="0" hidden="1">'12квОсв'!$20:$24</definedName>
    <definedName name="Z_C68088A4_3EB4_46BC_B21F_0EB9395BC3B8_.wvu.FilterData" localSheetId="0" hidden="1">'12квОсв'!$A$48:$V$196</definedName>
    <definedName name="Z_C784D978_84A4_4849_AEF3_4B731E7B807D_.wvu.FilterData" localSheetId="0" hidden="1">'12квОсв'!$A$48:$V$196</definedName>
    <definedName name="Z_C8008826_10AC_4917_AE8D_1FAF506D7F03_.wvu.FilterData" localSheetId="0" hidden="1">'12квОсв'!$A$48:$V$196</definedName>
    <definedName name="Z_CA769590_FE17_45EE_B2BE_AFEDEEB57907_.wvu.FilterData" localSheetId="0" hidden="1">'12квОсв'!$A$48:$V$190</definedName>
    <definedName name="Z_CB37D951_96F5_4AE8_99D2_D7A8085BE3F7_.wvu.FilterData" localSheetId="0" hidden="1">'12квОсв'!$A$48:$V$196</definedName>
    <definedName name="Z_CBCE1805_078A_40E0_B01A_2A86DFDA611F_.wvu.FilterData" localSheetId="0" hidden="1">'12квОсв'!$A$48:$V$194</definedName>
    <definedName name="Z_CC123666_CB75_43B7_BE8D_6AA4F2C525E2_.wvu.FilterData" localSheetId="0" hidden="1">'12квОсв'!$A$48:$V$190</definedName>
    <definedName name="Z_CD2BBFCB_F678_40DB_8294_B16D7E70A3F2_.wvu.FilterData" localSheetId="0" hidden="1">'12квОсв'!$A$48:$V$190</definedName>
    <definedName name="Z_D2510616_5538_4496_B8B3_EFACE99A621B_.wvu.FilterData" localSheetId="0" hidden="1">'12квОсв'!$A$48:$V$196</definedName>
    <definedName name="Z_D35C68D5_4AB4_4876_B7AC_DB5808787904_.wvu.FilterData" localSheetId="0" hidden="1">'12квОсв'!$A$48:$V$196</definedName>
    <definedName name="Z_DA122019_8AEE_403B_8CA9_CE2DE64BEB84_.wvu.FilterData" localSheetId="0" hidden="1">'12квОсв'!$A$48:$V$190</definedName>
    <definedName name="Z_E044C467_E737_4DD1_A683_090AEE546589_.wvu.FilterData" localSheetId="0" hidden="1">'12квОсв'!$A$48:$V$196</definedName>
    <definedName name="Z_E0F715AC_EC95_4989_9B43_95240978CE30_.wvu.FilterData" localSheetId="0" hidden="1">'12квОсв'!$A$48:$V$190</definedName>
    <definedName name="Z_E222F804_7F63_4CAB_BA7F_EB015BC276B9_.wvu.FilterData" localSheetId="0" hidden="1">'12квОсв'!$A$48:$V$201</definedName>
    <definedName name="Z_E26A94BD_FBAC_41ED_8339_7D59AFA7B3CD_.wvu.FilterData" localSheetId="0" hidden="1">'12квОсв'!$A$48:$V$190</definedName>
    <definedName name="Z_E2760D9D_711F_48FF_88BA_568697ED1953_.wvu.FilterData" localSheetId="0" hidden="1">'12квОсв'!$A$48:$V$194</definedName>
    <definedName name="Z_E35C38A5_5727_4360_B062_90A9188B0F56_.wvu.FilterData" localSheetId="0" hidden="1">'12квОсв'!$A$48:$V$196</definedName>
    <definedName name="Z_E6561C9A_632C_41BB_8A75_C9A4FA81ADE6_.wvu.FilterData" localSheetId="0" hidden="1">'12квОсв'!$A$24:$AB$113</definedName>
    <definedName name="Z_E67E8D2C_C698_4923_AE59_CA6766696DF8_.wvu.FilterData" localSheetId="0" hidden="1">'12квОсв'!$A$48:$V$190</definedName>
    <definedName name="Z_E72B1AF8_6300_439C_923E_426428AA6492_.wvu.FilterData" localSheetId="0" hidden="1">'12квОсв'!$A$24:$AB$183</definedName>
    <definedName name="Z_E8F36E3D_6729_4114_942B_5226BE6574BA_.wvu.FilterData" localSheetId="0" hidden="1">'12квОсв'!$A$48:$V$190</definedName>
    <definedName name="Z_E9C71993_3DA8_42BC_B3BF_66DEC161149F_.wvu.FilterData" localSheetId="0" hidden="1">'12квОсв'!$A$48:$V$190</definedName>
    <definedName name="Z_EA0661A5_3858_4CE5_8A66_6DE59115BC04_.wvu.FilterData" localSheetId="0" hidden="1">'12квОсв'!$A$48:$V$196</definedName>
    <definedName name="Z_EB035077_D1D6_4DE3_9316_3D8FAB8685E1_.wvu.FilterData" localSheetId="0" hidden="1">'12квОсв'!$A$24:$V$190</definedName>
    <definedName name="Z_EDE0ED8E_E34E_4BB0_ABEA_40847C828F8F_.wvu.FilterData" localSheetId="0" hidden="1">'12квОсв'!$A$48:$V$196</definedName>
    <definedName name="Z_F1AA8E75_AC05_4FC1_B5E1_D271B0A93A4F_.wvu.FilterData" localSheetId="0" hidden="1">'12квОсв'!$A$24:$AB$183</definedName>
    <definedName name="Z_F29DD04C_48E6_48FE_90D7_16D4A05BCFB2_.wvu.FilterData" localSheetId="0" hidden="1">'12квОсв'!$A$24:$AB$183</definedName>
    <definedName name="Z_F29DD04C_48E6_48FE_90D7_16D4A05BCFB2_.wvu.PrintArea" localSheetId="0" hidden="1">'12квОсв'!$A$1:$V$196</definedName>
    <definedName name="Z_F29DD04C_48E6_48FE_90D7_16D4A05BCFB2_.wvu.PrintTitles" localSheetId="0" hidden="1">'12квОсв'!$A:$B,'12квОсв'!$20:$24</definedName>
    <definedName name="Z_F2ABD8EA_6DB7_43F4_9C2F_C38CCCDBB3FD_.wvu.FilterData" localSheetId="0" hidden="1">'12квОсв'!$A$48:$V$196</definedName>
    <definedName name="Z_F76F23A2_F414_4A2E_84E8_865337660174_.wvu.FilterData" localSheetId="0" hidden="1">'12квОсв'!$A$48:$V$196</definedName>
    <definedName name="Z_F979D6CF_076C_43BF_8A89_212D37CD2E24_.wvu.FilterData" localSheetId="0" hidden="1">'12квОсв'!$A$48:$V$196</definedName>
    <definedName name="Z_F98F2E63_0546_4C4F_8D46_045300C4EEF7_.wvu.FilterData" localSheetId="0" hidden="1">'12квОсв'!$A$48:$V$196</definedName>
    <definedName name="Z_FB08CD6B_30AF_4D5D_BBA2_72A2A4786C23_.wvu.FilterData" localSheetId="0" hidden="1">'12квОсв'!$A$48:$V$196</definedName>
    <definedName name="Z_FF0BECDC_6018_439F_BA8A_653BFFBC84E9_.wvu.FilterData" localSheetId="0" hidden="1">'12квОсв'!$A$48:$V$190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'12квОсв'!$A:$B,'12квОсв'!$20:$24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'12квОсв'!$A$1:$V$196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83" i="1" l="1"/>
  <c r="T183" i="1"/>
  <c r="S183" i="1"/>
  <c r="N178" i="1"/>
  <c r="N156" i="1" s="1"/>
  <c r="I182" i="1"/>
  <c r="E178" i="1"/>
  <c r="E156" i="1" s="1"/>
  <c r="T181" i="1"/>
  <c r="O178" i="1"/>
  <c r="H181" i="1"/>
  <c r="G178" i="1"/>
  <c r="U180" i="1"/>
  <c r="I180" i="1"/>
  <c r="H180" i="1"/>
  <c r="Q178" i="1"/>
  <c r="Q156" i="1" s="1"/>
  <c r="M178" i="1"/>
  <c r="M156" i="1" s="1"/>
  <c r="H179" i="1"/>
  <c r="I179" i="1"/>
  <c r="D178" i="1"/>
  <c r="D156" i="1" s="1"/>
  <c r="P178" i="1"/>
  <c r="P156" i="1" s="1"/>
  <c r="L178" i="1"/>
  <c r="L156" i="1" s="1"/>
  <c r="U177" i="1"/>
  <c r="T177" i="1"/>
  <c r="S177" i="1"/>
  <c r="U176" i="1"/>
  <c r="T176" i="1"/>
  <c r="S176" i="1"/>
  <c r="U175" i="1"/>
  <c r="T175" i="1"/>
  <c r="S175" i="1"/>
  <c r="U174" i="1"/>
  <c r="T174" i="1"/>
  <c r="S174" i="1"/>
  <c r="U173" i="1"/>
  <c r="T173" i="1"/>
  <c r="S173" i="1"/>
  <c r="U172" i="1"/>
  <c r="T172" i="1"/>
  <c r="S172" i="1"/>
  <c r="U171" i="1"/>
  <c r="T171" i="1"/>
  <c r="S171" i="1"/>
  <c r="U170" i="1"/>
  <c r="T170" i="1"/>
  <c r="S170" i="1"/>
  <c r="U169" i="1"/>
  <c r="T169" i="1"/>
  <c r="S169" i="1"/>
  <c r="U168" i="1"/>
  <c r="T168" i="1"/>
  <c r="S168" i="1"/>
  <c r="U167" i="1"/>
  <c r="T167" i="1"/>
  <c r="S167" i="1"/>
  <c r="U166" i="1"/>
  <c r="T166" i="1"/>
  <c r="S166" i="1"/>
  <c r="U165" i="1"/>
  <c r="T165" i="1"/>
  <c r="S165" i="1"/>
  <c r="U164" i="1"/>
  <c r="T164" i="1"/>
  <c r="S164" i="1"/>
  <c r="U163" i="1"/>
  <c r="T163" i="1"/>
  <c r="S163" i="1"/>
  <c r="U162" i="1"/>
  <c r="T162" i="1"/>
  <c r="S162" i="1"/>
  <c r="U161" i="1"/>
  <c r="T161" i="1"/>
  <c r="S161" i="1"/>
  <c r="U160" i="1"/>
  <c r="T160" i="1"/>
  <c r="S160" i="1"/>
  <c r="U159" i="1"/>
  <c r="T159" i="1"/>
  <c r="S159" i="1"/>
  <c r="U158" i="1"/>
  <c r="T158" i="1"/>
  <c r="S158" i="1"/>
  <c r="U157" i="1"/>
  <c r="T157" i="1"/>
  <c r="S157" i="1"/>
  <c r="O156" i="1"/>
  <c r="G156" i="1"/>
  <c r="U155" i="1"/>
  <c r="T155" i="1"/>
  <c r="S155" i="1"/>
  <c r="U154" i="1"/>
  <c r="T154" i="1"/>
  <c r="S154" i="1"/>
  <c r="U153" i="1"/>
  <c r="T153" i="1"/>
  <c r="S153" i="1"/>
  <c r="U152" i="1"/>
  <c r="T152" i="1"/>
  <c r="S152" i="1"/>
  <c r="U151" i="1"/>
  <c r="T151" i="1"/>
  <c r="S151" i="1"/>
  <c r="U150" i="1"/>
  <c r="T150" i="1"/>
  <c r="S150" i="1"/>
  <c r="U149" i="1"/>
  <c r="T149" i="1"/>
  <c r="S149" i="1"/>
  <c r="U148" i="1"/>
  <c r="T148" i="1"/>
  <c r="S148" i="1"/>
  <c r="U147" i="1"/>
  <c r="T147" i="1"/>
  <c r="S147" i="1"/>
  <c r="U146" i="1"/>
  <c r="T146" i="1"/>
  <c r="S146" i="1"/>
  <c r="U145" i="1"/>
  <c r="T145" i="1"/>
  <c r="S145" i="1"/>
  <c r="U144" i="1"/>
  <c r="T144" i="1"/>
  <c r="S144" i="1"/>
  <c r="U143" i="1"/>
  <c r="T143" i="1"/>
  <c r="S143" i="1"/>
  <c r="U142" i="1"/>
  <c r="T142" i="1"/>
  <c r="S142" i="1"/>
  <c r="U141" i="1"/>
  <c r="T141" i="1"/>
  <c r="S141" i="1"/>
  <c r="U140" i="1"/>
  <c r="T140" i="1"/>
  <c r="S140" i="1"/>
  <c r="U139" i="1"/>
  <c r="T139" i="1"/>
  <c r="S139" i="1"/>
  <c r="U138" i="1"/>
  <c r="T138" i="1"/>
  <c r="S138" i="1"/>
  <c r="U137" i="1"/>
  <c r="T137" i="1"/>
  <c r="S137" i="1"/>
  <c r="U136" i="1"/>
  <c r="T136" i="1"/>
  <c r="S136" i="1"/>
  <c r="U135" i="1"/>
  <c r="T135" i="1"/>
  <c r="S135" i="1"/>
  <c r="U134" i="1"/>
  <c r="T134" i="1"/>
  <c r="S134" i="1"/>
  <c r="U133" i="1"/>
  <c r="T133" i="1"/>
  <c r="S133" i="1"/>
  <c r="U132" i="1"/>
  <c r="T132" i="1"/>
  <c r="S132" i="1"/>
  <c r="U131" i="1"/>
  <c r="T131" i="1"/>
  <c r="S131" i="1"/>
  <c r="U130" i="1"/>
  <c r="T130" i="1"/>
  <c r="S130" i="1"/>
  <c r="U129" i="1"/>
  <c r="T129" i="1"/>
  <c r="S129" i="1"/>
  <c r="U128" i="1"/>
  <c r="T128" i="1"/>
  <c r="S128" i="1"/>
  <c r="U127" i="1"/>
  <c r="T127" i="1"/>
  <c r="S127" i="1"/>
  <c r="U126" i="1"/>
  <c r="T126" i="1"/>
  <c r="S126" i="1"/>
  <c r="U125" i="1"/>
  <c r="T125" i="1"/>
  <c r="S125" i="1"/>
  <c r="U124" i="1"/>
  <c r="T124" i="1"/>
  <c r="S124" i="1"/>
  <c r="U123" i="1"/>
  <c r="T123" i="1"/>
  <c r="S123" i="1"/>
  <c r="U122" i="1"/>
  <c r="T122" i="1"/>
  <c r="S122" i="1"/>
  <c r="U121" i="1"/>
  <c r="T121" i="1"/>
  <c r="S121" i="1"/>
  <c r="U120" i="1"/>
  <c r="T120" i="1"/>
  <c r="S120" i="1"/>
  <c r="U119" i="1"/>
  <c r="T119" i="1"/>
  <c r="S119" i="1"/>
  <c r="U118" i="1"/>
  <c r="T118" i="1"/>
  <c r="S118" i="1"/>
  <c r="U117" i="1"/>
  <c r="T117" i="1"/>
  <c r="S117" i="1"/>
  <c r="N113" i="1"/>
  <c r="I116" i="1"/>
  <c r="E113" i="1"/>
  <c r="O113" i="1"/>
  <c r="H115" i="1"/>
  <c r="G113" i="1"/>
  <c r="U114" i="1"/>
  <c r="P113" i="1"/>
  <c r="L113" i="1"/>
  <c r="I114" i="1"/>
  <c r="H114" i="1"/>
  <c r="Q113" i="1"/>
  <c r="M113" i="1"/>
  <c r="D113" i="1"/>
  <c r="D32" i="1" s="1"/>
  <c r="U112" i="1"/>
  <c r="T112" i="1"/>
  <c r="S112" i="1"/>
  <c r="L95" i="1"/>
  <c r="L30" i="1" s="1"/>
  <c r="I111" i="1"/>
  <c r="H111" i="1"/>
  <c r="I110" i="1"/>
  <c r="H110" i="1"/>
  <c r="U110" i="1" s="1"/>
  <c r="H109" i="1"/>
  <c r="I109" i="1"/>
  <c r="I108" i="1"/>
  <c r="H108" i="1"/>
  <c r="I107" i="1"/>
  <c r="H107" i="1"/>
  <c r="I106" i="1"/>
  <c r="H106" i="1"/>
  <c r="H105" i="1"/>
  <c r="I105" i="1"/>
  <c r="I104" i="1"/>
  <c r="H104" i="1"/>
  <c r="I103" i="1"/>
  <c r="H103" i="1"/>
  <c r="I102" i="1"/>
  <c r="H102" i="1"/>
  <c r="H101" i="1"/>
  <c r="I101" i="1"/>
  <c r="I100" i="1"/>
  <c r="H100" i="1"/>
  <c r="I99" i="1"/>
  <c r="H99" i="1"/>
  <c r="H98" i="1"/>
  <c r="I98" i="1"/>
  <c r="I97" i="1"/>
  <c r="E95" i="1"/>
  <c r="T96" i="1"/>
  <c r="H96" i="1"/>
  <c r="G95" i="1"/>
  <c r="P95" i="1"/>
  <c r="U94" i="1"/>
  <c r="T94" i="1"/>
  <c r="S94" i="1"/>
  <c r="U93" i="1"/>
  <c r="T93" i="1"/>
  <c r="S93" i="1"/>
  <c r="U92" i="1"/>
  <c r="Q92" i="1"/>
  <c r="P92" i="1"/>
  <c r="O92" i="1"/>
  <c r="N92" i="1"/>
  <c r="M92" i="1"/>
  <c r="L92" i="1"/>
  <c r="K92" i="1"/>
  <c r="J92" i="1"/>
  <c r="I92" i="1"/>
  <c r="H92" i="1"/>
  <c r="G92" i="1"/>
  <c r="E92" i="1"/>
  <c r="D92" i="1"/>
  <c r="N89" i="1"/>
  <c r="N87" i="1" s="1"/>
  <c r="I91" i="1"/>
  <c r="E89" i="1"/>
  <c r="E87" i="1" s="1"/>
  <c r="O89" i="1"/>
  <c r="O87" i="1" s="1"/>
  <c r="H90" i="1"/>
  <c r="G89" i="1"/>
  <c r="Q89" i="1"/>
  <c r="P89" i="1"/>
  <c r="P87" i="1" s="1"/>
  <c r="M89" i="1"/>
  <c r="L89" i="1"/>
  <c r="L87" i="1" s="1"/>
  <c r="D89" i="1"/>
  <c r="U88" i="1"/>
  <c r="T88" i="1"/>
  <c r="S88" i="1"/>
  <c r="Q87" i="1"/>
  <c r="M87" i="1"/>
  <c r="G87" i="1"/>
  <c r="D87" i="1"/>
  <c r="Q83" i="1"/>
  <c r="M83" i="1"/>
  <c r="T86" i="1"/>
  <c r="I86" i="1"/>
  <c r="H86" i="1"/>
  <c r="U86" i="1" s="1"/>
  <c r="D83" i="1"/>
  <c r="N83" i="1"/>
  <c r="I85" i="1"/>
  <c r="E83" i="1"/>
  <c r="O83" i="1"/>
  <c r="T84" i="1"/>
  <c r="H84" i="1"/>
  <c r="G83" i="1"/>
  <c r="P83" i="1"/>
  <c r="L83" i="1"/>
  <c r="U82" i="1"/>
  <c r="T82" i="1"/>
  <c r="S82" i="1"/>
  <c r="O79" i="1"/>
  <c r="O78" i="1" s="1"/>
  <c r="T81" i="1"/>
  <c r="H81" i="1"/>
  <c r="G79" i="1"/>
  <c r="G78" i="1" s="1"/>
  <c r="P79" i="1"/>
  <c r="P78" i="1" s="1"/>
  <c r="L79" i="1"/>
  <c r="L78" i="1" s="1"/>
  <c r="I80" i="1"/>
  <c r="H80" i="1"/>
  <c r="U80" i="1" s="1"/>
  <c r="Q79" i="1"/>
  <c r="Q78" i="1" s="1"/>
  <c r="N79" i="1"/>
  <c r="M79" i="1"/>
  <c r="M78" i="1" s="1"/>
  <c r="J79" i="1"/>
  <c r="E79" i="1"/>
  <c r="D79" i="1"/>
  <c r="D78" i="1" s="1"/>
  <c r="N78" i="1"/>
  <c r="J78" i="1"/>
  <c r="E78" i="1"/>
  <c r="Q76" i="1"/>
  <c r="Q74" i="1" s="1"/>
  <c r="Q73" i="1" s="1"/>
  <c r="M76" i="1"/>
  <c r="M74" i="1" s="1"/>
  <c r="M73" i="1" s="1"/>
  <c r="I77" i="1"/>
  <c r="I76" i="1" s="1"/>
  <c r="S76" i="1" s="1"/>
  <c r="H77" i="1"/>
  <c r="U77" i="1" s="1"/>
  <c r="D76" i="1"/>
  <c r="D74" i="1" s="1"/>
  <c r="D73" i="1" s="1"/>
  <c r="P76" i="1"/>
  <c r="O76" i="1"/>
  <c r="N76" i="1"/>
  <c r="L76" i="1"/>
  <c r="K76" i="1"/>
  <c r="J76" i="1"/>
  <c r="J74" i="1" s="1"/>
  <c r="H76" i="1"/>
  <c r="G76" i="1"/>
  <c r="E76" i="1"/>
  <c r="E74" i="1" s="1"/>
  <c r="E73" i="1" s="1"/>
  <c r="E28" i="1" s="1"/>
  <c r="U75" i="1"/>
  <c r="T75" i="1"/>
  <c r="S75" i="1"/>
  <c r="P74" i="1"/>
  <c r="P73" i="1" s="1"/>
  <c r="O74" i="1"/>
  <c r="N74" i="1"/>
  <c r="L74" i="1"/>
  <c r="L73" i="1" s="1"/>
  <c r="K74" i="1"/>
  <c r="H74" i="1"/>
  <c r="G74" i="1"/>
  <c r="G73" i="1" s="1"/>
  <c r="G28" i="1" s="1"/>
  <c r="G26" i="1" s="1"/>
  <c r="G25" i="1" s="1"/>
  <c r="N73" i="1"/>
  <c r="P71" i="1"/>
  <c r="O71" i="1"/>
  <c r="O69" i="1" s="1"/>
  <c r="N71" i="1"/>
  <c r="N69" i="1" s="1"/>
  <c r="L71" i="1"/>
  <c r="K71" i="1"/>
  <c r="K69" i="1" s="1"/>
  <c r="J71" i="1"/>
  <c r="J69" i="1" s="1"/>
  <c r="G71" i="1"/>
  <c r="G69" i="1" s="1"/>
  <c r="E71" i="1"/>
  <c r="E69" i="1" s="1"/>
  <c r="Q71" i="1"/>
  <c r="Q69" i="1" s="1"/>
  <c r="M71" i="1"/>
  <c r="M69" i="1" s="1"/>
  <c r="D71" i="1"/>
  <c r="D69" i="1" s="1"/>
  <c r="U70" i="1"/>
  <c r="T70" i="1"/>
  <c r="S70" i="1"/>
  <c r="P69" i="1"/>
  <c r="L69" i="1"/>
  <c r="U68" i="1"/>
  <c r="T68" i="1"/>
  <c r="S68" i="1"/>
  <c r="U67" i="1"/>
  <c r="T67" i="1"/>
  <c r="S67" i="1"/>
  <c r="U66" i="1"/>
  <c r="T66" i="1"/>
  <c r="S66" i="1"/>
  <c r="Q65" i="1"/>
  <c r="P65" i="1"/>
  <c r="O65" i="1"/>
  <c r="N65" i="1"/>
  <c r="M65" i="1"/>
  <c r="L65" i="1"/>
  <c r="K65" i="1"/>
  <c r="J65" i="1"/>
  <c r="I65" i="1"/>
  <c r="H65" i="1"/>
  <c r="U65" i="1" s="1"/>
  <c r="G65" i="1"/>
  <c r="E65" i="1"/>
  <c r="D65" i="1"/>
  <c r="U64" i="1"/>
  <c r="T64" i="1"/>
  <c r="S64" i="1"/>
  <c r="U63" i="1"/>
  <c r="T63" i="1"/>
  <c r="S63" i="1"/>
  <c r="U62" i="1"/>
  <c r="T62" i="1"/>
  <c r="S62" i="1"/>
  <c r="S61" i="1"/>
  <c r="Q61" i="1"/>
  <c r="P61" i="1"/>
  <c r="O61" i="1"/>
  <c r="N61" i="1"/>
  <c r="N60" i="1" s="1"/>
  <c r="M61" i="1"/>
  <c r="L61" i="1"/>
  <c r="K61" i="1"/>
  <c r="J61" i="1"/>
  <c r="J60" i="1" s="1"/>
  <c r="I61" i="1"/>
  <c r="H61" i="1"/>
  <c r="U61" i="1" s="1"/>
  <c r="G61" i="1"/>
  <c r="E61" i="1"/>
  <c r="E60" i="1" s="1"/>
  <c r="D61" i="1"/>
  <c r="U60" i="1"/>
  <c r="P60" i="1"/>
  <c r="O60" i="1"/>
  <c r="L60" i="1"/>
  <c r="K60" i="1"/>
  <c r="H60" i="1"/>
  <c r="G60" i="1"/>
  <c r="U59" i="1"/>
  <c r="T59" i="1"/>
  <c r="S59" i="1"/>
  <c r="U58" i="1"/>
  <c r="T58" i="1"/>
  <c r="S58" i="1"/>
  <c r="U57" i="1"/>
  <c r="Q57" i="1"/>
  <c r="P57" i="1"/>
  <c r="O57" i="1"/>
  <c r="N57" i="1"/>
  <c r="M57" i="1"/>
  <c r="L57" i="1"/>
  <c r="K57" i="1"/>
  <c r="J57" i="1"/>
  <c r="I57" i="1"/>
  <c r="H57" i="1"/>
  <c r="G57" i="1"/>
  <c r="E57" i="1"/>
  <c r="D57" i="1"/>
  <c r="Q54" i="1"/>
  <c r="M54" i="1"/>
  <c r="H56" i="1"/>
  <c r="S56" i="1" s="1"/>
  <c r="I56" i="1"/>
  <c r="D54" i="1"/>
  <c r="O54" i="1"/>
  <c r="G54" i="1"/>
  <c r="E54" i="1"/>
  <c r="P54" i="1"/>
  <c r="L54" i="1"/>
  <c r="Q51" i="1"/>
  <c r="M51" i="1"/>
  <c r="H53" i="1"/>
  <c r="I53" i="1"/>
  <c r="D51" i="1"/>
  <c r="O51" i="1"/>
  <c r="O50" i="1" s="1"/>
  <c r="G51" i="1"/>
  <c r="G50" i="1" s="1"/>
  <c r="E51" i="1"/>
  <c r="E50" i="1" s="1"/>
  <c r="P51" i="1"/>
  <c r="P50" i="1" s="1"/>
  <c r="P49" i="1" s="1"/>
  <c r="L51" i="1"/>
  <c r="L50" i="1" s="1"/>
  <c r="L49" i="1" s="1"/>
  <c r="P48" i="1"/>
  <c r="L48" i="1"/>
  <c r="U47" i="1"/>
  <c r="T47" i="1"/>
  <c r="S47" i="1"/>
  <c r="Q46" i="1"/>
  <c r="P46" i="1"/>
  <c r="O46" i="1"/>
  <c r="N46" i="1"/>
  <c r="M46" i="1"/>
  <c r="L46" i="1"/>
  <c r="G46" i="1"/>
  <c r="E46" i="1"/>
  <c r="D46" i="1"/>
  <c r="T45" i="1"/>
  <c r="Q45" i="1"/>
  <c r="P45" i="1"/>
  <c r="O45" i="1"/>
  <c r="N45" i="1"/>
  <c r="M45" i="1"/>
  <c r="L45" i="1"/>
  <c r="K45" i="1"/>
  <c r="J45" i="1"/>
  <c r="I45" i="1"/>
  <c r="H45" i="1"/>
  <c r="U45" i="1" s="1"/>
  <c r="G45" i="1"/>
  <c r="S45" i="1" s="1"/>
  <c r="E45" i="1"/>
  <c r="D45" i="1"/>
  <c r="Q44" i="1"/>
  <c r="P44" i="1"/>
  <c r="O44" i="1"/>
  <c r="N44" i="1"/>
  <c r="M44" i="1"/>
  <c r="L44" i="1"/>
  <c r="K44" i="1"/>
  <c r="T44" i="1" s="1"/>
  <c r="J44" i="1"/>
  <c r="I44" i="1"/>
  <c r="H44" i="1"/>
  <c r="U44" i="1" s="1"/>
  <c r="G44" i="1"/>
  <c r="S44" i="1" s="1"/>
  <c r="E44" i="1"/>
  <c r="D44" i="1"/>
  <c r="T43" i="1"/>
  <c r="Q43" i="1"/>
  <c r="P43" i="1"/>
  <c r="O43" i="1"/>
  <c r="N43" i="1"/>
  <c r="M43" i="1"/>
  <c r="L43" i="1"/>
  <c r="K43" i="1"/>
  <c r="J43" i="1"/>
  <c r="I43" i="1"/>
  <c r="H43" i="1"/>
  <c r="U43" i="1" s="1"/>
  <c r="G43" i="1"/>
  <c r="S43" i="1" s="1"/>
  <c r="E43" i="1"/>
  <c r="D43" i="1"/>
  <c r="Q42" i="1"/>
  <c r="P42" i="1"/>
  <c r="O42" i="1"/>
  <c r="N42" i="1"/>
  <c r="M42" i="1"/>
  <c r="L42" i="1"/>
  <c r="K42" i="1"/>
  <c r="T42" i="1" s="1"/>
  <c r="J42" i="1"/>
  <c r="I42" i="1"/>
  <c r="H42" i="1"/>
  <c r="U42" i="1" s="1"/>
  <c r="G42" i="1"/>
  <c r="S42" i="1" s="1"/>
  <c r="E42" i="1"/>
  <c r="D42" i="1"/>
  <c r="Q41" i="1"/>
  <c r="P41" i="1"/>
  <c r="O41" i="1"/>
  <c r="N41" i="1"/>
  <c r="M41" i="1"/>
  <c r="L41" i="1"/>
  <c r="G41" i="1"/>
  <c r="E41" i="1"/>
  <c r="D41" i="1"/>
  <c r="U40" i="1"/>
  <c r="T40" i="1"/>
  <c r="S40" i="1"/>
  <c r="U39" i="1"/>
  <c r="T39" i="1"/>
  <c r="S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Q32" i="1"/>
  <c r="P32" i="1"/>
  <c r="O32" i="1"/>
  <c r="N32" i="1"/>
  <c r="M32" i="1"/>
  <c r="L32" i="1"/>
  <c r="G32" i="1"/>
  <c r="E32" i="1"/>
  <c r="S31" i="1"/>
  <c r="Q31" i="1"/>
  <c r="P31" i="1"/>
  <c r="O31" i="1"/>
  <c r="N31" i="1"/>
  <c r="M31" i="1"/>
  <c r="L31" i="1"/>
  <c r="K31" i="1"/>
  <c r="T31" i="1" s="1"/>
  <c r="J31" i="1"/>
  <c r="I31" i="1"/>
  <c r="H31" i="1"/>
  <c r="G31" i="1"/>
  <c r="E31" i="1"/>
  <c r="D31" i="1"/>
  <c r="P30" i="1"/>
  <c r="G30" i="1"/>
  <c r="E30" i="1"/>
  <c r="S29" i="1"/>
  <c r="Q29" i="1"/>
  <c r="P29" i="1"/>
  <c r="O29" i="1"/>
  <c r="N29" i="1"/>
  <c r="M29" i="1"/>
  <c r="L29" i="1"/>
  <c r="K29" i="1"/>
  <c r="T29" i="1" s="1"/>
  <c r="J29" i="1"/>
  <c r="I29" i="1"/>
  <c r="H29" i="1"/>
  <c r="G29" i="1"/>
  <c r="E29" i="1"/>
  <c r="D29" i="1"/>
  <c r="Q28" i="1"/>
  <c r="P28" i="1"/>
  <c r="N28" i="1"/>
  <c r="M28" i="1"/>
  <c r="L28" i="1"/>
  <c r="D28" i="1"/>
  <c r="P27" i="1"/>
  <c r="O27" i="1"/>
  <c r="G27" i="1"/>
  <c r="P26" i="1"/>
  <c r="P25" i="1"/>
  <c r="D24" i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C24" i="1"/>
  <c r="B24" i="1"/>
  <c r="E27" i="1" l="1"/>
  <c r="E26" i="1" s="1"/>
  <c r="E25" i="1" s="1"/>
  <c r="E49" i="1"/>
  <c r="E48" i="1" s="1"/>
  <c r="S115" i="1"/>
  <c r="U115" i="1"/>
  <c r="T115" i="1"/>
  <c r="G49" i="1"/>
  <c r="G48" i="1" s="1"/>
  <c r="T74" i="1"/>
  <c r="U74" i="1"/>
  <c r="O73" i="1"/>
  <c r="O28" i="1" s="1"/>
  <c r="O26" i="1" s="1"/>
  <c r="O25" i="1" s="1"/>
  <c r="T53" i="1"/>
  <c r="U53" i="1" s="1"/>
  <c r="U56" i="1"/>
  <c r="T56" i="1"/>
  <c r="L27" i="1"/>
  <c r="L26" i="1" s="1"/>
  <c r="L25" i="1" s="1"/>
  <c r="U29" i="1"/>
  <c r="U31" i="1"/>
  <c r="J54" i="1"/>
  <c r="J51" i="1" s="1"/>
  <c r="J50" i="1" s="1"/>
  <c r="N54" i="1"/>
  <c r="N51" i="1" s="1"/>
  <c r="N50" i="1" s="1"/>
  <c r="T57" i="1"/>
  <c r="S57" i="1"/>
  <c r="T60" i="1"/>
  <c r="S60" i="1"/>
  <c r="D60" i="1"/>
  <c r="I60" i="1"/>
  <c r="M60" i="1"/>
  <c r="Q60" i="1"/>
  <c r="Q50" i="1" s="1"/>
  <c r="T101" i="1"/>
  <c r="U101" i="1" s="1"/>
  <c r="S101" i="1"/>
  <c r="T111" i="1"/>
  <c r="S111" i="1"/>
  <c r="U111" i="1"/>
  <c r="D50" i="1"/>
  <c r="S53" i="1"/>
  <c r="K89" i="1"/>
  <c r="K87" i="1" s="1"/>
  <c r="I90" i="1"/>
  <c r="I89" i="1" s="1"/>
  <c r="I87" i="1" s="1"/>
  <c r="T90" i="1"/>
  <c r="K51" i="1"/>
  <c r="K50" i="1" s="1"/>
  <c r="I52" i="1"/>
  <c r="M50" i="1"/>
  <c r="K54" i="1"/>
  <c r="I55" i="1"/>
  <c r="I54" i="1" s="1"/>
  <c r="H72" i="1"/>
  <c r="H91" i="1"/>
  <c r="J89" i="1"/>
  <c r="J87" i="1" s="1"/>
  <c r="S108" i="1"/>
  <c r="U108" i="1"/>
  <c r="T108" i="1"/>
  <c r="H52" i="1"/>
  <c r="H55" i="1"/>
  <c r="T61" i="1"/>
  <c r="S65" i="1"/>
  <c r="I72" i="1"/>
  <c r="I71" i="1" s="1"/>
  <c r="I69" i="1" s="1"/>
  <c r="I74" i="1"/>
  <c r="K95" i="1"/>
  <c r="K30" i="1" s="1"/>
  <c r="I96" i="1"/>
  <c r="I95" i="1" s="1"/>
  <c r="I30" i="1" s="1"/>
  <c r="O95" i="1"/>
  <c r="O30" i="1" s="1"/>
  <c r="H97" i="1"/>
  <c r="J95" i="1"/>
  <c r="J30" i="1" s="1"/>
  <c r="N95" i="1"/>
  <c r="N30" i="1" s="1"/>
  <c r="U102" i="1"/>
  <c r="U105" i="1"/>
  <c r="T105" i="1"/>
  <c r="S105" i="1"/>
  <c r="I115" i="1"/>
  <c r="I113" i="1" s="1"/>
  <c r="I32" i="1" s="1"/>
  <c r="K113" i="1"/>
  <c r="K32" i="1" s="1"/>
  <c r="H116" i="1"/>
  <c r="J113" i="1"/>
  <c r="J32" i="1" s="1"/>
  <c r="T65" i="1"/>
  <c r="U76" i="1"/>
  <c r="K83" i="1"/>
  <c r="I84" i="1"/>
  <c r="I83" i="1" s="1"/>
  <c r="H85" i="1"/>
  <c r="J83" i="1"/>
  <c r="J73" i="1" s="1"/>
  <c r="J28" i="1" s="1"/>
  <c r="S90" i="1"/>
  <c r="T92" i="1"/>
  <c r="S92" i="1"/>
  <c r="M95" i="1"/>
  <c r="M30" i="1" s="1"/>
  <c r="Q95" i="1"/>
  <c r="Q30" i="1" s="1"/>
  <c r="T99" i="1"/>
  <c r="U99" i="1" s="1"/>
  <c r="S99" i="1"/>
  <c r="T103" i="1"/>
  <c r="U103" i="1" s="1"/>
  <c r="S103" i="1"/>
  <c r="T109" i="1"/>
  <c r="U109" i="1" s="1"/>
  <c r="S109" i="1"/>
  <c r="T180" i="1"/>
  <c r="S180" i="1"/>
  <c r="K178" i="1"/>
  <c r="I181" i="1"/>
  <c r="S181" i="1" s="1"/>
  <c r="H182" i="1"/>
  <c r="J178" i="1"/>
  <c r="T80" i="1"/>
  <c r="H79" i="1"/>
  <c r="S80" i="1"/>
  <c r="I81" i="1"/>
  <c r="I79" i="1" s="1"/>
  <c r="I78" i="1" s="1"/>
  <c r="K79" i="1"/>
  <c r="K78" i="1" s="1"/>
  <c r="K73" i="1" s="1"/>
  <c r="K28" i="1" s="1"/>
  <c r="S96" i="1"/>
  <c r="D95" i="1"/>
  <c r="D30" i="1" s="1"/>
  <c r="U98" i="1"/>
  <c r="T98" i="1"/>
  <c r="S98" i="1"/>
  <c r="S100" i="1"/>
  <c r="U100" i="1"/>
  <c r="T100" i="1"/>
  <c r="S104" i="1"/>
  <c r="T104" i="1"/>
  <c r="U104" i="1" s="1"/>
  <c r="T107" i="1"/>
  <c r="U107" i="1" s="1"/>
  <c r="S107" i="1"/>
  <c r="T114" i="1"/>
  <c r="H113" i="1"/>
  <c r="S114" i="1"/>
  <c r="U179" i="1"/>
  <c r="T179" i="1"/>
  <c r="S179" i="1"/>
  <c r="T76" i="1"/>
  <c r="S77" i="1"/>
  <c r="U81" i="1"/>
  <c r="U84" i="1"/>
  <c r="S86" i="1"/>
  <c r="U90" i="1"/>
  <c r="U96" i="1"/>
  <c r="S102" i="1"/>
  <c r="S106" i="1"/>
  <c r="S110" i="1"/>
  <c r="U181" i="1"/>
  <c r="T77" i="1"/>
  <c r="T102" i="1"/>
  <c r="T106" i="1"/>
  <c r="U106" i="1" s="1"/>
  <c r="T110" i="1"/>
  <c r="N49" i="1" l="1"/>
  <c r="N48" i="1" s="1"/>
  <c r="N27" i="1"/>
  <c r="N26" i="1" s="1"/>
  <c r="N25" i="1" s="1"/>
  <c r="J27" i="1"/>
  <c r="J26" i="1" s="1"/>
  <c r="J49" i="1"/>
  <c r="J48" i="1" s="1"/>
  <c r="Q49" i="1"/>
  <c r="Q48" i="1" s="1"/>
  <c r="Q27" i="1"/>
  <c r="Q26" i="1" s="1"/>
  <c r="Q25" i="1" s="1"/>
  <c r="D49" i="1"/>
  <c r="D48" i="1" s="1"/>
  <c r="D27" i="1"/>
  <c r="D26" i="1" s="1"/>
  <c r="D25" i="1" s="1"/>
  <c r="U182" i="1"/>
  <c r="T182" i="1"/>
  <c r="S182" i="1"/>
  <c r="H178" i="1"/>
  <c r="I73" i="1"/>
  <c r="I28" i="1" s="1"/>
  <c r="S55" i="1"/>
  <c r="U55" i="1"/>
  <c r="H54" i="1"/>
  <c r="T55" i="1"/>
  <c r="O49" i="1"/>
  <c r="O48" i="1" s="1"/>
  <c r="J156" i="1"/>
  <c r="J41" i="1" s="1"/>
  <c r="J46" i="1"/>
  <c r="S81" i="1"/>
  <c r="T72" i="1"/>
  <c r="H71" i="1"/>
  <c r="S72" i="1"/>
  <c r="U72" i="1"/>
  <c r="T79" i="1"/>
  <c r="U79" i="1" s="1"/>
  <c r="S79" i="1"/>
  <c r="H78" i="1"/>
  <c r="I178" i="1"/>
  <c r="U116" i="1"/>
  <c r="T116" i="1"/>
  <c r="S116" i="1"/>
  <c r="S52" i="1"/>
  <c r="U52" i="1"/>
  <c r="H51" i="1"/>
  <c r="T52" i="1"/>
  <c r="I51" i="1"/>
  <c r="I50" i="1" s="1"/>
  <c r="S84" i="1"/>
  <c r="U113" i="1"/>
  <c r="T113" i="1"/>
  <c r="S113" i="1"/>
  <c r="H32" i="1"/>
  <c r="U97" i="1"/>
  <c r="T97" i="1"/>
  <c r="S97" i="1"/>
  <c r="H95" i="1"/>
  <c r="M49" i="1"/>
  <c r="M48" i="1" s="1"/>
  <c r="M27" i="1"/>
  <c r="M26" i="1" s="1"/>
  <c r="M25" i="1" s="1"/>
  <c r="K156" i="1"/>
  <c r="K41" i="1" s="1"/>
  <c r="K46" i="1"/>
  <c r="U85" i="1"/>
  <c r="T85" i="1"/>
  <c r="S85" i="1"/>
  <c r="H83" i="1"/>
  <c r="U91" i="1"/>
  <c r="T91" i="1"/>
  <c r="S91" i="1"/>
  <c r="H89" i="1"/>
  <c r="K49" i="1"/>
  <c r="K48" i="1" s="1"/>
  <c r="K27" i="1"/>
  <c r="K26" i="1" s="1"/>
  <c r="S74" i="1"/>
  <c r="T89" i="1" l="1"/>
  <c r="S89" i="1"/>
  <c r="H87" i="1"/>
  <c r="U89" i="1"/>
  <c r="U32" i="1"/>
  <c r="S32" i="1"/>
  <c r="T32" i="1"/>
  <c r="U71" i="1"/>
  <c r="T71" i="1"/>
  <c r="S71" i="1"/>
  <c r="H69" i="1"/>
  <c r="J25" i="1"/>
  <c r="T95" i="1"/>
  <c r="S95" i="1"/>
  <c r="U95" i="1"/>
  <c r="H30" i="1"/>
  <c r="T54" i="1"/>
  <c r="S54" i="1"/>
  <c r="U54" i="1"/>
  <c r="K25" i="1"/>
  <c r="I49" i="1"/>
  <c r="I27" i="1"/>
  <c r="I26" i="1" s="1"/>
  <c r="I156" i="1"/>
  <c r="I41" i="1" s="1"/>
  <c r="I46" i="1"/>
  <c r="T83" i="1"/>
  <c r="S83" i="1"/>
  <c r="U83" i="1"/>
  <c r="T51" i="1"/>
  <c r="U51" i="1" s="1"/>
  <c r="S51" i="1"/>
  <c r="H50" i="1"/>
  <c r="T178" i="1"/>
  <c r="S178" i="1"/>
  <c r="H156" i="1"/>
  <c r="U178" i="1"/>
  <c r="H46" i="1"/>
  <c r="S78" i="1"/>
  <c r="T78" i="1"/>
  <c r="U78" i="1" s="1"/>
  <c r="H73" i="1"/>
  <c r="U30" i="1" l="1"/>
  <c r="T30" i="1"/>
  <c r="S30" i="1"/>
  <c r="T69" i="1"/>
  <c r="S69" i="1"/>
  <c r="U69" i="1"/>
  <c r="S87" i="1"/>
  <c r="U87" i="1"/>
  <c r="T87" i="1"/>
  <c r="T73" i="1"/>
  <c r="U73" i="1" s="1"/>
  <c r="H28" i="1"/>
  <c r="S73" i="1"/>
  <c r="S156" i="1"/>
  <c r="U156" i="1"/>
  <c r="H41" i="1"/>
  <c r="T156" i="1"/>
  <c r="H49" i="1"/>
  <c r="T50" i="1"/>
  <c r="U50" i="1" s="1"/>
  <c r="S50" i="1"/>
  <c r="H27" i="1"/>
  <c r="I25" i="1"/>
  <c r="S46" i="1"/>
  <c r="U46" i="1"/>
  <c r="T46" i="1"/>
  <c r="I48" i="1"/>
  <c r="S41" i="1" l="1"/>
  <c r="U41" i="1"/>
  <c r="T41" i="1"/>
  <c r="U49" i="1"/>
  <c r="T49" i="1"/>
  <c r="H48" i="1"/>
  <c r="S49" i="1"/>
  <c r="U27" i="1"/>
  <c r="H26" i="1"/>
  <c r="S27" i="1"/>
  <c r="T27" i="1"/>
  <c r="U28" i="1"/>
  <c r="S28" i="1"/>
  <c r="T28" i="1"/>
  <c r="T48" i="1" l="1"/>
  <c r="S48" i="1"/>
  <c r="U48" i="1"/>
  <c r="H25" i="1"/>
  <c r="T26" i="1"/>
  <c r="U26" i="1" s="1"/>
  <c r="S26" i="1"/>
  <c r="S25" i="1" l="1"/>
  <c r="U25" i="1"/>
  <c r="T25" i="1"/>
</calcChain>
</file>

<file path=xl/sharedStrings.xml><?xml version="1.0" encoding="utf-8"?>
<sst xmlns="http://schemas.openxmlformats.org/spreadsheetml/2006/main" count="1027" uniqueCount="339">
  <si>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</si>
  <si>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</si>
  <si>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</si>
  <si>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</si>
  <si>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</si>
  <si>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</si>
  <si>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</si>
  <si>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</si>
  <si>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</si>
  <si>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</si>
  <si>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01.01.2022 в прогнозных ценах соответствующих лет, млн. рублей 
(без НДС) </t>
  </si>
  <si>
    <t xml:space="preserve">Остаток освоения капитальных вложений 
на  01.01.2022,  
млн. рублей 
(без НДС) </t>
  </si>
  <si>
    <t xml:space="preserve">Освоение капитальных вложений 2022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</si>
  <si>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</si>
  <si>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</si>
  <si>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</si>
  <si>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</si>
  <si>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</si>
  <si>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</si>
  <si>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</si>
  <si>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</si>
  <si>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</si>
  <si>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</si>
  <si>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</si>
  <si>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</si>
  <si>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</si>
  <si>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</si>
  <si>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</si>
  <si>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</si>
  <si>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</si>
  <si>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</si>
  <si>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</si>
  <si>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</si>
  <si>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</si>
  <si>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</si>
  <si>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</si>
  <si>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</si>
  <si>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</si>
  <si>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</si>
  <si>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</si>
  <si>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</si>
  <si>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</si>
  <si>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</si>
  <si>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</si>
  <si>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</si>
  <si>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</si>
  <si>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</si>
  <si>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</si>
  <si>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</si>
  <si>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</si>
  <si>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</si>
  <si>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</si>
  <si>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</si>
  <si>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</si>
  <si>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</si>
  <si>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</si>
  <si>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</si>
  <si>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</si>
  <si>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</si>
  <si>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</si>
  <si>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</si>
  <si>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</si>
  <si>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</si>
  <si>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</si>
  <si>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</si>
  <si>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</si>
  <si>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</si>
  <si>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</si>
  <si>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</si>
  <si>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</si>
  <si>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</si>
  <si>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</si>
  <si>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</si>
  <si>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</si>
  <si>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</si>
  <si>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</si>
  <si>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</si>
  <si>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 xml:space="preserve">
Невыполнение плана КВЛ обусловлено затянувшейся процедурой оформления актов монтажа счетчиков в рамках реализации ПРИУЭ</t>
  </si>
  <si>
    <t>Невыполнение плана КВЛ обусловлено затянувшейся процедурой оформления актов монтажа счетчиков в рамках реализации ПРИУЭ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</si>
  <si>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</si>
  <si>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</si>
  <si>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Освоение в 2022 году объемов КВЛ, не выполненных в 2021 году  в связи с отказом мэрии города на разрешение в проведении земельных работ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</si>
  <si>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</si>
  <si>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</si>
  <si>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</si>
  <si>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</si>
  <si>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</si>
  <si>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</si>
  <si>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</si>
  <si>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</si>
  <si>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</si>
  <si>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</si>
  <si>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</si>
  <si>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</si>
  <si>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</si>
  <si>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</si>
  <si>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</si>
  <si>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</si>
  <si>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</si>
  <si>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</si>
  <si>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</si>
  <si>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</si>
  <si>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</si>
  <si>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</si>
  <si>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</si>
  <si>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</si>
  <si>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</si>
  <si>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</si>
  <si>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</si>
  <si>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</si>
  <si>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</si>
  <si>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</si>
  <si>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</si>
  <si>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</si>
  <si>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</si>
  <si>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</si>
  <si>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</si>
  <si>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</si>
  <si>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</si>
  <si>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Отражение затрат на заработную плату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</si>
  <si>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</si>
  <si>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</si>
  <si>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</si>
  <si>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</si>
  <si>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</si>
  <si>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</si>
  <si>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</si>
  <si>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</si>
  <si>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</si>
  <si>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</si>
  <si>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</si>
  <si>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</si>
  <si>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</si>
  <si>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</si>
  <si>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</si>
  <si>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</si>
  <si>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</si>
  <si>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</si>
  <si>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Отражение затрат на разработку проектно-сметной документации по объектам Программы повышения надежности электросетевого комплекса ЧР на 2020-2024 годы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</si>
  <si>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</si>
  <si>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</si>
  <si>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</si>
  <si>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</si>
  <si>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</si>
  <si>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</si>
  <si>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</si>
  <si>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</si>
  <si>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</si>
  <si>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</si>
  <si>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</si>
  <si>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</si>
  <si>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</si>
  <si>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</si>
  <si>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</si>
  <si>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</si>
  <si>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</si>
  <si>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</si>
  <si>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</si>
  <si>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</si>
  <si>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</si>
  <si>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</si>
  <si>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</si>
  <si>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</si>
  <si>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</si>
  <si>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</si>
  <si>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</si>
  <si>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</si>
  <si>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</si>
  <si>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</si>
  <si>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</si>
  <si>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</si>
  <si>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</si>
  <si>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</si>
  <si>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</si>
  <si>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</si>
  <si>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</si>
  <si>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</si>
  <si>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</si>
  <si>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</si>
  <si>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</si>
  <si>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</si>
  <si>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</si>
  <si>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</si>
  <si>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</si>
  <si>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</si>
  <si>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</si>
  <si>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</si>
  <si>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</si>
  <si>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</si>
  <si>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</si>
  <si>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</si>
  <si>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</si>
  <si>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</si>
  <si>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</si>
  <si>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</si>
  <si>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</si>
  <si>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</si>
  <si>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</si>
  <si>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</si>
  <si>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</si>
  <si>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</si>
  <si>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</si>
  <si>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</si>
  <si>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</si>
  <si>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</si>
  <si>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</si>
  <si>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</si>
  <si>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</si>
  <si>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</si>
  <si>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</si>
  <si>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</si>
  <si>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</si>
  <si>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</si>
  <si>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</si>
  <si>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</si>
  <si>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</si>
  <si>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</si>
  <si>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</si>
  <si>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</si>
  <si>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</si>
  <si>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</si>
  <si>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</si>
  <si>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</si>
  <si>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</si>
  <si>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</si>
  <si>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</si>
  <si>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</si>
  <si>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</si>
  <si>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</si>
  <si>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</si>
  <si>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</si>
  <si>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</si>
  <si>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</si>
  <si>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</si>
  <si>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</si>
  <si>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</si>
  <si>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</si>
  <si>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</si>
  <si>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</si>
  <si>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</si>
  <si>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</si>
  <si>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</si>
  <si>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</si>
  <si>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</si>
  <si>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</si>
  <si>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</si>
  <si>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</si>
  <si>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</si>
  <si>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</si>
  <si>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</si>
  <si>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</si>
  <si>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</si>
  <si>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</si>
  <si>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</si>
  <si>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</si>
  <si>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</si>
  <si>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</si>
  <si>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</si>
  <si>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</si>
  <si>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</si>
  <si>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</si>
  <si>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</si>
  <si>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</si>
  <si>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</si>
  <si>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</si>
  <si>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</si>
  <si>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</si>
  <si>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>1.1.1.1.1</t>
  </si>
  <si>
    <t>1.1.1.1.2</t>
  </si>
  <si>
    <t>K_Che258</t>
  </si>
  <si>
    <t>L_Che394</t>
  </si>
  <si>
    <t>K_Che259</t>
  </si>
  <si>
    <t>J_Che251_19</t>
  </si>
  <si>
    <t>I_Che164</t>
  </si>
  <si>
    <t>I_Che165</t>
  </si>
  <si>
    <t>L_Che381_20</t>
  </si>
  <si>
    <t>L_Che382</t>
  </si>
  <si>
    <t>L_Che384</t>
  </si>
  <si>
    <t>J_Che253</t>
  </si>
  <si>
    <t>J_Che254</t>
  </si>
  <si>
    <t>L_Che365_20</t>
  </si>
  <si>
    <t>L_Che366_20</t>
  </si>
  <si>
    <t>L_Che367</t>
  </si>
  <si>
    <t>L_Che368</t>
  </si>
  <si>
    <t>L_Che369</t>
  </si>
  <si>
    <t>L_Che370</t>
  </si>
  <si>
    <t>L_Che371</t>
  </si>
  <si>
    <t>L_Che372</t>
  </si>
  <si>
    <t>L_Che373</t>
  </si>
  <si>
    <t>L_Che374</t>
  </si>
  <si>
    <t>L_Che375</t>
  </si>
  <si>
    <t>L_Che376</t>
  </si>
  <si>
    <t>L_Che377</t>
  </si>
  <si>
    <t>L_Che378</t>
  </si>
  <si>
    <t>L_Che379</t>
  </si>
  <si>
    <t>L_Che380</t>
  </si>
  <si>
    <t>K_Che353</t>
  </si>
  <si>
    <t>L_Che441_21</t>
  </si>
  <si>
    <t>G_Che2_16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</si>
  <si>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</si>
  <si>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</si>
  <si>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</si>
  <si>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</si>
  <si>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</si>
  <si>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</si>
  <si>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</si>
  <si>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</si>
  <si>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</si>
  <si>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</si>
  <si>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</si>
  <si>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</si>
  <si>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</si>
  <si>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</si>
  <si>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</si>
  <si>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</si>
  <si>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</si>
  <si>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</si>
  <si>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</si>
  <si>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</si>
  <si>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</si>
  <si>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</si>
  <si>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</si>
  <si>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</si>
  <si>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</si>
  <si>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</si>
  <si>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</si>
  <si>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</si>
  <si>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</si>
  <si>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Разработка проектно-сметной документации по реконструкции распредсетей ВЛ и ТП 10-6/0,4кВ</t>
  </si>
  <si>
    <t>Приобретение квадрокоптера - 2 ед</t>
  </si>
  <si>
    <t>Приобретение оборудования, требующего монтажа для обслуживания сетей, прочее оборудование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</si>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</sst>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2" fillId="0" borderId="0"/>
  </cellStyleXfs>
  <cellXfs count="109">
    <xf numFmtId="0" fontId="0" fillId="0" borderId="0" xfId="0"/>
    <xf numFmtId="0" fontId="2" fillId="0" borderId="0" xfId="2" applyFont="1" applyFill="1"/>
    <xf numFmtId="0" fontId="3" fillId="0" borderId="0" xfId="2" applyFont="1" applyFill="1" applyBorder="1" applyAlignment="1"/>
    <xf numFmtId="0" fontId="2" fillId="0" borderId="0" xfId="2" applyFont="1" applyFill="1" applyBorder="1"/>
    <xf numFmtId="0" fontId="3" fillId="0" borderId="0" xfId="2" applyFont="1" applyFill="1" applyAlignment="1">
      <alignment wrapText="1"/>
    </xf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/>
    <xf numFmtId="0" fontId="3" fillId="0" borderId="0" xfId="2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8" fillId="0" borderId="0" xfId="2" applyFont="1" applyFill="1"/>
    <xf numFmtId="10" fontId="2" fillId="0" borderId="0" xfId="2" applyNumberFormat="1" applyFont="1" applyFill="1"/>
    <xf numFmtId="2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0" fontId="2" fillId="0" borderId="2" xfId="6" applyFont="1" applyFill="1" applyBorder="1" applyAlignment="1">
      <alignment horizontal="center" vertical="center" wrapText="1"/>
    </xf>
    <xf numFmtId="0" fontId="5" fillId="0" borderId="2" xfId="11" applyNumberFormat="1" applyFont="1" applyFill="1" applyBorder="1" applyAlignment="1">
      <alignment horizontal="left" vertical="center" wrapText="1"/>
    </xf>
    <xf numFmtId="164" fontId="2" fillId="0" borderId="0" xfId="2" applyNumberFormat="1" applyFont="1" applyFill="1"/>
    <xf numFmtId="0" fontId="2" fillId="0" borderId="2" xfId="6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left" vertical="center"/>
    </xf>
    <xf numFmtId="0" fontId="2" fillId="0" borderId="0" xfId="2" applyNumberFormat="1" applyFont="1" applyFill="1"/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8" fillId="0" borderId="0" xfId="2" applyNumberFormat="1" applyFont="1" applyFill="1"/>
    <xf numFmtId="0" fontId="8" fillId="0" borderId="0" xfId="2" applyFont="1" applyFill="1" applyAlignment="1">
      <alignment horizontal="left"/>
    </xf>
    <xf numFmtId="164" fontId="8" fillId="0" borderId="0" xfId="2" applyNumberFormat="1" applyFont="1" applyFill="1" applyAlignment="1">
      <alignment horizontal="center" vertical="center"/>
    </xf>
    <xf numFmtId="165" fontId="8" fillId="0" borderId="0" xfId="2" applyNumberFormat="1" applyFont="1" applyFill="1" applyAlignment="1">
      <alignment horizontal="center" vertical="center"/>
    </xf>
    <xf numFmtId="0" fontId="9" fillId="0" borderId="0" xfId="2" applyFont="1" applyFill="1" applyAlignment="1">
      <alignment horizontal="right" vertical="center"/>
    </xf>
    <xf numFmtId="164" fontId="10" fillId="0" borderId="0" xfId="2" applyNumberFormat="1" applyFont="1" applyFill="1" applyAlignment="1">
      <alignment horizontal="right"/>
    </xf>
    <xf numFmtId="164" fontId="10" fillId="0" borderId="0" xfId="2" applyNumberFormat="1" applyFont="1" applyFill="1" applyAlignment="1">
      <alignment horizontal="center" vertical="center"/>
    </xf>
    <xf numFmtId="2" fontId="8" fillId="0" borderId="0" xfId="2" applyNumberFormat="1" applyFont="1" applyFill="1" applyAlignment="1">
      <alignment horizontal="center" vertical="center"/>
    </xf>
    <xf numFmtId="0" fontId="10" fillId="0" borderId="0" xfId="2" applyFont="1" applyFill="1" applyAlignment="1">
      <alignment horizontal="right"/>
    </xf>
    <xf numFmtId="2" fontId="10" fillId="0" borderId="0" xfId="2" applyNumberFormat="1" applyFont="1" applyFill="1" applyAlignment="1">
      <alignment horizontal="right"/>
    </xf>
    <xf numFmtId="164" fontId="10" fillId="0" borderId="0" xfId="2" applyNumberFormat="1" applyFont="1" applyFill="1" applyAlignment="1">
      <alignment horizontal="right" vertical="center"/>
    </xf>
    <xf numFmtId="9" fontId="10" fillId="0" borderId="0" xfId="2" applyNumberFormat="1" applyFont="1" applyFill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1" fontId="2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top" wrapText="1"/>
    </xf>
    <xf numFmtId="2" fontId="5" fillId="0" borderId="2" xfId="8" applyNumberFormat="1" applyFont="1" applyFill="1" applyBorder="1" applyAlignment="1">
      <alignment horizontal="center" vertical="center"/>
    </xf>
    <xf numFmtId="2" fontId="5" fillId="0" borderId="2" xfId="2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 wrapText="1"/>
    </xf>
    <xf numFmtId="9" fontId="5" fillId="0" borderId="2" xfId="10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64" fontId="5" fillId="0" borderId="2" xfId="8" applyNumberFormat="1" applyFont="1" applyFill="1" applyBorder="1" applyAlignment="1">
      <alignment horizontal="center" vertical="center"/>
    </xf>
    <xf numFmtId="0" fontId="5" fillId="0" borderId="2" xfId="10" applyNumberFormat="1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left" vertical="center" wrapText="1"/>
    </xf>
    <xf numFmtId="0" fontId="5" fillId="0" borderId="2" xfId="10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/>
    </xf>
    <xf numFmtId="164" fontId="2" fillId="0" borderId="2" xfId="9" applyNumberFormat="1" applyFont="1" applyFill="1" applyBorder="1" applyAlignment="1">
      <alignment horizontal="center" vertical="center" wrapText="1"/>
    </xf>
    <xf numFmtId="9" fontId="2" fillId="0" borderId="2" xfId="9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2" fontId="2" fillId="0" borderId="2" xfId="12" applyNumberFormat="1" applyFont="1" applyFill="1" applyBorder="1" applyAlignment="1">
      <alignment horizontal="left" vertical="center" wrapText="1"/>
    </xf>
    <xf numFmtId="164" fontId="2" fillId="0" borderId="2" xfId="1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2" fontId="2" fillId="0" borderId="0" xfId="2" applyNumberFormat="1" applyFont="1" applyFill="1" applyAlignment="1">
      <alignment horizontal="center" vertical="center"/>
    </xf>
    <xf numFmtId="0" fontId="14" fillId="0" borderId="0" xfId="2" applyFont="1" applyFill="1" applyAlignment="1">
      <alignment horizontal="left"/>
    </xf>
    <xf numFmtId="0" fontId="14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13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13">
    <cellStyle name="Обычный" xfId="0" builtinId="0"/>
    <cellStyle name="Обычный 11 2" xfId="7"/>
    <cellStyle name="Обычный 18" xfId="8"/>
    <cellStyle name="Обычный 18 2" xfId="11"/>
    <cellStyle name="Обычный 3 2 2 3" xfId="2"/>
    <cellStyle name="Обычный 3 21" xfId="9"/>
    <cellStyle name="Обычный 3 4" xfId="6"/>
    <cellStyle name="Обычный 5" xfId="5"/>
    <cellStyle name="Обычный 7" xfId="4"/>
    <cellStyle name="Обычный 7 3" xfId="10"/>
    <cellStyle name="Обычный 7 4" xfId="3"/>
    <cellStyle name="Процентный" xfId="1" builtinId="5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B231"/>
  <sheetViews>
    <sheetView tabSelected="1" showRuler="0" zoomScale="55" zoomScaleNormal="70" zoomScaleSheetLayoutView="55" workbookViewId="0">
      <selection activeCell="B31" sqref="B31"/>
    </sheetView>
  </sheetViews>
  <sheetFormatPr defaultColWidth="10.28515625" defaultRowHeight="15.75" x14ac:dyDescent="0.25"/>
  <cols>
    <col min="1" max="1" width="11.85546875" style="23" customWidth="1"/>
    <col min="2" max="2" width="55.42578125" style="19" customWidth="1"/>
    <col min="3" max="3" width="19" style="1" customWidth="1"/>
    <col min="4" max="4" width="22.140625" style="1" customWidth="1"/>
    <col min="5" max="5" width="20" style="1" customWidth="1"/>
    <col min="6" max="7" width="13.7109375" style="1" customWidth="1"/>
    <col min="8" max="8" width="12.7109375" style="14" customWidth="1"/>
    <col min="9" max="15" width="10" style="14" customWidth="1"/>
    <col min="16" max="17" width="12.5703125" style="14" customWidth="1"/>
    <col min="18" max="18" width="11.140625" style="14" customWidth="1"/>
    <col min="19" max="19" width="11.85546875" style="14" customWidth="1"/>
    <col min="20" max="20" width="12.28515625" style="78" customWidth="1"/>
    <col min="21" max="21" width="10.28515625" style="14" customWidth="1"/>
    <col min="22" max="22" width="68.140625" style="14" customWidth="1"/>
    <col min="23" max="24" width="16.42578125" style="1" customWidth="1"/>
    <col min="25" max="25" width="17.42578125" style="1" customWidth="1"/>
    <col min="26" max="26" width="10.28515625" style="1" customWidth="1"/>
    <col min="27" max="27" width="16.5703125" style="1" customWidth="1"/>
    <col min="28" max="28" width="18.5703125" style="1" customWidth="1"/>
    <col min="29" max="49" width="10.28515625" style="1" customWidth="1"/>
    <col min="50" max="16384" width="10.28515625" style="1"/>
  </cols>
  <sheetData>
    <row r="1" spans="1:24" ht="18.75" x14ac:dyDescent="0.25">
      <c r="A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0" t="s">
        <v>0</v>
      </c>
    </row>
    <row r="2" spans="1:24" ht="18.75" x14ac:dyDescent="0.3">
      <c r="A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9" t="s">
        <v>1</v>
      </c>
    </row>
    <row r="3" spans="1:24" ht="18.75" x14ac:dyDescent="0.3">
      <c r="A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9" t="s">
        <v>2</v>
      </c>
    </row>
    <row r="4" spans="1:24" s="3" customFormat="1" ht="18.75" x14ac:dyDescent="0.3">
      <c r="A4" s="105" t="s">
        <v>3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2"/>
    </row>
    <row r="5" spans="1:24" s="3" customFormat="1" ht="18.75" customHeight="1" x14ac:dyDescent="0.3">
      <c r="A5" s="106" t="s">
        <v>263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4"/>
      <c r="X5" s="4"/>
    </row>
    <row r="6" spans="1:24" s="3" customFormat="1" ht="18.75" x14ac:dyDescent="0.3">
      <c r="A6" s="5"/>
      <c r="B6" s="21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4" s="3" customFormat="1" ht="18.75" customHeight="1" x14ac:dyDescent="0.3">
      <c r="A7" s="106" t="s">
        <v>264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4"/>
    </row>
    <row r="8" spans="1:24" x14ac:dyDescent="0.25">
      <c r="A8" s="99" t="s">
        <v>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6"/>
    </row>
    <row r="9" spans="1:24" x14ac:dyDescent="0.25">
      <c r="A9" s="7"/>
      <c r="B9" s="22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4" ht="18.75" x14ac:dyDescent="0.3">
      <c r="A10" s="107" t="s">
        <v>265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8"/>
    </row>
    <row r="11" spans="1:24" ht="18.75" x14ac:dyDescent="0.3">
      <c r="A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9"/>
    </row>
    <row r="12" spans="1:24" ht="18.75" x14ac:dyDescent="0.25">
      <c r="A12" s="108" t="s">
        <v>266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"/>
    </row>
    <row r="13" spans="1:24" x14ac:dyDescent="0.25">
      <c r="A13" s="99" t="s">
        <v>5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6"/>
    </row>
    <row r="14" spans="1:24" ht="18.75" customHeight="1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</row>
    <row r="15" spans="1:24" ht="18.75" customHeight="1" x14ac:dyDescent="0.25">
      <c r="J15" s="24"/>
      <c r="K15" s="24"/>
      <c r="L15" s="24"/>
      <c r="M15" s="24"/>
      <c r="N15" s="24"/>
      <c r="O15" s="24"/>
      <c r="P15" s="24"/>
      <c r="Q15" s="24"/>
      <c r="R15" s="24"/>
      <c r="T15" s="25"/>
      <c r="U15" s="26"/>
      <c r="V15" s="27"/>
    </row>
    <row r="16" spans="1:24" s="11" customFormat="1" ht="18.75" x14ac:dyDescent="0.25">
      <c r="A16" s="28"/>
      <c r="B16" s="29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1"/>
      <c r="U16" s="30"/>
      <c r="V16" s="32"/>
    </row>
    <row r="18" spans="1:28" s="11" customFormat="1" x14ac:dyDescent="0.25">
      <c r="A18" s="28"/>
      <c r="B18" s="29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4"/>
      <c r="V18" s="35"/>
    </row>
    <row r="19" spans="1:28" s="11" customFormat="1" x14ac:dyDescent="0.25">
      <c r="A19" s="28"/>
      <c r="B19" s="29"/>
      <c r="D19" s="36"/>
      <c r="E19" s="37"/>
      <c r="F19" s="36"/>
      <c r="G19" s="36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4"/>
      <c r="S19" s="34"/>
      <c r="T19" s="34"/>
      <c r="U19" s="39"/>
      <c r="V19" s="35"/>
    </row>
    <row r="20" spans="1:28" ht="96" customHeight="1" x14ac:dyDescent="0.25">
      <c r="A20" s="95" t="s">
        <v>6</v>
      </c>
      <c r="B20" s="101" t="s">
        <v>7</v>
      </c>
      <c r="C20" s="98" t="s">
        <v>8</v>
      </c>
      <c r="D20" s="95" t="s">
        <v>9</v>
      </c>
      <c r="E20" s="95" t="s">
        <v>10</v>
      </c>
      <c r="F20" s="98" t="s">
        <v>11</v>
      </c>
      <c r="G20" s="98"/>
      <c r="H20" s="102" t="s">
        <v>12</v>
      </c>
      <c r="I20" s="103"/>
      <c r="J20" s="103"/>
      <c r="K20" s="103"/>
      <c r="L20" s="103"/>
      <c r="M20" s="103"/>
      <c r="N20" s="103"/>
      <c r="O20" s="103"/>
      <c r="P20" s="103"/>
      <c r="Q20" s="104"/>
      <c r="R20" s="98" t="s">
        <v>13</v>
      </c>
      <c r="S20" s="98"/>
      <c r="T20" s="89" t="s">
        <v>14</v>
      </c>
      <c r="U20" s="90"/>
      <c r="V20" s="95" t="s">
        <v>15</v>
      </c>
      <c r="W20" s="12"/>
    </row>
    <row r="21" spans="1:28" x14ac:dyDescent="0.25">
      <c r="A21" s="96"/>
      <c r="B21" s="101"/>
      <c r="C21" s="98"/>
      <c r="D21" s="96"/>
      <c r="E21" s="96"/>
      <c r="F21" s="85" t="s">
        <v>16</v>
      </c>
      <c r="G21" s="85" t="s">
        <v>17</v>
      </c>
      <c r="H21" s="98" t="s">
        <v>18</v>
      </c>
      <c r="I21" s="98"/>
      <c r="J21" s="98" t="s">
        <v>19</v>
      </c>
      <c r="K21" s="98"/>
      <c r="L21" s="98" t="s">
        <v>20</v>
      </c>
      <c r="M21" s="98"/>
      <c r="N21" s="89" t="s">
        <v>21</v>
      </c>
      <c r="O21" s="90"/>
      <c r="P21" s="89" t="s">
        <v>22</v>
      </c>
      <c r="Q21" s="90"/>
      <c r="R21" s="85" t="s">
        <v>16</v>
      </c>
      <c r="S21" s="85" t="s">
        <v>17</v>
      </c>
      <c r="T21" s="91"/>
      <c r="U21" s="92"/>
      <c r="V21" s="96"/>
    </row>
    <row r="22" spans="1:28" x14ac:dyDescent="0.25">
      <c r="A22" s="96"/>
      <c r="B22" s="101"/>
      <c r="C22" s="98"/>
      <c r="D22" s="96"/>
      <c r="E22" s="96"/>
      <c r="F22" s="85"/>
      <c r="G22" s="85"/>
      <c r="H22" s="98"/>
      <c r="I22" s="98"/>
      <c r="J22" s="98"/>
      <c r="K22" s="98"/>
      <c r="L22" s="98"/>
      <c r="M22" s="98"/>
      <c r="N22" s="93"/>
      <c r="O22" s="94"/>
      <c r="P22" s="93"/>
      <c r="Q22" s="94"/>
      <c r="R22" s="85"/>
      <c r="S22" s="85"/>
      <c r="T22" s="93"/>
      <c r="U22" s="94"/>
      <c r="V22" s="96"/>
    </row>
    <row r="23" spans="1:28" ht="54" customHeight="1" x14ac:dyDescent="0.25">
      <c r="A23" s="97"/>
      <c r="B23" s="101"/>
      <c r="C23" s="98"/>
      <c r="D23" s="97"/>
      <c r="E23" s="97"/>
      <c r="F23" s="85"/>
      <c r="G23" s="85"/>
      <c r="H23" s="40" t="s">
        <v>23</v>
      </c>
      <c r="I23" s="40" t="s">
        <v>24</v>
      </c>
      <c r="J23" s="40" t="s">
        <v>23</v>
      </c>
      <c r="K23" s="40" t="s">
        <v>24</v>
      </c>
      <c r="L23" s="40" t="s">
        <v>23</v>
      </c>
      <c r="M23" s="40" t="s">
        <v>24</v>
      </c>
      <c r="N23" s="41" t="s">
        <v>23</v>
      </c>
      <c r="O23" s="41" t="s">
        <v>24</v>
      </c>
      <c r="P23" s="41" t="s">
        <v>23</v>
      </c>
      <c r="Q23" s="41" t="s">
        <v>24</v>
      </c>
      <c r="R23" s="85"/>
      <c r="S23" s="85"/>
      <c r="T23" s="42" t="s">
        <v>25</v>
      </c>
      <c r="U23" s="42" t="s">
        <v>26</v>
      </c>
      <c r="V23" s="97"/>
    </row>
    <row r="24" spans="1:28" ht="36" customHeight="1" x14ac:dyDescent="0.25">
      <c r="A24" s="43">
        <v>1</v>
      </c>
      <c r="B24" s="18">
        <f t="shared" ref="B24:V24" si="0">A24+1</f>
        <v>2</v>
      </c>
      <c r="C24" s="15">
        <f t="shared" si="0"/>
        <v>3</v>
      </c>
      <c r="D24" s="15">
        <f t="shared" si="0"/>
        <v>4</v>
      </c>
      <c r="E24" s="15">
        <f t="shared" si="0"/>
        <v>5</v>
      </c>
      <c r="F24" s="15">
        <f t="shared" si="0"/>
        <v>6</v>
      </c>
      <c r="G24" s="15">
        <f t="shared" si="0"/>
        <v>7</v>
      </c>
      <c r="H24" s="15">
        <f t="shared" si="0"/>
        <v>8</v>
      </c>
      <c r="I24" s="15">
        <f t="shared" si="0"/>
        <v>9</v>
      </c>
      <c r="J24" s="15">
        <f t="shared" si="0"/>
        <v>10</v>
      </c>
      <c r="K24" s="15">
        <f t="shared" si="0"/>
        <v>11</v>
      </c>
      <c r="L24" s="15">
        <f t="shared" si="0"/>
        <v>12</v>
      </c>
      <c r="M24" s="15">
        <f t="shared" si="0"/>
        <v>13</v>
      </c>
      <c r="N24" s="15">
        <f t="shared" si="0"/>
        <v>14</v>
      </c>
      <c r="O24" s="15">
        <f t="shared" si="0"/>
        <v>15</v>
      </c>
      <c r="P24" s="15">
        <f t="shared" si="0"/>
        <v>16</v>
      </c>
      <c r="Q24" s="15">
        <f t="shared" si="0"/>
        <v>17</v>
      </c>
      <c r="R24" s="15">
        <f t="shared" si="0"/>
        <v>18</v>
      </c>
      <c r="S24" s="15">
        <f t="shared" si="0"/>
        <v>19</v>
      </c>
      <c r="T24" s="15">
        <f t="shared" si="0"/>
        <v>20</v>
      </c>
      <c r="U24" s="15">
        <f t="shared" si="0"/>
        <v>21</v>
      </c>
      <c r="V24" s="15">
        <f t="shared" si="0"/>
        <v>22</v>
      </c>
    </row>
    <row r="25" spans="1:28" ht="31.5" customHeight="1" x14ac:dyDescent="0.25">
      <c r="A25" s="44">
        <v>0</v>
      </c>
      <c r="B25" s="18" t="s">
        <v>27</v>
      </c>
      <c r="C25" s="45" t="s">
        <v>28</v>
      </c>
      <c r="D25" s="46">
        <f>D26+D33+D41+D47</f>
        <v>527.03460381355933</v>
      </c>
      <c r="E25" s="46">
        <f>E26+E33+E41+E47</f>
        <v>1935.0121940090587</v>
      </c>
      <c r="F25" s="47" t="s">
        <v>29</v>
      </c>
      <c r="G25" s="46">
        <f t="shared" ref="G25:Q25" si="1">G26+G33+G41+G47</f>
        <v>3204.2539305956975</v>
      </c>
      <c r="H25" s="46">
        <f t="shared" si="1"/>
        <v>2697.5191508771686</v>
      </c>
      <c r="I25" s="46">
        <f t="shared" si="1"/>
        <v>195.39949659999999</v>
      </c>
      <c r="J25" s="46">
        <f t="shared" si="1"/>
        <v>189.14593766767919</v>
      </c>
      <c r="K25" s="46">
        <f t="shared" si="1"/>
        <v>195.39949659999999</v>
      </c>
      <c r="L25" s="46">
        <f t="shared" si="1"/>
        <v>364.21330238721612</v>
      </c>
      <c r="M25" s="46">
        <f t="shared" si="1"/>
        <v>0</v>
      </c>
      <c r="N25" s="46">
        <f t="shared" si="1"/>
        <v>779.02827917762829</v>
      </c>
      <c r="O25" s="46">
        <f t="shared" si="1"/>
        <v>0</v>
      </c>
      <c r="P25" s="46">
        <f t="shared" si="1"/>
        <v>1365.1316316446446</v>
      </c>
      <c r="Q25" s="46">
        <f t="shared" si="1"/>
        <v>0</v>
      </c>
      <c r="R25" s="48" t="s">
        <v>29</v>
      </c>
      <c r="S25" s="49">
        <f>IF(H25="нд","нд",G25-I25)</f>
        <v>3008.8544339956975</v>
      </c>
      <c r="T25" s="50">
        <f>IF(H25="нд","нд",(K25)-(J25))</f>
        <v>6.2535589323208001</v>
      </c>
      <c r="U25" s="51">
        <f>IF(H25="нд","нд",IF(J25&gt;0,T25/J25,"-"))</f>
        <v>3.3062084279642412E-2</v>
      </c>
      <c r="V25" s="15" t="s">
        <v>29</v>
      </c>
      <c r="Y25" s="13"/>
      <c r="AB25" s="13"/>
    </row>
    <row r="26" spans="1:28" ht="31.5" customHeight="1" x14ac:dyDescent="0.25">
      <c r="A26" s="44" t="s">
        <v>30</v>
      </c>
      <c r="B26" s="18" t="s">
        <v>31</v>
      </c>
      <c r="C26" s="45" t="s">
        <v>28</v>
      </c>
      <c r="D26" s="52">
        <f>D27+D28+D29+D30+D31+D32</f>
        <v>527.03460381355933</v>
      </c>
      <c r="E26" s="52">
        <f>E27+E28+E29+E30+E31+E32</f>
        <v>1933.6784826257253</v>
      </c>
      <c r="F26" s="47" t="s">
        <v>29</v>
      </c>
      <c r="G26" s="52">
        <f t="shared" ref="G26:Q26" si="2">G27+G28+G29+G30+G31+G32</f>
        <v>3144.2535656031673</v>
      </c>
      <c r="H26" s="52">
        <f t="shared" si="2"/>
        <v>2651.6128158087131</v>
      </c>
      <c r="I26" s="52">
        <f t="shared" si="2"/>
        <v>195.39949659999999</v>
      </c>
      <c r="J26" s="52">
        <f t="shared" si="2"/>
        <v>189.14593766767919</v>
      </c>
      <c r="K26" s="52">
        <f t="shared" si="2"/>
        <v>195.39949659999999</v>
      </c>
      <c r="L26" s="52">
        <f t="shared" si="2"/>
        <v>364.21330238721612</v>
      </c>
      <c r="M26" s="52">
        <f t="shared" si="2"/>
        <v>0</v>
      </c>
      <c r="N26" s="52">
        <f t="shared" si="2"/>
        <v>779.02827917762829</v>
      </c>
      <c r="O26" s="52">
        <f t="shared" si="2"/>
        <v>0</v>
      </c>
      <c r="P26" s="52">
        <f t="shared" si="2"/>
        <v>1319.2252965761891</v>
      </c>
      <c r="Q26" s="52">
        <f t="shared" si="2"/>
        <v>0</v>
      </c>
      <c r="R26" s="48" t="s">
        <v>29</v>
      </c>
      <c r="S26" s="49">
        <f t="shared" ref="S26:S89" si="3">IF(H26="нд","нд",G26-I26)</f>
        <v>2948.8540690031673</v>
      </c>
      <c r="T26" s="50">
        <f t="shared" ref="T26:T94" si="4">IF(H26="нд","нд",(K26)-(J26))</f>
        <v>6.2535589323208001</v>
      </c>
      <c r="U26" s="51">
        <f t="shared" ref="U26:U94" si="5">IF(H26="нд","нд",IF(J26&gt;0,T26/J26,"-"))</f>
        <v>3.3062084279642412E-2</v>
      </c>
      <c r="V26" s="15" t="s">
        <v>29</v>
      </c>
      <c r="Y26" s="13"/>
      <c r="AB26" s="13"/>
    </row>
    <row r="27" spans="1:28" ht="31.5" customHeight="1" x14ac:dyDescent="0.25">
      <c r="A27" s="44" t="s">
        <v>32</v>
      </c>
      <c r="B27" s="18" t="s">
        <v>33</v>
      </c>
      <c r="C27" s="45" t="s">
        <v>28</v>
      </c>
      <c r="D27" s="53">
        <f>D50</f>
        <v>3.9461440677966109</v>
      </c>
      <c r="E27" s="53">
        <f>E50</f>
        <v>46.692932829999997</v>
      </c>
      <c r="F27" s="47" t="s">
        <v>29</v>
      </c>
      <c r="G27" s="53">
        <f t="shared" ref="G27:Q27" si="6">G50</f>
        <v>88.32949778235367</v>
      </c>
      <c r="H27" s="53">
        <f t="shared" si="6"/>
        <v>34.512467324077782</v>
      </c>
      <c r="I27" s="53">
        <f t="shared" si="6"/>
        <v>2.1483825800000003</v>
      </c>
      <c r="J27" s="53">
        <f t="shared" si="6"/>
        <v>2.5892255799999999</v>
      </c>
      <c r="K27" s="53">
        <f t="shared" si="6"/>
        <v>2.1483825800000003</v>
      </c>
      <c r="L27" s="53">
        <f t="shared" si="6"/>
        <v>8.4600000000000009</v>
      </c>
      <c r="M27" s="53">
        <f t="shared" si="6"/>
        <v>0</v>
      </c>
      <c r="N27" s="53">
        <f t="shared" si="6"/>
        <v>10.46</v>
      </c>
      <c r="O27" s="53">
        <f t="shared" si="6"/>
        <v>0</v>
      </c>
      <c r="P27" s="53">
        <f t="shared" si="6"/>
        <v>13.00324174407778</v>
      </c>
      <c r="Q27" s="53">
        <f t="shared" si="6"/>
        <v>0</v>
      </c>
      <c r="R27" s="48" t="s">
        <v>29</v>
      </c>
      <c r="S27" s="49">
        <f t="shared" si="3"/>
        <v>86.181115202353666</v>
      </c>
      <c r="T27" s="50">
        <f t="shared" si="4"/>
        <v>-0.44084299999999965</v>
      </c>
      <c r="U27" s="51">
        <f t="shared" si="5"/>
        <v>-0.17026056107479043</v>
      </c>
      <c r="V27" s="15" t="s">
        <v>29</v>
      </c>
      <c r="Y27" s="13"/>
      <c r="AB27" s="13"/>
    </row>
    <row r="28" spans="1:28" ht="31.5" customHeight="1" x14ac:dyDescent="0.25">
      <c r="A28" s="44" t="s">
        <v>34</v>
      </c>
      <c r="B28" s="18" t="s">
        <v>35</v>
      </c>
      <c r="C28" s="45" t="s">
        <v>28</v>
      </c>
      <c r="D28" s="53">
        <f>D73</f>
        <v>243.85225141242938</v>
      </c>
      <c r="E28" s="53">
        <f>E73</f>
        <v>560.5291750457252</v>
      </c>
      <c r="F28" s="47" t="s">
        <v>29</v>
      </c>
      <c r="G28" s="53">
        <f t="shared" ref="G28:Q28" si="7">G73</f>
        <v>1398.766823811447</v>
      </c>
      <c r="H28" s="53">
        <f t="shared" si="7"/>
        <v>1228.3452550477691</v>
      </c>
      <c r="I28" s="53">
        <f t="shared" si="7"/>
        <v>31.535723319999999</v>
      </c>
      <c r="J28" s="53">
        <f t="shared" si="7"/>
        <v>30.6</v>
      </c>
      <c r="K28" s="53">
        <f t="shared" si="7"/>
        <v>31.535723319999999</v>
      </c>
      <c r="L28" s="53">
        <f t="shared" si="7"/>
        <v>155</v>
      </c>
      <c r="M28" s="53">
        <f t="shared" si="7"/>
        <v>0</v>
      </c>
      <c r="N28" s="53">
        <f t="shared" si="7"/>
        <v>319</v>
      </c>
      <c r="O28" s="53">
        <f t="shared" si="7"/>
        <v>0</v>
      </c>
      <c r="P28" s="53">
        <f t="shared" si="7"/>
        <v>723.74525504776898</v>
      </c>
      <c r="Q28" s="53">
        <f t="shared" si="7"/>
        <v>0</v>
      </c>
      <c r="R28" s="48" t="s">
        <v>29</v>
      </c>
      <c r="S28" s="49">
        <f t="shared" si="3"/>
        <v>1367.231100491447</v>
      </c>
      <c r="T28" s="50">
        <f t="shared" si="4"/>
        <v>0.93572331999999747</v>
      </c>
      <c r="U28" s="51">
        <f t="shared" si="5"/>
        <v>3.0579193464052204E-2</v>
      </c>
      <c r="V28" s="15" t="s">
        <v>29</v>
      </c>
      <c r="Y28" s="13"/>
      <c r="AB28" s="13"/>
    </row>
    <row r="29" spans="1:28" ht="31.5" customHeight="1" x14ac:dyDescent="0.25">
      <c r="A29" s="44" t="s">
        <v>36</v>
      </c>
      <c r="B29" s="18" t="s">
        <v>37</v>
      </c>
      <c r="C29" s="45" t="s">
        <v>28</v>
      </c>
      <c r="D29" s="53">
        <f>D92</f>
        <v>0</v>
      </c>
      <c r="E29" s="53">
        <f>E92</f>
        <v>0</v>
      </c>
      <c r="F29" s="47" t="s">
        <v>29</v>
      </c>
      <c r="G29" s="53">
        <f t="shared" ref="G29:Q29" si="8">G92</f>
        <v>0</v>
      </c>
      <c r="H29" s="53">
        <f t="shared" si="8"/>
        <v>0</v>
      </c>
      <c r="I29" s="53">
        <f t="shared" si="8"/>
        <v>0</v>
      </c>
      <c r="J29" s="53">
        <f t="shared" si="8"/>
        <v>0</v>
      </c>
      <c r="K29" s="53">
        <f t="shared" si="8"/>
        <v>0</v>
      </c>
      <c r="L29" s="53">
        <f t="shared" si="8"/>
        <v>0</v>
      </c>
      <c r="M29" s="53">
        <f t="shared" si="8"/>
        <v>0</v>
      </c>
      <c r="N29" s="53">
        <f t="shared" si="8"/>
        <v>0</v>
      </c>
      <c r="O29" s="53">
        <f t="shared" si="8"/>
        <v>0</v>
      </c>
      <c r="P29" s="53">
        <f t="shared" si="8"/>
        <v>0</v>
      </c>
      <c r="Q29" s="53">
        <f t="shared" si="8"/>
        <v>0</v>
      </c>
      <c r="R29" s="48" t="s">
        <v>29</v>
      </c>
      <c r="S29" s="49">
        <f t="shared" si="3"/>
        <v>0</v>
      </c>
      <c r="T29" s="50">
        <f t="shared" si="4"/>
        <v>0</v>
      </c>
      <c r="U29" s="51" t="str">
        <f t="shared" si="5"/>
        <v>-</v>
      </c>
      <c r="V29" s="15" t="s">
        <v>29</v>
      </c>
      <c r="Y29" s="13"/>
      <c r="AB29" s="13"/>
    </row>
    <row r="30" spans="1:28" ht="31.5" customHeight="1" x14ac:dyDescent="0.25">
      <c r="A30" s="44" t="s">
        <v>38</v>
      </c>
      <c r="B30" s="18" t="s">
        <v>39</v>
      </c>
      <c r="C30" s="45" t="s">
        <v>28</v>
      </c>
      <c r="D30" s="53">
        <f t="shared" ref="D30:E30" si="9">D95</f>
        <v>279.23620833333331</v>
      </c>
      <c r="E30" s="53">
        <f t="shared" si="9"/>
        <v>757.15810937000015</v>
      </c>
      <c r="F30" s="47" t="s">
        <v>29</v>
      </c>
      <c r="G30" s="53">
        <f t="shared" ref="G30:Q30" si="10">G95</f>
        <v>1564.1947744868664</v>
      </c>
      <c r="H30" s="53">
        <f t="shared" si="10"/>
        <v>1388.7550934368662</v>
      </c>
      <c r="I30" s="53">
        <f t="shared" si="10"/>
        <v>142.50751366</v>
      </c>
      <c r="J30" s="53">
        <f t="shared" si="10"/>
        <v>155.95671208767919</v>
      </c>
      <c r="K30" s="53">
        <f t="shared" si="10"/>
        <v>142.50751366</v>
      </c>
      <c r="L30" s="53">
        <f t="shared" si="10"/>
        <v>200.75330238721614</v>
      </c>
      <c r="M30" s="53">
        <f t="shared" si="10"/>
        <v>0</v>
      </c>
      <c r="N30" s="53">
        <f t="shared" si="10"/>
        <v>449.56827917762837</v>
      </c>
      <c r="O30" s="53">
        <f t="shared" si="10"/>
        <v>0</v>
      </c>
      <c r="P30" s="53">
        <f t="shared" si="10"/>
        <v>582.47679978434235</v>
      </c>
      <c r="Q30" s="53">
        <f t="shared" si="10"/>
        <v>0</v>
      </c>
      <c r="R30" s="48" t="s">
        <v>29</v>
      </c>
      <c r="S30" s="49">
        <f>IF(H30="нд","нд",G30-I30)</f>
        <v>1421.6872608268663</v>
      </c>
      <c r="T30" s="50">
        <f t="shared" si="4"/>
        <v>-13.449198427679192</v>
      </c>
      <c r="U30" s="51">
        <f t="shared" si="5"/>
        <v>-8.6236739975115814E-2</v>
      </c>
      <c r="V30" s="15" t="s">
        <v>29</v>
      </c>
      <c r="Y30" s="13"/>
      <c r="AB30" s="13"/>
    </row>
    <row r="31" spans="1:28" ht="31.5" customHeight="1" x14ac:dyDescent="0.25">
      <c r="A31" s="44" t="s">
        <v>40</v>
      </c>
      <c r="B31" s="18" t="s">
        <v>41</v>
      </c>
      <c r="C31" s="45" t="s">
        <v>28</v>
      </c>
      <c r="D31" s="53">
        <f>D112</f>
        <v>0</v>
      </c>
      <c r="E31" s="53">
        <f>E112</f>
        <v>0</v>
      </c>
      <c r="F31" s="47" t="s">
        <v>29</v>
      </c>
      <c r="G31" s="53">
        <f t="shared" ref="G31:Q32" si="11">G112</f>
        <v>0</v>
      </c>
      <c r="H31" s="53">
        <f t="shared" si="11"/>
        <v>0</v>
      </c>
      <c r="I31" s="53">
        <f t="shared" si="11"/>
        <v>0</v>
      </c>
      <c r="J31" s="53">
        <f t="shared" si="11"/>
        <v>0</v>
      </c>
      <c r="K31" s="53">
        <f t="shared" si="11"/>
        <v>0</v>
      </c>
      <c r="L31" s="53">
        <f t="shared" si="11"/>
        <v>0</v>
      </c>
      <c r="M31" s="53">
        <f t="shared" si="11"/>
        <v>0</v>
      </c>
      <c r="N31" s="53">
        <f t="shared" si="11"/>
        <v>0</v>
      </c>
      <c r="O31" s="53">
        <f t="shared" si="11"/>
        <v>0</v>
      </c>
      <c r="P31" s="53">
        <f t="shared" si="11"/>
        <v>0</v>
      </c>
      <c r="Q31" s="53">
        <f t="shared" si="11"/>
        <v>0</v>
      </c>
      <c r="R31" s="48" t="s">
        <v>29</v>
      </c>
      <c r="S31" s="49">
        <f t="shared" si="3"/>
        <v>0</v>
      </c>
      <c r="T31" s="50">
        <f t="shared" si="4"/>
        <v>0</v>
      </c>
      <c r="U31" s="51" t="str">
        <f t="shared" si="5"/>
        <v>-</v>
      </c>
      <c r="V31" s="15" t="s">
        <v>29</v>
      </c>
      <c r="Y31" s="13"/>
      <c r="AB31" s="13"/>
    </row>
    <row r="32" spans="1:28" ht="31.5" customHeight="1" x14ac:dyDescent="0.25">
      <c r="A32" s="44" t="s">
        <v>42</v>
      </c>
      <c r="B32" s="18" t="s">
        <v>43</v>
      </c>
      <c r="C32" s="45" t="s">
        <v>28</v>
      </c>
      <c r="D32" s="53">
        <f>D113</f>
        <v>0</v>
      </c>
      <c r="E32" s="53">
        <f>E113</f>
        <v>569.29826537999998</v>
      </c>
      <c r="F32" s="47" t="s">
        <v>29</v>
      </c>
      <c r="G32" s="53">
        <f t="shared" si="11"/>
        <v>92.962469522500086</v>
      </c>
      <c r="H32" s="53">
        <f t="shared" si="11"/>
        <v>0</v>
      </c>
      <c r="I32" s="53">
        <f t="shared" si="11"/>
        <v>19.20787704</v>
      </c>
      <c r="J32" s="53">
        <f t="shared" si="11"/>
        <v>0</v>
      </c>
      <c r="K32" s="53">
        <f t="shared" si="11"/>
        <v>19.20787704</v>
      </c>
      <c r="L32" s="53">
        <f t="shared" si="11"/>
        <v>0</v>
      </c>
      <c r="M32" s="53">
        <f t="shared" si="11"/>
        <v>0</v>
      </c>
      <c r="N32" s="53">
        <f t="shared" si="11"/>
        <v>0</v>
      </c>
      <c r="O32" s="53">
        <f t="shared" si="11"/>
        <v>0</v>
      </c>
      <c r="P32" s="53">
        <f t="shared" si="11"/>
        <v>0</v>
      </c>
      <c r="Q32" s="53">
        <f t="shared" si="11"/>
        <v>0</v>
      </c>
      <c r="R32" s="48" t="s">
        <v>29</v>
      </c>
      <c r="S32" s="49">
        <f t="shared" si="3"/>
        <v>73.754592482500087</v>
      </c>
      <c r="T32" s="50">
        <f t="shared" si="4"/>
        <v>19.20787704</v>
      </c>
      <c r="U32" s="51" t="str">
        <f t="shared" si="5"/>
        <v>-</v>
      </c>
      <c r="V32" s="15" t="s">
        <v>29</v>
      </c>
      <c r="Y32" s="13"/>
      <c r="AB32" s="13"/>
    </row>
    <row r="33" spans="1:28" ht="31.5" customHeight="1" x14ac:dyDescent="0.25">
      <c r="A33" s="44" t="s">
        <v>44</v>
      </c>
      <c r="B33" s="18" t="s">
        <v>45</v>
      </c>
      <c r="C33" s="45" t="s">
        <v>28</v>
      </c>
      <c r="D33" s="53">
        <v>0</v>
      </c>
      <c r="E33" s="53">
        <v>0</v>
      </c>
      <c r="F33" s="47" t="s">
        <v>29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48" t="s">
        <v>29</v>
      </c>
      <c r="S33" s="49">
        <f t="shared" si="3"/>
        <v>0</v>
      </c>
      <c r="T33" s="50">
        <f t="shared" si="4"/>
        <v>0</v>
      </c>
      <c r="U33" s="51" t="str">
        <f t="shared" si="5"/>
        <v>-</v>
      </c>
      <c r="V33" s="15" t="s">
        <v>29</v>
      </c>
      <c r="Y33" s="13"/>
      <c r="AB33" s="13"/>
    </row>
    <row r="34" spans="1:28" ht="31.5" customHeight="1" x14ac:dyDescent="0.25">
      <c r="A34" s="44" t="s">
        <v>46</v>
      </c>
      <c r="B34" s="18" t="s">
        <v>47</v>
      </c>
      <c r="C34" s="45" t="s">
        <v>28</v>
      </c>
      <c r="D34" s="53">
        <v>0</v>
      </c>
      <c r="E34" s="53">
        <v>0</v>
      </c>
      <c r="F34" s="47" t="s">
        <v>29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48" t="s">
        <v>29</v>
      </c>
      <c r="S34" s="49">
        <f t="shared" si="3"/>
        <v>0</v>
      </c>
      <c r="T34" s="50">
        <f t="shared" si="4"/>
        <v>0</v>
      </c>
      <c r="U34" s="51" t="str">
        <f t="shared" si="5"/>
        <v>-</v>
      </c>
      <c r="V34" s="15" t="s">
        <v>29</v>
      </c>
      <c r="Y34" s="13"/>
      <c r="AB34" s="13"/>
    </row>
    <row r="35" spans="1:28" ht="31.5" customHeight="1" x14ac:dyDescent="0.25">
      <c r="A35" s="44" t="s">
        <v>48</v>
      </c>
      <c r="B35" s="18" t="s">
        <v>49</v>
      </c>
      <c r="C35" s="45" t="s">
        <v>28</v>
      </c>
      <c r="D35" s="53">
        <v>0</v>
      </c>
      <c r="E35" s="53">
        <v>0</v>
      </c>
      <c r="F35" s="47" t="s">
        <v>29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48" t="s">
        <v>29</v>
      </c>
      <c r="S35" s="49">
        <f t="shared" si="3"/>
        <v>0</v>
      </c>
      <c r="T35" s="50">
        <f t="shared" si="4"/>
        <v>0</v>
      </c>
      <c r="U35" s="51" t="str">
        <f t="shared" si="5"/>
        <v>-</v>
      </c>
      <c r="V35" s="15" t="s">
        <v>29</v>
      </c>
      <c r="Y35" s="13"/>
      <c r="AB35" s="13"/>
    </row>
    <row r="36" spans="1:28" ht="31.5" customHeight="1" x14ac:dyDescent="0.25">
      <c r="A36" s="44" t="s">
        <v>50</v>
      </c>
      <c r="B36" s="18" t="s">
        <v>51</v>
      </c>
      <c r="C36" s="45" t="s">
        <v>28</v>
      </c>
      <c r="D36" s="53">
        <v>0</v>
      </c>
      <c r="E36" s="53">
        <v>0</v>
      </c>
      <c r="F36" s="47" t="s">
        <v>29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48" t="s">
        <v>29</v>
      </c>
      <c r="S36" s="49">
        <f t="shared" si="3"/>
        <v>0</v>
      </c>
      <c r="T36" s="50">
        <f t="shared" si="4"/>
        <v>0</v>
      </c>
      <c r="U36" s="51" t="str">
        <f t="shared" si="5"/>
        <v>-</v>
      </c>
      <c r="V36" s="15" t="s">
        <v>29</v>
      </c>
      <c r="Y36" s="13"/>
      <c r="AB36" s="13"/>
    </row>
    <row r="37" spans="1:28" ht="31.5" customHeight="1" x14ac:dyDescent="0.25">
      <c r="A37" s="44" t="s">
        <v>52</v>
      </c>
      <c r="B37" s="18" t="s">
        <v>53</v>
      </c>
      <c r="C37" s="45" t="s">
        <v>28</v>
      </c>
      <c r="D37" s="53">
        <v>0</v>
      </c>
      <c r="E37" s="53">
        <v>0</v>
      </c>
      <c r="F37" s="47" t="s">
        <v>29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48" t="s">
        <v>29</v>
      </c>
      <c r="S37" s="49">
        <f t="shared" si="3"/>
        <v>0</v>
      </c>
      <c r="T37" s="50">
        <f t="shared" si="4"/>
        <v>0</v>
      </c>
      <c r="U37" s="51" t="str">
        <f t="shared" si="5"/>
        <v>-</v>
      </c>
      <c r="V37" s="15" t="s">
        <v>29</v>
      </c>
      <c r="Y37" s="13"/>
      <c r="AB37" s="13"/>
    </row>
    <row r="38" spans="1:28" ht="31.5" customHeight="1" x14ac:dyDescent="0.25">
      <c r="A38" s="44" t="s">
        <v>54</v>
      </c>
      <c r="B38" s="18" t="s">
        <v>55</v>
      </c>
      <c r="C38" s="45" t="s">
        <v>28</v>
      </c>
      <c r="D38" s="53">
        <v>0</v>
      </c>
      <c r="E38" s="53">
        <v>0</v>
      </c>
      <c r="F38" s="47" t="s">
        <v>29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48" t="s">
        <v>29</v>
      </c>
      <c r="S38" s="49">
        <f t="shared" si="3"/>
        <v>0</v>
      </c>
      <c r="T38" s="50">
        <f t="shared" si="4"/>
        <v>0</v>
      </c>
      <c r="U38" s="51" t="str">
        <f t="shared" si="5"/>
        <v>-</v>
      </c>
      <c r="V38" s="15" t="s">
        <v>29</v>
      </c>
      <c r="Y38" s="13"/>
      <c r="AB38" s="13"/>
    </row>
    <row r="39" spans="1:28" ht="31.5" customHeight="1" x14ac:dyDescent="0.25">
      <c r="A39" s="44" t="s">
        <v>56</v>
      </c>
      <c r="B39" s="18" t="s">
        <v>41</v>
      </c>
      <c r="C39" s="45" t="s">
        <v>28</v>
      </c>
      <c r="D39" s="53">
        <v>0</v>
      </c>
      <c r="E39" s="53">
        <v>0</v>
      </c>
      <c r="F39" s="47" t="s">
        <v>29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48" t="s">
        <v>29</v>
      </c>
      <c r="S39" s="49">
        <f t="shared" si="3"/>
        <v>0</v>
      </c>
      <c r="T39" s="50">
        <f t="shared" si="4"/>
        <v>0</v>
      </c>
      <c r="U39" s="51" t="str">
        <f t="shared" si="5"/>
        <v>-</v>
      </c>
      <c r="V39" s="15" t="s">
        <v>29</v>
      </c>
      <c r="Y39" s="13"/>
      <c r="AB39" s="13"/>
    </row>
    <row r="40" spans="1:28" ht="31.5" customHeight="1" x14ac:dyDescent="0.25">
      <c r="A40" s="44" t="s">
        <v>57</v>
      </c>
      <c r="B40" s="18" t="s">
        <v>43</v>
      </c>
      <c r="C40" s="45" t="s">
        <v>28</v>
      </c>
      <c r="D40" s="53">
        <v>0</v>
      </c>
      <c r="E40" s="53">
        <v>0</v>
      </c>
      <c r="F40" s="47" t="s">
        <v>29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48" t="s">
        <v>29</v>
      </c>
      <c r="S40" s="49">
        <f t="shared" si="3"/>
        <v>0</v>
      </c>
      <c r="T40" s="50">
        <f t="shared" si="4"/>
        <v>0</v>
      </c>
      <c r="U40" s="51" t="str">
        <f t="shared" si="5"/>
        <v>-</v>
      </c>
      <c r="V40" s="15" t="s">
        <v>29</v>
      </c>
      <c r="Y40" s="13"/>
      <c r="AB40" s="13"/>
    </row>
    <row r="41" spans="1:28" ht="31.5" customHeight="1" x14ac:dyDescent="0.25">
      <c r="A41" s="44" t="s">
        <v>58</v>
      </c>
      <c r="B41" s="18" t="s">
        <v>59</v>
      </c>
      <c r="C41" s="45" t="s">
        <v>28</v>
      </c>
      <c r="D41" s="53">
        <f>D156</f>
        <v>0</v>
      </c>
      <c r="E41" s="53">
        <f>E156</f>
        <v>1.3337113833333334</v>
      </c>
      <c r="F41" s="47" t="s">
        <v>29</v>
      </c>
      <c r="G41" s="53">
        <f t="shared" ref="G41:Q42" si="12">G156</f>
        <v>60.000364992530251</v>
      </c>
      <c r="H41" s="53">
        <f t="shared" si="12"/>
        <v>45.906335068455412</v>
      </c>
      <c r="I41" s="53">
        <f t="shared" si="12"/>
        <v>0</v>
      </c>
      <c r="J41" s="53">
        <f t="shared" si="12"/>
        <v>0</v>
      </c>
      <c r="K41" s="53">
        <f t="shared" si="12"/>
        <v>0</v>
      </c>
      <c r="L41" s="53">
        <f t="shared" si="12"/>
        <v>0</v>
      </c>
      <c r="M41" s="53">
        <f t="shared" si="12"/>
        <v>0</v>
      </c>
      <c r="N41" s="53">
        <f t="shared" si="12"/>
        <v>0</v>
      </c>
      <c r="O41" s="53">
        <f t="shared" si="12"/>
        <v>0</v>
      </c>
      <c r="P41" s="53">
        <f t="shared" si="12"/>
        <v>45.906335068455412</v>
      </c>
      <c r="Q41" s="53">
        <f t="shared" si="12"/>
        <v>0</v>
      </c>
      <c r="R41" s="48" t="s">
        <v>29</v>
      </c>
      <c r="S41" s="49">
        <f t="shared" si="3"/>
        <v>60.000364992530251</v>
      </c>
      <c r="T41" s="50">
        <f t="shared" si="4"/>
        <v>0</v>
      </c>
      <c r="U41" s="51" t="str">
        <f t="shared" si="5"/>
        <v>-</v>
      </c>
      <c r="V41" s="15" t="s">
        <v>29</v>
      </c>
      <c r="Y41" s="13"/>
      <c r="AB41" s="13"/>
    </row>
    <row r="42" spans="1:28" ht="31.5" customHeight="1" x14ac:dyDescent="0.25">
      <c r="A42" s="44" t="s">
        <v>60</v>
      </c>
      <c r="B42" s="18" t="s">
        <v>49</v>
      </c>
      <c r="C42" s="45" t="s">
        <v>28</v>
      </c>
      <c r="D42" s="53">
        <f>D157</f>
        <v>0</v>
      </c>
      <c r="E42" s="53">
        <f>E157</f>
        <v>0</v>
      </c>
      <c r="F42" s="47" t="s">
        <v>29</v>
      </c>
      <c r="G42" s="53">
        <f t="shared" si="12"/>
        <v>0</v>
      </c>
      <c r="H42" s="53">
        <f t="shared" si="12"/>
        <v>0</v>
      </c>
      <c r="I42" s="53">
        <f t="shared" si="12"/>
        <v>0</v>
      </c>
      <c r="J42" s="53">
        <f t="shared" si="12"/>
        <v>0</v>
      </c>
      <c r="K42" s="53">
        <f t="shared" si="12"/>
        <v>0</v>
      </c>
      <c r="L42" s="53">
        <f t="shared" si="12"/>
        <v>0</v>
      </c>
      <c r="M42" s="53">
        <f t="shared" si="12"/>
        <v>0</v>
      </c>
      <c r="N42" s="53">
        <f t="shared" si="12"/>
        <v>0</v>
      </c>
      <c r="O42" s="53">
        <f t="shared" si="12"/>
        <v>0</v>
      </c>
      <c r="P42" s="53">
        <f t="shared" si="12"/>
        <v>0</v>
      </c>
      <c r="Q42" s="53">
        <f t="shared" si="12"/>
        <v>0</v>
      </c>
      <c r="R42" s="48" t="s">
        <v>29</v>
      </c>
      <c r="S42" s="49">
        <f t="shared" si="3"/>
        <v>0</v>
      </c>
      <c r="T42" s="50">
        <f t="shared" si="4"/>
        <v>0</v>
      </c>
      <c r="U42" s="51" t="str">
        <f t="shared" si="5"/>
        <v>-</v>
      </c>
      <c r="V42" s="15" t="s">
        <v>29</v>
      </c>
      <c r="Y42" s="13"/>
      <c r="AB42" s="13"/>
    </row>
    <row r="43" spans="1:28" ht="31.5" customHeight="1" x14ac:dyDescent="0.25">
      <c r="A43" s="44" t="s">
        <v>61</v>
      </c>
      <c r="B43" s="18" t="s">
        <v>62</v>
      </c>
      <c r="C43" s="45" t="s">
        <v>28</v>
      </c>
      <c r="D43" s="53">
        <f>D163</f>
        <v>0</v>
      </c>
      <c r="E43" s="53">
        <f>E163</f>
        <v>0</v>
      </c>
      <c r="F43" s="47" t="s">
        <v>29</v>
      </c>
      <c r="G43" s="53">
        <f t="shared" ref="G43:Q43" si="13">G163</f>
        <v>0</v>
      </c>
      <c r="H43" s="53">
        <f t="shared" si="13"/>
        <v>0</v>
      </c>
      <c r="I43" s="53">
        <f t="shared" si="13"/>
        <v>0</v>
      </c>
      <c r="J43" s="53">
        <f t="shared" si="13"/>
        <v>0</v>
      </c>
      <c r="K43" s="53">
        <f t="shared" si="13"/>
        <v>0</v>
      </c>
      <c r="L43" s="53">
        <f t="shared" si="13"/>
        <v>0</v>
      </c>
      <c r="M43" s="53">
        <f t="shared" si="13"/>
        <v>0</v>
      </c>
      <c r="N43" s="53">
        <f t="shared" si="13"/>
        <v>0</v>
      </c>
      <c r="O43" s="53">
        <f t="shared" si="13"/>
        <v>0</v>
      </c>
      <c r="P43" s="53">
        <f t="shared" si="13"/>
        <v>0</v>
      </c>
      <c r="Q43" s="53">
        <f t="shared" si="13"/>
        <v>0</v>
      </c>
      <c r="R43" s="48" t="s">
        <v>29</v>
      </c>
      <c r="S43" s="49">
        <f t="shared" si="3"/>
        <v>0</v>
      </c>
      <c r="T43" s="50">
        <f t="shared" si="4"/>
        <v>0</v>
      </c>
      <c r="U43" s="51" t="str">
        <f t="shared" si="5"/>
        <v>-</v>
      </c>
      <c r="V43" s="15" t="s">
        <v>29</v>
      </c>
      <c r="Y43" s="13"/>
      <c r="AB43" s="13"/>
    </row>
    <row r="44" spans="1:28" ht="31.5" customHeight="1" x14ac:dyDescent="0.25">
      <c r="A44" s="44" t="s">
        <v>63</v>
      </c>
      <c r="B44" s="18" t="s">
        <v>64</v>
      </c>
      <c r="C44" s="45" t="s">
        <v>28</v>
      </c>
      <c r="D44" s="53">
        <f>D170</f>
        <v>0</v>
      </c>
      <c r="E44" s="53">
        <f>E170</f>
        <v>0</v>
      </c>
      <c r="F44" s="47" t="s">
        <v>29</v>
      </c>
      <c r="G44" s="53">
        <f t="shared" ref="G44:Q44" si="14">G170</f>
        <v>0</v>
      </c>
      <c r="H44" s="53">
        <f t="shared" si="14"/>
        <v>0</v>
      </c>
      <c r="I44" s="53">
        <f t="shared" si="14"/>
        <v>0</v>
      </c>
      <c r="J44" s="53">
        <f t="shared" si="14"/>
        <v>0</v>
      </c>
      <c r="K44" s="53">
        <f t="shared" si="14"/>
        <v>0</v>
      </c>
      <c r="L44" s="53">
        <f t="shared" si="14"/>
        <v>0</v>
      </c>
      <c r="M44" s="53">
        <f t="shared" si="14"/>
        <v>0</v>
      </c>
      <c r="N44" s="53">
        <f t="shared" si="14"/>
        <v>0</v>
      </c>
      <c r="O44" s="53">
        <f t="shared" si="14"/>
        <v>0</v>
      </c>
      <c r="P44" s="53">
        <f t="shared" si="14"/>
        <v>0</v>
      </c>
      <c r="Q44" s="53">
        <f t="shared" si="14"/>
        <v>0</v>
      </c>
      <c r="R44" s="48" t="s">
        <v>29</v>
      </c>
      <c r="S44" s="49">
        <f t="shared" si="3"/>
        <v>0</v>
      </c>
      <c r="T44" s="50">
        <f t="shared" si="4"/>
        <v>0</v>
      </c>
      <c r="U44" s="51" t="str">
        <f t="shared" si="5"/>
        <v>-</v>
      </c>
      <c r="V44" s="15" t="s">
        <v>29</v>
      </c>
      <c r="Y44" s="13"/>
      <c r="AB44" s="13"/>
    </row>
    <row r="45" spans="1:28" ht="31.5" customHeight="1" x14ac:dyDescent="0.25">
      <c r="A45" s="44" t="s">
        <v>65</v>
      </c>
      <c r="B45" s="18" t="s">
        <v>41</v>
      </c>
      <c r="C45" s="45" t="s">
        <v>28</v>
      </c>
      <c r="D45" s="53">
        <f>D177</f>
        <v>0</v>
      </c>
      <c r="E45" s="53">
        <f>E177</f>
        <v>0</v>
      </c>
      <c r="F45" s="47" t="s">
        <v>29</v>
      </c>
      <c r="G45" s="53">
        <f t="shared" ref="G45:Q46" si="15">G177</f>
        <v>0</v>
      </c>
      <c r="H45" s="53">
        <f t="shared" si="15"/>
        <v>0</v>
      </c>
      <c r="I45" s="53">
        <f t="shared" si="15"/>
        <v>0</v>
      </c>
      <c r="J45" s="53">
        <f t="shared" si="15"/>
        <v>0</v>
      </c>
      <c r="K45" s="53">
        <f t="shared" si="15"/>
        <v>0</v>
      </c>
      <c r="L45" s="53">
        <f t="shared" si="15"/>
        <v>0</v>
      </c>
      <c r="M45" s="53">
        <f t="shared" si="15"/>
        <v>0</v>
      </c>
      <c r="N45" s="53">
        <f t="shared" si="15"/>
        <v>0</v>
      </c>
      <c r="O45" s="53">
        <f t="shared" si="15"/>
        <v>0</v>
      </c>
      <c r="P45" s="53">
        <f t="shared" si="15"/>
        <v>0</v>
      </c>
      <c r="Q45" s="53">
        <f t="shared" si="15"/>
        <v>0</v>
      </c>
      <c r="R45" s="48" t="s">
        <v>29</v>
      </c>
      <c r="S45" s="49">
        <f t="shared" si="3"/>
        <v>0</v>
      </c>
      <c r="T45" s="50">
        <f t="shared" si="4"/>
        <v>0</v>
      </c>
      <c r="U45" s="51" t="str">
        <f t="shared" si="5"/>
        <v>-</v>
      </c>
      <c r="V45" s="15" t="s">
        <v>29</v>
      </c>
      <c r="Y45" s="13"/>
      <c r="AB45" s="13"/>
    </row>
    <row r="46" spans="1:28" ht="31.5" customHeight="1" x14ac:dyDescent="0.25">
      <c r="A46" s="44" t="s">
        <v>66</v>
      </c>
      <c r="B46" s="18" t="s">
        <v>43</v>
      </c>
      <c r="C46" s="45" t="s">
        <v>28</v>
      </c>
      <c r="D46" s="53">
        <f>D178</f>
        <v>0</v>
      </c>
      <c r="E46" s="53">
        <f>E178</f>
        <v>1.3337113833333334</v>
      </c>
      <c r="F46" s="47" t="s">
        <v>29</v>
      </c>
      <c r="G46" s="53">
        <f t="shared" si="15"/>
        <v>60.000364992530251</v>
      </c>
      <c r="H46" s="53">
        <f t="shared" si="15"/>
        <v>45.906335068455412</v>
      </c>
      <c r="I46" s="53">
        <f t="shared" si="15"/>
        <v>0</v>
      </c>
      <c r="J46" s="53">
        <f t="shared" si="15"/>
        <v>0</v>
      </c>
      <c r="K46" s="53">
        <f t="shared" si="15"/>
        <v>0</v>
      </c>
      <c r="L46" s="53">
        <f t="shared" si="15"/>
        <v>0</v>
      </c>
      <c r="M46" s="53">
        <f t="shared" si="15"/>
        <v>0</v>
      </c>
      <c r="N46" s="53">
        <f t="shared" si="15"/>
        <v>0</v>
      </c>
      <c r="O46" s="53">
        <f t="shared" si="15"/>
        <v>0</v>
      </c>
      <c r="P46" s="53">
        <f t="shared" si="15"/>
        <v>45.906335068455412</v>
      </c>
      <c r="Q46" s="53">
        <f t="shared" si="15"/>
        <v>0</v>
      </c>
      <c r="R46" s="48" t="s">
        <v>29</v>
      </c>
      <c r="S46" s="49">
        <f t="shared" si="3"/>
        <v>60.000364992530251</v>
      </c>
      <c r="T46" s="50">
        <f t="shared" si="4"/>
        <v>0</v>
      </c>
      <c r="U46" s="51" t="str">
        <f t="shared" si="5"/>
        <v>-</v>
      </c>
      <c r="V46" s="15" t="s">
        <v>29</v>
      </c>
      <c r="Y46" s="13"/>
      <c r="AB46" s="13"/>
    </row>
    <row r="47" spans="1:28" ht="31.5" customHeight="1" x14ac:dyDescent="0.25">
      <c r="A47" s="44" t="s">
        <v>67</v>
      </c>
      <c r="B47" s="18" t="s">
        <v>68</v>
      </c>
      <c r="C47" s="45" t="s">
        <v>28</v>
      </c>
      <c r="D47" s="53">
        <v>0</v>
      </c>
      <c r="E47" s="53">
        <v>0</v>
      </c>
      <c r="F47" s="47" t="s">
        <v>29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48" t="s">
        <v>29</v>
      </c>
      <c r="S47" s="49">
        <f t="shared" si="3"/>
        <v>0</v>
      </c>
      <c r="T47" s="50">
        <f t="shared" si="4"/>
        <v>0</v>
      </c>
      <c r="U47" s="51" t="str">
        <f t="shared" si="5"/>
        <v>-</v>
      </c>
      <c r="V47" s="15" t="s">
        <v>29</v>
      </c>
      <c r="Y47" s="13"/>
      <c r="AB47" s="13"/>
    </row>
    <row r="48" spans="1:28" ht="31.5" customHeight="1" x14ac:dyDescent="0.25">
      <c r="A48" s="44" t="s">
        <v>69</v>
      </c>
      <c r="B48" s="18" t="s">
        <v>70</v>
      </c>
      <c r="C48" s="45" t="s">
        <v>28</v>
      </c>
      <c r="D48" s="53">
        <f>SUM(D49,D117,D156,D183)</f>
        <v>527.03460381355933</v>
      </c>
      <c r="E48" s="53">
        <f>SUM(E49,E117,E156,E183)</f>
        <v>1935.0121940090587</v>
      </c>
      <c r="F48" s="47" t="s">
        <v>29</v>
      </c>
      <c r="G48" s="53">
        <f t="shared" ref="G48:Q48" si="16">SUM(G49,G117,G156,G183)</f>
        <v>3204.2539305956975</v>
      </c>
      <c r="H48" s="53">
        <f t="shared" si="16"/>
        <v>2697.5191508771686</v>
      </c>
      <c r="I48" s="53">
        <f t="shared" si="16"/>
        <v>195.39949659999999</v>
      </c>
      <c r="J48" s="53">
        <f t="shared" si="16"/>
        <v>189.14593766767919</v>
      </c>
      <c r="K48" s="53">
        <f t="shared" si="16"/>
        <v>195.39949659999999</v>
      </c>
      <c r="L48" s="53">
        <f t="shared" si="16"/>
        <v>364.21330238721612</v>
      </c>
      <c r="M48" s="53">
        <f t="shared" si="16"/>
        <v>0</v>
      </c>
      <c r="N48" s="53">
        <f t="shared" si="16"/>
        <v>779.02827917762829</v>
      </c>
      <c r="O48" s="53">
        <f t="shared" si="16"/>
        <v>0</v>
      </c>
      <c r="P48" s="53">
        <f t="shared" si="16"/>
        <v>1365.1316316446446</v>
      </c>
      <c r="Q48" s="53">
        <f t="shared" si="16"/>
        <v>0</v>
      </c>
      <c r="R48" s="48" t="s">
        <v>29</v>
      </c>
      <c r="S48" s="49">
        <f t="shared" si="3"/>
        <v>3008.8544339956975</v>
      </c>
      <c r="T48" s="50">
        <f t="shared" si="4"/>
        <v>6.2535589323208001</v>
      </c>
      <c r="U48" s="51">
        <f t="shared" si="5"/>
        <v>3.3062084279642412E-2</v>
      </c>
      <c r="V48" s="15" t="s">
        <v>29</v>
      </c>
      <c r="W48" s="14"/>
      <c r="Y48" s="13"/>
      <c r="AB48" s="13"/>
    </row>
    <row r="49" spans="1:28" ht="31.5" customHeight="1" x14ac:dyDescent="0.25">
      <c r="A49" s="44" t="s">
        <v>71</v>
      </c>
      <c r="B49" s="18" t="s">
        <v>72</v>
      </c>
      <c r="C49" s="45" t="s">
        <v>28</v>
      </c>
      <c r="D49" s="53">
        <f>D50+D73+D92+D95+D112+D113</f>
        <v>527.03460381355933</v>
      </c>
      <c r="E49" s="53">
        <f>E50+E73+E92+E95+E112+E113</f>
        <v>1933.6784826257253</v>
      </c>
      <c r="F49" s="47" t="s">
        <v>29</v>
      </c>
      <c r="G49" s="53">
        <f t="shared" ref="G49:Q49" si="17">G50+G73+G92+G95+G112+G113</f>
        <v>3144.2535656031673</v>
      </c>
      <c r="H49" s="53">
        <f t="shared" si="17"/>
        <v>2651.6128158087131</v>
      </c>
      <c r="I49" s="53">
        <f t="shared" si="17"/>
        <v>195.39949659999999</v>
      </c>
      <c r="J49" s="53">
        <f t="shared" si="17"/>
        <v>189.14593766767919</v>
      </c>
      <c r="K49" s="53">
        <f t="shared" si="17"/>
        <v>195.39949659999999</v>
      </c>
      <c r="L49" s="53">
        <f t="shared" si="17"/>
        <v>364.21330238721612</v>
      </c>
      <c r="M49" s="53">
        <f t="shared" si="17"/>
        <v>0</v>
      </c>
      <c r="N49" s="53">
        <f t="shared" si="17"/>
        <v>779.02827917762829</v>
      </c>
      <c r="O49" s="53">
        <f t="shared" si="17"/>
        <v>0</v>
      </c>
      <c r="P49" s="53">
        <f t="shared" si="17"/>
        <v>1319.2252965761891</v>
      </c>
      <c r="Q49" s="53">
        <f t="shared" si="17"/>
        <v>0</v>
      </c>
      <c r="R49" s="48" t="s">
        <v>29</v>
      </c>
      <c r="S49" s="49">
        <f t="shared" si="3"/>
        <v>2948.8540690031673</v>
      </c>
      <c r="T49" s="50">
        <f t="shared" si="4"/>
        <v>6.2535589323208001</v>
      </c>
      <c r="U49" s="51">
        <f t="shared" si="5"/>
        <v>3.3062084279642412E-2</v>
      </c>
      <c r="V49" s="15" t="s">
        <v>29</v>
      </c>
      <c r="W49" s="14"/>
      <c r="Y49" s="13"/>
      <c r="AB49" s="13"/>
    </row>
    <row r="50" spans="1:28" ht="31.5" customHeight="1" x14ac:dyDescent="0.25">
      <c r="A50" s="44" t="s">
        <v>73</v>
      </c>
      <c r="B50" s="18" t="s">
        <v>74</v>
      </c>
      <c r="C50" s="45" t="s">
        <v>28</v>
      </c>
      <c r="D50" s="53">
        <f>D51+D57+D60+D69</f>
        <v>3.9461440677966109</v>
      </c>
      <c r="E50" s="53">
        <f>E51+E57+E60+E69</f>
        <v>46.692932829999997</v>
      </c>
      <c r="F50" s="47" t="s">
        <v>29</v>
      </c>
      <c r="G50" s="53">
        <f t="shared" ref="G50:Q50" si="18">G51+G57+G60+G69</f>
        <v>88.32949778235367</v>
      </c>
      <c r="H50" s="53">
        <f t="shared" si="18"/>
        <v>34.512467324077782</v>
      </c>
      <c r="I50" s="53">
        <f t="shared" si="18"/>
        <v>2.1483825800000003</v>
      </c>
      <c r="J50" s="53">
        <f t="shared" si="18"/>
        <v>2.5892255799999999</v>
      </c>
      <c r="K50" s="53">
        <f t="shared" si="18"/>
        <v>2.1483825800000003</v>
      </c>
      <c r="L50" s="53">
        <f t="shared" si="18"/>
        <v>8.4600000000000009</v>
      </c>
      <c r="M50" s="53">
        <f t="shared" si="18"/>
        <v>0</v>
      </c>
      <c r="N50" s="53">
        <f t="shared" si="18"/>
        <v>10.46</v>
      </c>
      <c r="O50" s="53">
        <f t="shared" si="18"/>
        <v>0</v>
      </c>
      <c r="P50" s="53">
        <f t="shared" si="18"/>
        <v>13.00324174407778</v>
      </c>
      <c r="Q50" s="53">
        <f t="shared" si="18"/>
        <v>0</v>
      </c>
      <c r="R50" s="48" t="s">
        <v>29</v>
      </c>
      <c r="S50" s="49">
        <f t="shared" si="3"/>
        <v>86.181115202353666</v>
      </c>
      <c r="T50" s="50">
        <f t="shared" si="4"/>
        <v>-0.44084299999999965</v>
      </c>
      <c r="U50" s="51">
        <f t="shared" si="5"/>
        <v>-0.17026056107479043</v>
      </c>
      <c r="V50" s="15" t="s">
        <v>29</v>
      </c>
      <c r="W50" s="14"/>
      <c r="Y50" s="13"/>
      <c r="AB50" s="13"/>
    </row>
    <row r="51" spans="1:28" ht="31.5" customHeight="1" x14ac:dyDescent="0.25">
      <c r="A51" s="44" t="s">
        <v>75</v>
      </c>
      <c r="B51" s="18" t="s">
        <v>76</v>
      </c>
      <c r="C51" s="45" t="s">
        <v>28</v>
      </c>
      <c r="D51" s="53">
        <f>SUM(D52,D53,D54)</f>
        <v>3.9461440677966109</v>
      </c>
      <c r="E51" s="53">
        <f>SUM(E52,E53,E54)</f>
        <v>46.690092829999998</v>
      </c>
      <c r="F51" s="47" t="s">
        <v>29</v>
      </c>
      <c r="G51" s="53">
        <f t="shared" ref="G51:Q51" si="19">SUM(G52,G53,G54)</f>
        <v>88.238534758907448</v>
      </c>
      <c r="H51" s="53">
        <f t="shared" si="19"/>
        <v>34.512467324077782</v>
      </c>
      <c r="I51" s="53">
        <f t="shared" si="19"/>
        <v>2.0715725800000002</v>
      </c>
      <c r="J51" s="53">
        <f t="shared" si="19"/>
        <v>2.5892255799999999</v>
      </c>
      <c r="K51" s="53">
        <f t="shared" si="19"/>
        <v>2.0715725800000002</v>
      </c>
      <c r="L51" s="53">
        <f t="shared" si="19"/>
        <v>8.4600000000000009</v>
      </c>
      <c r="M51" s="53">
        <f t="shared" si="19"/>
        <v>0</v>
      </c>
      <c r="N51" s="53">
        <f t="shared" si="19"/>
        <v>10.46</v>
      </c>
      <c r="O51" s="53">
        <f t="shared" si="19"/>
        <v>0</v>
      </c>
      <c r="P51" s="53">
        <f t="shared" si="19"/>
        <v>13.00324174407778</v>
      </c>
      <c r="Q51" s="53">
        <f t="shared" si="19"/>
        <v>0</v>
      </c>
      <c r="R51" s="48" t="s">
        <v>29</v>
      </c>
      <c r="S51" s="49">
        <f t="shared" si="3"/>
        <v>86.166962178907454</v>
      </c>
      <c r="T51" s="50">
        <f t="shared" si="4"/>
        <v>-0.5176529999999997</v>
      </c>
      <c r="U51" s="51">
        <f t="shared" si="5"/>
        <v>-0.19992580175266139</v>
      </c>
      <c r="V51" s="15" t="s">
        <v>29</v>
      </c>
      <c r="W51" s="14"/>
      <c r="Y51" s="13"/>
      <c r="AB51" s="13"/>
    </row>
    <row r="52" spans="1:28" ht="102.75" customHeight="1" x14ac:dyDescent="0.25">
      <c r="A52" s="44" t="s">
        <v>267</v>
      </c>
      <c r="B52" s="18" t="s">
        <v>299</v>
      </c>
      <c r="C52" s="45" t="s">
        <v>267</v>
      </c>
      <c r="D52" s="47">
        <v>0</v>
      </c>
      <c r="E52" s="47">
        <v>22.089475179999994</v>
      </c>
      <c r="F52" s="47" t="s">
        <v>29</v>
      </c>
      <c r="G52" s="47">
        <v>69.306360968453191</v>
      </c>
      <c r="H52" s="49">
        <f t="shared" ref="H52:H53" si="20">IF(J52="нд","нд",(J52+L52+N52+P52))</f>
        <v>27.714019834427781</v>
      </c>
      <c r="I52" s="47">
        <f>K52+M52+O52+Q52</f>
        <v>8.9225579999999999E-2</v>
      </c>
      <c r="J52" s="47">
        <v>2.0892255799999999</v>
      </c>
      <c r="K52" s="47">
        <v>8.9225579999999999E-2</v>
      </c>
      <c r="L52" s="47">
        <v>7.4</v>
      </c>
      <c r="M52" s="47">
        <v>0</v>
      </c>
      <c r="N52" s="47">
        <v>8.4</v>
      </c>
      <c r="O52" s="47">
        <v>0</v>
      </c>
      <c r="P52" s="47">
        <v>9.8247942544277791</v>
      </c>
      <c r="Q52" s="47">
        <v>0</v>
      </c>
      <c r="R52" s="48" t="s">
        <v>29</v>
      </c>
      <c r="S52" s="49">
        <f>IF(H52="нд","нд",G52-I52)</f>
        <v>69.217135388453187</v>
      </c>
      <c r="T52" s="50">
        <f t="shared" si="4"/>
        <v>-2</v>
      </c>
      <c r="U52" s="51">
        <f t="shared" si="5"/>
        <v>-0.9572925102707196</v>
      </c>
      <c r="V52" s="15" t="s">
        <v>77</v>
      </c>
      <c r="W52" s="14"/>
      <c r="Y52" s="13"/>
      <c r="AB52" s="13"/>
    </row>
    <row r="53" spans="1:28" ht="102.75" customHeight="1" x14ac:dyDescent="0.25">
      <c r="A53" s="44" t="s">
        <v>268</v>
      </c>
      <c r="B53" s="18" t="s">
        <v>300</v>
      </c>
      <c r="C53" s="45" t="s">
        <v>268</v>
      </c>
      <c r="D53" s="47">
        <v>0</v>
      </c>
      <c r="E53" s="47">
        <v>9.0483339800000007</v>
      </c>
      <c r="F53" s="47" t="s">
        <v>29</v>
      </c>
      <c r="G53" s="47">
        <v>16.737572914422838</v>
      </c>
      <c r="H53" s="49">
        <f t="shared" si="20"/>
        <v>6.79844748965</v>
      </c>
      <c r="I53" s="47">
        <f>K53+M53+O53+Q53</f>
        <v>0</v>
      </c>
      <c r="J53" s="47">
        <v>0.5</v>
      </c>
      <c r="K53" s="47">
        <v>0</v>
      </c>
      <c r="L53" s="47">
        <v>1.06</v>
      </c>
      <c r="M53" s="47">
        <v>0</v>
      </c>
      <c r="N53" s="47">
        <v>2.06</v>
      </c>
      <c r="O53" s="47">
        <v>0</v>
      </c>
      <c r="P53" s="47">
        <v>3.1784474896499999</v>
      </c>
      <c r="Q53" s="47">
        <v>0</v>
      </c>
      <c r="R53" s="48" t="s">
        <v>29</v>
      </c>
      <c r="S53" s="49">
        <f t="shared" si="3"/>
        <v>16.737572914422838</v>
      </c>
      <c r="T53" s="50">
        <f t="shared" si="4"/>
        <v>-0.5</v>
      </c>
      <c r="U53" s="51">
        <f t="shared" si="5"/>
        <v>-1</v>
      </c>
      <c r="V53" s="16" t="s">
        <v>78</v>
      </c>
      <c r="W53" s="14"/>
      <c r="Y53" s="13"/>
      <c r="AB53" s="13"/>
    </row>
    <row r="54" spans="1:28" ht="39" customHeight="1" x14ac:dyDescent="0.25">
      <c r="A54" s="44" t="s">
        <v>79</v>
      </c>
      <c r="B54" s="18" t="s">
        <v>80</v>
      </c>
      <c r="C54" s="45" t="s">
        <v>28</v>
      </c>
      <c r="D54" s="53">
        <f>SUM(D55:D56)</f>
        <v>3.9461440677966109</v>
      </c>
      <c r="E54" s="53">
        <f>SUM(E55:E56)</f>
        <v>15.552283670000001</v>
      </c>
      <c r="F54" s="47" t="s">
        <v>29</v>
      </c>
      <c r="G54" s="53">
        <f t="shared" ref="G54:Q54" si="21">SUM(G55:G56)</f>
        <v>2.1946008760314197</v>
      </c>
      <c r="H54" s="53">
        <f t="shared" si="21"/>
        <v>0</v>
      </c>
      <c r="I54" s="53">
        <f t="shared" si="21"/>
        <v>1.9823470000000001</v>
      </c>
      <c r="J54" s="53">
        <f t="shared" si="21"/>
        <v>0</v>
      </c>
      <c r="K54" s="53">
        <f t="shared" si="21"/>
        <v>1.9823470000000001</v>
      </c>
      <c r="L54" s="53">
        <f t="shared" si="21"/>
        <v>0</v>
      </c>
      <c r="M54" s="53">
        <f t="shared" si="21"/>
        <v>0</v>
      </c>
      <c r="N54" s="53">
        <f t="shared" si="21"/>
        <v>0</v>
      </c>
      <c r="O54" s="53">
        <f t="shared" si="21"/>
        <v>0</v>
      </c>
      <c r="P54" s="53">
        <f t="shared" si="21"/>
        <v>0</v>
      </c>
      <c r="Q54" s="53">
        <f t="shared" si="21"/>
        <v>0</v>
      </c>
      <c r="R54" s="48" t="s">
        <v>29</v>
      </c>
      <c r="S54" s="49">
        <f t="shared" si="3"/>
        <v>0.21225387603141965</v>
      </c>
      <c r="T54" s="50">
        <f t="shared" si="4"/>
        <v>1.9823470000000001</v>
      </c>
      <c r="U54" s="51" t="str">
        <f t="shared" si="5"/>
        <v>-</v>
      </c>
      <c r="V54" s="15" t="s">
        <v>29</v>
      </c>
      <c r="W54" s="14"/>
      <c r="Y54" s="13"/>
      <c r="AB54" s="13"/>
    </row>
    <row r="55" spans="1:28" ht="96.75" customHeight="1" x14ac:dyDescent="0.25">
      <c r="A55" s="44" t="s">
        <v>79</v>
      </c>
      <c r="B55" s="18" t="s">
        <v>301</v>
      </c>
      <c r="C55" s="45" t="s">
        <v>269</v>
      </c>
      <c r="D55" s="47" t="s">
        <v>29</v>
      </c>
      <c r="E55" s="47">
        <v>3.9070000000000001E-2</v>
      </c>
      <c r="F55" s="47" t="s">
        <v>29</v>
      </c>
      <c r="G55" s="47">
        <v>2.1946008760314197</v>
      </c>
      <c r="H55" s="49">
        <f t="shared" ref="H55:H56" si="22">IF(J55="нд","нд",(J55+L55+N55+P55))</f>
        <v>0</v>
      </c>
      <c r="I55" s="47">
        <f t="shared" ref="I55:I56" si="23">K55+M55+O55+Q55</f>
        <v>1.9823470000000001</v>
      </c>
      <c r="J55" s="47">
        <v>0</v>
      </c>
      <c r="K55" s="47">
        <v>1.9823470000000001</v>
      </c>
      <c r="L55" s="47">
        <v>0</v>
      </c>
      <c r="M55" s="47">
        <v>0</v>
      </c>
      <c r="N55" s="47">
        <v>0</v>
      </c>
      <c r="O55" s="47">
        <v>0</v>
      </c>
      <c r="P55" s="47">
        <v>0</v>
      </c>
      <c r="Q55" s="47">
        <v>0</v>
      </c>
      <c r="R55" s="48" t="s">
        <v>29</v>
      </c>
      <c r="S55" s="49">
        <f t="shared" si="3"/>
        <v>0.21225387603141965</v>
      </c>
      <c r="T55" s="50">
        <f t="shared" si="4"/>
        <v>1.9823470000000001</v>
      </c>
      <c r="U55" s="51" t="str">
        <f t="shared" si="5"/>
        <v>-</v>
      </c>
      <c r="V55" s="15" t="s">
        <v>81</v>
      </c>
      <c r="W55" s="14"/>
      <c r="Y55" s="13"/>
      <c r="Z55" s="17"/>
      <c r="AB55" s="13"/>
    </row>
    <row r="56" spans="1:28" ht="96.75" customHeight="1" x14ac:dyDescent="0.25">
      <c r="A56" s="44" t="s">
        <v>79</v>
      </c>
      <c r="B56" s="18" t="s">
        <v>302</v>
      </c>
      <c r="C56" s="45" t="s">
        <v>270</v>
      </c>
      <c r="D56" s="47">
        <v>3.9461440677966109</v>
      </c>
      <c r="E56" s="47">
        <v>15.513213670000001</v>
      </c>
      <c r="F56" s="47" t="s">
        <v>29</v>
      </c>
      <c r="G56" s="47">
        <v>0</v>
      </c>
      <c r="H56" s="49">
        <f t="shared" si="22"/>
        <v>0</v>
      </c>
      <c r="I56" s="47">
        <f t="shared" si="23"/>
        <v>0</v>
      </c>
      <c r="J56" s="47">
        <v>0</v>
      </c>
      <c r="K56" s="47">
        <v>0</v>
      </c>
      <c r="L56" s="47">
        <v>0</v>
      </c>
      <c r="M56" s="47">
        <v>0</v>
      </c>
      <c r="N56" s="47">
        <v>0</v>
      </c>
      <c r="O56" s="47">
        <v>0</v>
      </c>
      <c r="P56" s="47">
        <v>0</v>
      </c>
      <c r="Q56" s="47">
        <v>0</v>
      </c>
      <c r="R56" s="48" t="s">
        <v>29</v>
      </c>
      <c r="S56" s="49">
        <f t="shared" si="3"/>
        <v>0</v>
      </c>
      <c r="T56" s="50">
        <f t="shared" si="4"/>
        <v>0</v>
      </c>
      <c r="U56" s="51" t="str">
        <f t="shared" si="5"/>
        <v>-</v>
      </c>
      <c r="V56" s="15" t="s">
        <v>29</v>
      </c>
      <c r="W56" s="14"/>
      <c r="Y56" s="13"/>
      <c r="Z56" s="17"/>
      <c r="AB56" s="13"/>
    </row>
    <row r="57" spans="1:28" ht="39" customHeight="1" x14ac:dyDescent="0.25">
      <c r="A57" s="44" t="s">
        <v>82</v>
      </c>
      <c r="B57" s="18" t="s">
        <v>83</v>
      </c>
      <c r="C57" s="45" t="s">
        <v>28</v>
      </c>
      <c r="D57" s="47">
        <f>D58+D59</f>
        <v>0</v>
      </c>
      <c r="E57" s="47">
        <f t="shared" ref="E57:Q57" si="24">E58+E59</f>
        <v>0</v>
      </c>
      <c r="F57" s="47" t="s">
        <v>29</v>
      </c>
      <c r="G57" s="47">
        <f t="shared" si="24"/>
        <v>0</v>
      </c>
      <c r="H57" s="47">
        <f t="shared" si="24"/>
        <v>0</v>
      </c>
      <c r="I57" s="47">
        <f t="shared" si="24"/>
        <v>0</v>
      </c>
      <c r="J57" s="47">
        <f t="shared" si="24"/>
        <v>0</v>
      </c>
      <c r="K57" s="47">
        <f t="shared" si="24"/>
        <v>0</v>
      </c>
      <c r="L57" s="47">
        <f t="shared" si="24"/>
        <v>0</v>
      </c>
      <c r="M57" s="47">
        <f t="shared" si="24"/>
        <v>0</v>
      </c>
      <c r="N57" s="47">
        <f t="shared" si="24"/>
        <v>0</v>
      </c>
      <c r="O57" s="47">
        <f t="shared" si="24"/>
        <v>0</v>
      </c>
      <c r="P57" s="47">
        <f t="shared" si="24"/>
        <v>0</v>
      </c>
      <c r="Q57" s="47">
        <f t="shared" si="24"/>
        <v>0</v>
      </c>
      <c r="R57" s="48" t="s">
        <v>29</v>
      </c>
      <c r="S57" s="49">
        <f t="shared" si="3"/>
        <v>0</v>
      </c>
      <c r="T57" s="50">
        <f t="shared" si="4"/>
        <v>0</v>
      </c>
      <c r="U57" s="51" t="str">
        <f t="shared" si="5"/>
        <v>-</v>
      </c>
      <c r="V57" s="15" t="s">
        <v>29</v>
      </c>
      <c r="W57" s="14"/>
      <c r="Y57" s="13"/>
      <c r="AB57" s="13"/>
    </row>
    <row r="58" spans="1:28" ht="39" customHeight="1" x14ac:dyDescent="0.25">
      <c r="A58" s="44" t="s">
        <v>84</v>
      </c>
      <c r="B58" s="18" t="s">
        <v>85</v>
      </c>
      <c r="C58" s="45" t="s">
        <v>28</v>
      </c>
      <c r="D58" s="47">
        <v>0</v>
      </c>
      <c r="E58" s="47">
        <v>0</v>
      </c>
      <c r="F58" s="47" t="s">
        <v>29</v>
      </c>
      <c r="G58" s="47">
        <v>0</v>
      </c>
      <c r="H58" s="47">
        <v>0</v>
      </c>
      <c r="I58" s="47">
        <v>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  <c r="R58" s="48" t="s">
        <v>29</v>
      </c>
      <c r="S58" s="49">
        <f t="shared" si="3"/>
        <v>0</v>
      </c>
      <c r="T58" s="50">
        <f t="shared" si="4"/>
        <v>0</v>
      </c>
      <c r="U58" s="51" t="str">
        <f t="shared" si="5"/>
        <v>-</v>
      </c>
      <c r="V58" s="15" t="s">
        <v>29</v>
      </c>
      <c r="W58" s="14"/>
      <c r="Y58" s="13"/>
      <c r="AB58" s="13"/>
    </row>
    <row r="59" spans="1:28" ht="39" customHeight="1" x14ac:dyDescent="0.25">
      <c r="A59" s="44" t="s">
        <v>86</v>
      </c>
      <c r="B59" s="18" t="s">
        <v>87</v>
      </c>
      <c r="C59" s="45" t="s">
        <v>28</v>
      </c>
      <c r="D59" s="47">
        <v>0</v>
      </c>
      <c r="E59" s="47">
        <v>0</v>
      </c>
      <c r="F59" s="47" t="s">
        <v>29</v>
      </c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8" t="s">
        <v>29</v>
      </c>
      <c r="S59" s="49">
        <f t="shared" si="3"/>
        <v>0</v>
      </c>
      <c r="T59" s="50">
        <f t="shared" si="4"/>
        <v>0</v>
      </c>
      <c r="U59" s="51" t="str">
        <f t="shared" si="5"/>
        <v>-</v>
      </c>
      <c r="V59" s="15" t="s">
        <v>29</v>
      </c>
      <c r="W59" s="14"/>
      <c r="Y59" s="13"/>
      <c r="AB59" s="13"/>
    </row>
    <row r="60" spans="1:28" ht="39" customHeight="1" x14ac:dyDescent="0.25">
      <c r="A60" s="44" t="s">
        <v>88</v>
      </c>
      <c r="B60" s="18" t="s">
        <v>89</v>
      </c>
      <c r="C60" s="45" t="s">
        <v>28</v>
      </c>
      <c r="D60" s="47">
        <f>D61+D65</f>
        <v>0</v>
      </c>
      <c r="E60" s="47">
        <f>E61+E65</f>
        <v>0</v>
      </c>
      <c r="F60" s="47" t="s">
        <v>29</v>
      </c>
      <c r="G60" s="47">
        <f t="shared" ref="G60:Q60" si="25">G61+G65</f>
        <v>0</v>
      </c>
      <c r="H60" s="47">
        <f t="shared" si="25"/>
        <v>0</v>
      </c>
      <c r="I60" s="47">
        <f t="shared" si="25"/>
        <v>0</v>
      </c>
      <c r="J60" s="47">
        <f t="shared" si="25"/>
        <v>0</v>
      </c>
      <c r="K60" s="47">
        <f t="shared" si="25"/>
        <v>0</v>
      </c>
      <c r="L60" s="47">
        <f t="shared" si="25"/>
        <v>0</v>
      </c>
      <c r="M60" s="47">
        <f t="shared" si="25"/>
        <v>0</v>
      </c>
      <c r="N60" s="47">
        <f t="shared" si="25"/>
        <v>0</v>
      </c>
      <c r="O60" s="47">
        <f t="shared" si="25"/>
        <v>0</v>
      </c>
      <c r="P60" s="47">
        <f t="shared" si="25"/>
        <v>0</v>
      </c>
      <c r="Q60" s="47">
        <f t="shared" si="25"/>
        <v>0</v>
      </c>
      <c r="R60" s="48" t="s">
        <v>29</v>
      </c>
      <c r="S60" s="49">
        <f t="shared" si="3"/>
        <v>0</v>
      </c>
      <c r="T60" s="50">
        <f t="shared" si="4"/>
        <v>0</v>
      </c>
      <c r="U60" s="51" t="str">
        <f t="shared" si="5"/>
        <v>-</v>
      </c>
      <c r="V60" s="15" t="s">
        <v>29</v>
      </c>
      <c r="W60" s="14"/>
      <c r="Y60" s="13"/>
      <c r="AB60" s="13"/>
    </row>
    <row r="61" spans="1:28" ht="39" customHeight="1" x14ac:dyDescent="0.25">
      <c r="A61" s="44" t="s">
        <v>90</v>
      </c>
      <c r="B61" s="18" t="s">
        <v>91</v>
      </c>
      <c r="C61" s="45" t="s">
        <v>28</v>
      </c>
      <c r="D61" s="47">
        <f>D62+D63+D64</f>
        <v>0</v>
      </c>
      <c r="E61" s="47">
        <f>E62+E63+E64</f>
        <v>0</v>
      </c>
      <c r="F61" s="47" t="s">
        <v>29</v>
      </c>
      <c r="G61" s="47">
        <f t="shared" ref="G61:Q61" si="26">G62+G63+G64</f>
        <v>0</v>
      </c>
      <c r="H61" s="47">
        <f t="shared" si="26"/>
        <v>0</v>
      </c>
      <c r="I61" s="47">
        <f t="shared" si="26"/>
        <v>0</v>
      </c>
      <c r="J61" s="47">
        <f t="shared" si="26"/>
        <v>0</v>
      </c>
      <c r="K61" s="47">
        <f t="shared" si="26"/>
        <v>0</v>
      </c>
      <c r="L61" s="47">
        <f t="shared" si="26"/>
        <v>0</v>
      </c>
      <c r="M61" s="47">
        <f t="shared" si="26"/>
        <v>0</v>
      </c>
      <c r="N61" s="47">
        <f t="shared" si="26"/>
        <v>0</v>
      </c>
      <c r="O61" s="47">
        <f t="shared" si="26"/>
        <v>0</v>
      </c>
      <c r="P61" s="47">
        <f t="shared" si="26"/>
        <v>0</v>
      </c>
      <c r="Q61" s="47">
        <f t="shared" si="26"/>
        <v>0</v>
      </c>
      <c r="R61" s="48" t="s">
        <v>29</v>
      </c>
      <c r="S61" s="49">
        <f t="shared" si="3"/>
        <v>0</v>
      </c>
      <c r="T61" s="50">
        <f t="shared" si="4"/>
        <v>0</v>
      </c>
      <c r="U61" s="51" t="str">
        <f t="shared" si="5"/>
        <v>-</v>
      </c>
      <c r="V61" s="15" t="s">
        <v>29</v>
      </c>
      <c r="W61" s="14"/>
      <c r="Y61" s="13"/>
      <c r="AB61" s="13"/>
    </row>
    <row r="62" spans="1:28" ht="39" customHeight="1" x14ac:dyDescent="0.25">
      <c r="A62" s="44" t="s">
        <v>90</v>
      </c>
      <c r="B62" s="18" t="s">
        <v>92</v>
      </c>
      <c r="C62" s="45" t="s">
        <v>28</v>
      </c>
      <c r="D62" s="47">
        <v>0</v>
      </c>
      <c r="E62" s="47">
        <v>0</v>
      </c>
      <c r="F62" s="47" t="s">
        <v>29</v>
      </c>
      <c r="G62" s="47">
        <v>0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8" t="s">
        <v>29</v>
      </c>
      <c r="S62" s="49">
        <f t="shared" si="3"/>
        <v>0</v>
      </c>
      <c r="T62" s="50">
        <f t="shared" si="4"/>
        <v>0</v>
      </c>
      <c r="U62" s="51" t="str">
        <f t="shared" si="5"/>
        <v>-</v>
      </c>
      <c r="V62" s="15" t="s">
        <v>29</v>
      </c>
      <c r="W62" s="14"/>
      <c r="Y62" s="13"/>
      <c r="AB62" s="13"/>
    </row>
    <row r="63" spans="1:28" ht="39" customHeight="1" x14ac:dyDescent="0.25">
      <c r="A63" s="44" t="s">
        <v>90</v>
      </c>
      <c r="B63" s="18" t="s">
        <v>93</v>
      </c>
      <c r="C63" s="45" t="s">
        <v>28</v>
      </c>
      <c r="D63" s="53">
        <v>0</v>
      </c>
      <c r="E63" s="53">
        <v>0</v>
      </c>
      <c r="F63" s="47" t="s">
        <v>29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48" t="s">
        <v>29</v>
      </c>
      <c r="S63" s="49">
        <f t="shared" si="3"/>
        <v>0</v>
      </c>
      <c r="T63" s="50">
        <f t="shared" si="4"/>
        <v>0</v>
      </c>
      <c r="U63" s="51" t="str">
        <f t="shared" si="5"/>
        <v>-</v>
      </c>
      <c r="V63" s="15" t="s">
        <v>29</v>
      </c>
      <c r="W63" s="14"/>
      <c r="Y63" s="13"/>
      <c r="AB63" s="13"/>
    </row>
    <row r="64" spans="1:28" ht="39" customHeight="1" x14ac:dyDescent="0.25">
      <c r="A64" s="44" t="s">
        <v>90</v>
      </c>
      <c r="B64" s="18" t="s">
        <v>94</v>
      </c>
      <c r="C64" s="45" t="s">
        <v>28</v>
      </c>
      <c r="D64" s="53">
        <v>0</v>
      </c>
      <c r="E64" s="53">
        <v>0</v>
      </c>
      <c r="F64" s="47" t="s">
        <v>29</v>
      </c>
      <c r="G64" s="53">
        <v>0</v>
      </c>
      <c r="H64" s="53">
        <v>0</v>
      </c>
      <c r="I64" s="53">
        <v>0</v>
      </c>
      <c r="J64" s="53">
        <v>0</v>
      </c>
      <c r="K64" s="53">
        <v>0</v>
      </c>
      <c r="L64" s="53">
        <v>0</v>
      </c>
      <c r="M64" s="53">
        <v>0</v>
      </c>
      <c r="N64" s="53">
        <v>0</v>
      </c>
      <c r="O64" s="53">
        <v>0</v>
      </c>
      <c r="P64" s="53">
        <v>0</v>
      </c>
      <c r="Q64" s="53">
        <v>0</v>
      </c>
      <c r="R64" s="48" t="s">
        <v>29</v>
      </c>
      <c r="S64" s="49">
        <f t="shared" si="3"/>
        <v>0</v>
      </c>
      <c r="T64" s="50">
        <f t="shared" si="4"/>
        <v>0</v>
      </c>
      <c r="U64" s="51" t="str">
        <f t="shared" si="5"/>
        <v>-</v>
      </c>
      <c r="V64" s="15" t="s">
        <v>29</v>
      </c>
      <c r="W64" s="14"/>
      <c r="Y64" s="13"/>
      <c r="AB64" s="13"/>
    </row>
    <row r="65" spans="1:28" ht="39" customHeight="1" x14ac:dyDescent="0.25">
      <c r="A65" s="44" t="s">
        <v>95</v>
      </c>
      <c r="B65" s="18" t="s">
        <v>96</v>
      </c>
      <c r="C65" s="45" t="s">
        <v>28</v>
      </c>
      <c r="D65" s="53">
        <f>D66+D67+D68</f>
        <v>0</v>
      </c>
      <c r="E65" s="53">
        <f t="shared" ref="E65:Q65" si="27">E66+E67+E68</f>
        <v>0</v>
      </c>
      <c r="F65" s="47" t="s">
        <v>29</v>
      </c>
      <c r="G65" s="53">
        <f t="shared" si="27"/>
        <v>0</v>
      </c>
      <c r="H65" s="53">
        <f t="shared" si="27"/>
        <v>0</v>
      </c>
      <c r="I65" s="53">
        <f t="shared" si="27"/>
        <v>0</v>
      </c>
      <c r="J65" s="53">
        <f t="shared" si="27"/>
        <v>0</v>
      </c>
      <c r="K65" s="53">
        <f t="shared" si="27"/>
        <v>0</v>
      </c>
      <c r="L65" s="53">
        <f t="shared" si="27"/>
        <v>0</v>
      </c>
      <c r="M65" s="53">
        <f t="shared" si="27"/>
        <v>0</v>
      </c>
      <c r="N65" s="53">
        <f t="shared" si="27"/>
        <v>0</v>
      </c>
      <c r="O65" s="53">
        <f t="shared" si="27"/>
        <v>0</v>
      </c>
      <c r="P65" s="53">
        <f t="shared" si="27"/>
        <v>0</v>
      </c>
      <c r="Q65" s="53">
        <f t="shared" si="27"/>
        <v>0</v>
      </c>
      <c r="R65" s="48" t="s">
        <v>29</v>
      </c>
      <c r="S65" s="49">
        <f t="shared" si="3"/>
        <v>0</v>
      </c>
      <c r="T65" s="50">
        <f t="shared" si="4"/>
        <v>0</v>
      </c>
      <c r="U65" s="51" t="str">
        <f t="shared" si="5"/>
        <v>-</v>
      </c>
      <c r="V65" s="15" t="s">
        <v>29</v>
      </c>
      <c r="W65" s="14"/>
      <c r="Y65" s="13"/>
      <c r="AB65" s="13"/>
    </row>
    <row r="66" spans="1:28" ht="39" customHeight="1" x14ac:dyDescent="0.25">
      <c r="A66" s="44" t="s">
        <v>95</v>
      </c>
      <c r="B66" s="18" t="s">
        <v>92</v>
      </c>
      <c r="C66" s="45" t="s">
        <v>28</v>
      </c>
      <c r="D66" s="53">
        <v>0</v>
      </c>
      <c r="E66" s="53">
        <v>0</v>
      </c>
      <c r="F66" s="47" t="s">
        <v>29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48" t="s">
        <v>29</v>
      </c>
      <c r="S66" s="49">
        <f t="shared" si="3"/>
        <v>0</v>
      </c>
      <c r="T66" s="50">
        <f t="shared" si="4"/>
        <v>0</v>
      </c>
      <c r="U66" s="51" t="str">
        <f t="shared" si="5"/>
        <v>-</v>
      </c>
      <c r="V66" s="15" t="s">
        <v>29</v>
      </c>
      <c r="W66" s="14"/>
      <c r="Y66" s="13"/>
      <c r="AB66" s="13"/>
    </row>
    <row r="67" spans="1:28" ht="39" customHeight="1" x14ac:dyDescent="0.25">
      <c r="A67" s="44" t="s">
        <v>95</v>
      </c>
      <c r="B67" s="18" t="s">
        <v>93</v>
      </c>
      <c r="C67" s="45" t="s">
        <v>28</v>
      </c>
      <c r="D67" s="53">
        <v>0</v>
      </c>
      <c r="E67" s="53">
        <v>0</v>
      </c>
      <c r="F67" s="47" t="s">
        <v>29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48" t="s">
        <v>29</v>
      </c>
      <c r="S67" s="49">
        <f t="shared" si="3"/>
        <v>0</v>
      </c>
      <c r="T67" s="50">
        <f t="shared" si="4"/>
        <v>0</v>
      </c>
      <c r="U67" s="51" t="str">
        <f t="shared" si="5"/>
        <v>-</v>
      </c>
      <c r="V67" s="15" t="s">
        <v>29</v>
      </c>
      <c r="W67" s="14"/>
      <c r="Y67" s="13"/>
      <c r="AB67" s="13"/>
    </row>
    <row r="68" spans="1:28" ht="39" customHeight="1" x14ac:dyDescent="0.25">
      <c r="A68" s="44" t="s">
        <v>95</v>
      </c>
      <c r="B68" s="18" t="s">
        <v>94</v>
      </c>
      <c r="C68" s="45" t="s">
        <v>28</v>
      </c>
      <c r="D68" s="47">
        <v>0</v>
      </c>
      <c r="E68" s="47">
        <v>0</v>
      </c>
      <c r="F68" s="47" t="s">
        <v>29</v>
      </c>
      <c r="G68" s="47">
        <v>0</v>
      </c>
      <c r="H68" s="47">
        <v>0</v>
      </c>
      <c r="I68" s="47">
        <v>0</v>
      </c>
      <c r="J68" s="47">
        <v>0</v>
      </c>
      <c r="K68" s="47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8" t="s">
        <v>29</v>
      </c>
      <c r="S68" s="49">
        <f t="shared" si="3"/>
        <v>0</v>
      </c>
      <c r="T68" s="50">
        <f t="shared" si="4"/>
        <v>0</v>
      </c>
      <c r="U68" s="51" t="str">
        <f t="shared" si="5"/>
        <v>-</v>
      </c>
      <c r="V68" s="15" t="s">
        <v>29</v>
      </c>
      <c r="W68" s="14"/>
      <c r="Y68" s="13"/>
      <c r="AB68" s="13"/>
    </row>
    <row r="69" spans="1:28" ht="39" customHeight="1" x14ac:dyDescent="0.25">
      <c r="A69" s="44" t="s">
        <v>97</v>
      </c>
      <c r="B69" s="18" t="s">
        <v>98</v>
      </c>
      <c r="C69" s="45" t="s">
        <v>28</v>
      </c>
      <c r="D69" s="47">
        <f>D70+D71</f>
        <v>0</v>
      </c>
      <c r="E69" s="47">
        <f t="shared" ref="E69:Q69" si="28">E70+E71</f>
        <v>2.8400000000000001E-3</v>
      </c>
      <c r="F69" s="47" t="s">
        <v>29</v>
      </c>
      <c r="G69" s="47">
        <f t="shared" si="28"/>
        <v>9.0963023446219107E-2</v>
      </c>
      <c r="H69" s="47">
        <f t="shared" si="28"/>
        <v>0</v>
      </c>
      <c r="I69" s="47">
        <f t="shared" si="28"/>
        <v>7.6810000000000003E-2</v>
      </c>
      <c r="J69" s="47">
        <f t="shared" si="28"/>
        <v>0</v>
      </c>
      <c r="K69" s="47">
        <f t="shared" si="28"/>
        <v>7.6810000000000003E-2</v>
      </c>
      <c r="L69" s="47">
        <f t="shared" si="28"/>
        <v>0</v>
      </c>
      <c r="M69" s="47">
        <f t="shared" si="28"/>
        <v>0</v>
      </c>
      <c r="N69" s="47">
        <f t="shared" si="28"/>
        <v>0</v>
      </c>
      <c r="O69" s="47">
        <f t="shared" si="28"/>
        <v>0</v>
      </c>
      <c r="P69" s="47">
        <f t="shared" si="28"/>
        <v>0</v>
      </c>
      <c r="Q69" s="47">
        <f t="shared" si="28"/>
        <v>0</v>
      </c>
      <c r="R69" s="48" t="s">
        <v>29</v>
      </c>
      <c r="S69" s="49">
        <f t="shared" si="3"/>
        <v>1.4153023446219104E-2</v>
      </c>
      <c r="T69" s="50">
        <f t="shared" si="4"/>
        <v>7.6810000000000003E-2</v>
      </c>
      <c r="U69" s="51" t="str">
        <f t="shared" si="5"/>
        <v>-</v>
      </c>
      <c r="V69" s="15" t="s">
        <v>29</v>
      </c>
      <c r="W69" s="14"/>
      <c r="Y69" s="13"/>
      <c r="AB69" s="13"/>
    </row>
    <row r="70" spans="1:28" ht="39" customHeight="1" x14ac:dyDescent="0.25">
      <c r="A70" s="44" t="s">
        <v>99</v>
      </c>
      <c r="B70" s="18" t="s">
        <v>100</v>
      </c>
      <c r="C70" s="45" t="s">
        <v>28</v>
      </c>
      <c r="D70" s="47">
        <v>0</v>
      </c>
      <c r="E70" s="47">
        <v>0</v>
      </c>
      <c r="F70" s="47" t="s">
        <v>29</v>
      </c>
      <c r="G70" s="47">
        <v>0</v>
      </c>
      <c r="H70" s="47">
        <v>0</v>
      </c>
      <c r="I70" s="47">
        <v>0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47">
        <v>0</v>
      </c>
      <c r="P70" s="47">
        <v>0</v>
      </c>
      <c r="Q70" s="47">
        <v>0</v>
      </c>
      <c r="R70" s="48" t="s">
        <v>29</v>
      </c>
      <c r="S70" s="49">
        <f t="shared" si="3"/>
        <v>0</v>
      </c>
      <c r="T70" s="50">
        <f t="shared" si="4"/>
        <v>0</v>
      </c>
      <c r="U70" s="51" t="str">
        <f t="shared" si="5"/>
        <v>-</v>
      </c>
      <c r="V70" s="15" t="s">
        <v>29</v>
      </c>
      <c r="W70" s="14"/>
      <c r="Y70" s="13"/>
      <c r="AB70" s="13"/>
    </row>
    <row r="71" spans="1:28" ht="39" customHeight="1" x14ac:dyDescent="0.25">
      <c r="A71" s="44" t="s">
        <v>101</v>
      </c>
      <c r="B71" s="18" t="s">
        <v>102</v>
      </c>
      <c r="C71" s="45" t="s">
        <v>28</v>
      </c>
      <c r="D71" s="47">
        <f>SUM(D72)</f>
        <v>0</v>
      </c>
      <c r="E71" s="47">
        <f>SUM(E72)</f>
        <v>2.8400000000000001E-3</v>
      </c>
      <c r="F71" s="47" t="s">
        <v>29</v>
      </c>
      <c r="G71" s="47">
        <f t="shared" ref="G71:Q71" si="29">SUM(G72)</f>
        <v>9.0963023446219107E-2</v>
      </c>
      <c r="H71" s="47">
        <f t="shared" si="29"/>
        <v>0</v>
      </c>
      <c r="I71" s="47">
        <f t="shared" si="29"/>
        <v>7.6810000000000003E-2</v>
      </c>
      <c r="J71" s="47">
        <f t="shared" si="29"/>
        <v>0</v>
      </c>
      <c r="K71" s="47">
        <f t="shared" si="29"/>
        <v>7.6810000000000003E-2</v>
      </c>
      <c r="L71" s="47">
        <f t="shared" si="29"/>
        <v>0</v>
      </c>
      <c r="M71" s="47">
        <f t="shared" si="29"/>
        <v>0</v>
      </c>
      <c r="N71" s="47">
        <f t="shared" si="29"/>
        <v>0</v>
      </c>
      <c r="O71" s="47">
        <f t="shared" si="29"/>
        <v>0</v>
      </c>
      <c r="P71" s="47">
        <f t="shared" si="29"/>
        <v>0</v>
      </c>
      <c r="Q71" s="47">
        <f t="shared" si="29"/>
        <v>0</v>
      </c>
      <c r="R71" s="48" t="s">
        <v>29</v>
      </c>
      <c r="S71" s="49">
        <f t="shared" si="3"/>
        <v>1.4153023446219104E-2</v>
      </c>
      <c r="T71" s="50">
        <f t="shared" si="4"/>
        <v>7.6810000000000003E-2</v>
      </c>
      <c r="U71" s="51" t="str">
        <f t="shared" si="5"/>
        <v>-</v>
      </c>
      <c r="V71" s="15" t="s">
        <v>29</v>
      </c>
      <c r="W71" s="14"/>
      <c r="Y71" s="13"/>
      <c r="AB71" s="13"/>
    </row>
    <row r="72" spans="1:28" ht="96.75" customHeight="1" x14ac:dyDescent="0.25">
      <c r="A72" s="44" t="s">
        <v>101</v>
      </c>
      <c r="B72" s="18" t="s">
        <v>303</v>
      </c>
      <c r="C72" s="45" t="s">
        <v>271</v>
      </c>
      <c r="D72" s="47" t="s">
        <v>29</v>
      </c>
      <c r="E72" s="47">
        <v>2.8400000000000001E-3</v>
      </c>
      <c r="F72" s="47" t="s">
        <v>29</v>
      </c>
      <c r="G72" s="47">
        <v>9.0963023446219107E-2</v>
      </c>
      <c r="H72" s="49">
        <f t="shared" ref="H72" si="30">IF(J72="нд","нд",(J72+L72+N72+P72))</f>
        <v>0</v>
      </c>
      <c r="I72" s="47">
        <f t="shared" ref="I72" si="31">K72+M72+O72+Q72</f>
        <v>7.6810000000000003E-2</v>
      </c>
      <c r="J72" s="47">
        <v>0</v>
      </c>
      <c r="K72" s="47">
        <v>7.6810000000000003E-2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  <c r="R72" s="48" t="s">
        <v>29</v>
      </c>
      <c r="S72" s="49">
        <f t="shared" si="3"/>
        <v>1.4153023446219104E-2</v>
      </c>
      <c r="T72" s="50">
        <f t="shared" si="4"/>
        <v>7.6810000000000003E-2</v>
      </c>
      <c r="U72" s="51" t="str">
        <f t="shared" si="5"/>
        <v>-</v>
      </c>
      <c r="V72" s="15" t="s">
        <v>81</v>
      </c>
      <c r="W72" s="14"/>
      <c r="Y72" s="13"/>
      <c r="Z72" s="17"/>
      <c r="AB72" s="13"/>
    </row>
    <row r="73" spans="1:28" ht="39" customHeight="1" x14ac:dyDescent="0.25">
      <c r="A73" s="44" t="s">
        <v>103</v>
      </c>
      <c r="B73" s="18" t="s">
        <v>104</v>
      </c>
      <c r="C73" s="45" t="s">
        <v>28</v>
      </c>
      <c r="D73" s="53">
        <f>D74+D78+D83+D87</f>
        <v>243.85225141242938</v>
      </c>
      <c r="E73" s="53">
        <f>E74+E78+E83+E87</f>
        <v>560.5291750457252</v>
      </c>
      <c r="F73" s="47" t="s">
        <v>29</v>
      </c>
      <c r="G73" s="53">
        <f t="shared" ref="G73:Q73" si="32">G74+G78+G83+G87</f>
        <v>1398.766823811447</v>
      </c>
      <c r="H73" s="53">
        <f t="shared" si="32"/>
        <v>1228.3452550477691</v>
      </c>
      <c r="I73" s="53">
        <f t="shared" si="32"/>
        <v>31.535723319999999</v>
      </c>
      <c r="J73" s="53">
        <f t="shared" si="32"/>
        <v>30.6</v>
      </c>
      <c r="K73" s="53">
        <f t="shared" si="32"/>
        <v>31.535723319999999</v>
      </c>
      <c r="L73" s="53">
        <f t="shared" si="32"/>
        <v>155</v>
      </c>
      <c r="M73" s="53">
        <f t="shared" si="32"/>
        <v>0</v>
      </c>
      <c r="N73" s="53">
        <f t="shared" si="32"/>
        <v>319</v>
      </c>
      <c r="O73" s="53">
        <f t="shared" si="32"/>
        <v>0</v>
      </c>
      <c r="P73" s="53">
        <f t="shared" si="32"/>
        <v>723.74525504776898</v>
      </c>
      <c r="Q73" s="53">
        <f t="shared" si="32"/>
        <v>0</v>
      </c>
      <c r="R73" s="48" t="s">
        <v>29</v>
      </c>
      <c r="S73" s="49">
        <f t="shared" si="3"/>
        <v>1367.231100491447</v>
      </c>
      <c r="T73" s="50">
        <f t="shared" si="4"/>
        <v>0.93572331999999747</v>
      </c>
      <c r="U73" s="51">
        <f t="shared" si="5"/>
        <v>3.0579193464052204E-2</v>
      </c>
      <c r="V73" s="15" t="s">
        <v>29</v>
      </c>
      <c r="W73" s="14"/>
      <c r="Y73" s="13"/>
      <c r="AB73" s="13"/>
    </row>
    <row r="74" spans="1:28" ht="39" customHeight="1" x14ac:dyDescent="0.25">
      <c r="A74" s="44" t="s">
        <v>105</v>
      </c>
      <c r="B74" s="18" t="s">
        <v>106</v>
      </c>
      <c r="C74" s="45" t="s">
        <v>28</v>
      </c>
      <c r="D74" s="53">
        <f>D75+D76</f>
        <v>0</v>
      </c>
      <c r="E74" s="53">
        <f t="shared" ref="E74:Q74" si="33">E75+E76</f>
        <v>0.44255088999999997</v>
      </c>
      <c r="F74" s="47" t="s">
        <v>29</v>
      </c>
      <c r="G74" s="53">
        <f t="shared" si="33"/>
        <v>0</v>
      </c>
      <c r="H74" s="53">
        <f t="shared" si="33"/>
        <v>0</v>
      </c>
      <c r="I74" s="53">
        <f t="shared" si="33"/>
        <v>0</v>
      </c>
      <c r="J74" s="53">
        <f t="shared" si="33"/>
        <v>0</v>
      </c>
      <c r="K74" s="53">
        <f t="shared" si="33"/>
        <v>0</v>
      </c>
      <c r="L74" s="53">
        <f t="shared" si="33"/>
        <v>0</v>
      </c>
      <c r="M74" s="53">
        <f t="shared" si="33"/>
        <v>0</v>
      </c>
      <c r="N74" s="53">
        <f t="shared" si="33"/>
        <v>0</v>
      </c>
      <c r="O74" s="53">
        <f t="shared" si="33"/>
        <v>0</v>
      </c>
      <c r="P74" s="53">
        <f t="shared" si="33"/>
        <v>0</v>
      </c>
      <c r="Q74" s="53">
        <f t="shared" si="33"/>
        <v>0</v>
      </c>
      <c r="R74" s="48" t="s">
        <v>29</v>
      </c>
      <c r="S74" s="49">
        <f t="shared" si="3"/>
        <v>0</v>
      </c>
      <c r="T74" s="50">
        <f t="shared" si="4"/>
        <v>0</v>
      </c>
      <c r="U74" s="51" t="str">
        <f t="shared" si="5"/>
        <v>-</v>
      </c>
      <c r="V74" s="15" t="s">
        <v>29</v>
      </c>
      <c r="W74" s="14"/>
      <c r="Y74" s="13"/>
      <c r="AB74" s="13"/>
    </row>
    <row r="75" spans="1:28" ht="39" customHeight="1" x14ac:dyDescent="0.25">
      <c r="A75" s="44" t="s">
        <v>107</v>
      </c>
      <c r="B75" s="18" t="s">
        <v>108</v>
      </c>
      <c r="C75" s="45" t="s">
        <v>28</v>
      </c>
      <c r="D75" s="47">
        <v>0</v>
      </c>
      <c r="E75" s="47">
        <v>0</v>
      </c>
      <c r="F75" s="47" t="s">
        <v>29</v>
      </c>
      <c r="G75" s="47">
        <v>0</v>
      </c>
      <c r="H75" s="47">
        <v>0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v>0</v>
      </c>
      <c r="R75" s="48" t="s">
        <v>29</v>
      </c>
      <c r="S75" s="49">
        <f t="shared" si="3"/>
        <v>0</v>
      </c>
      <c r="T75" s="50">
        <f t="shared" si="4"/>
        <v>0</v>
      </c>
      <c r="U75" s="51" t="str">
        <f t="shared" si="5"/>
        <v>-</v>
      </c>
      <c r="V75" s="15" t="s">
        <v>29</v>
      </c>
      <c r="W75" s="14"/>
      <c r="Y75" s="13"/>
      <c r="AB75" s="13"/>
    </row>
    <row r="76" spans="1:28" ht="39" customHeight="1" x14ac:dyDescent="0.25">
      <c r="A76" s="44" t="s">
        <v>109</v>
      </c>
      <c r="B76" s="18" t="s">
        <v>110</v>
      </c>
      <c r="C76" s="45" t="s">
        <v>28</v>
      </c>
      <c r="D76" s="47">
        <f>SUM(D77)</f>
        <v>0</v>
      </c>
      <c r="E76" s="47">
        <f>SUM(E77)</f>
        <v>0.44255088999999997</v>
      </c>
      <c r="F76" s="47" t="s">
        <v>29</v>
      </c>
      <c r="G76" s="47">
        <f>SUM(G77)</f>
        <v>0</v>
      </c>
      <c r="H76" s="47">
        <f t="shared" ref="H76:Q76" si="34">SUM(H77)</f>
        <v>0</v>
      </c>
      <c r="I76" s="47">
        <f t="shared" si="34"/>
        <v>0</v>
      </c>
      <c r="J76" s="47">
        <f t="shared" si="34"/>
        <v>0</v>
      </c>
      <c r="K76" s="47">
        <f t="shared" si="34"/>
        <v>0</v>
      </c>
      <c r="L76" s="47">
        <f t="shared" si="34"/>
        <v>0</v>
      </c>
      <c r="M76" s="47">
        <f t="shared" si="34"/>
        <v>0</v>
      </c>
      <c r="N76" s="47">
        <f t="shared" si="34"/>
        <v>0</v>
      </c>
      <c r="O76" s="47">
        <f t="shared" si="34"/>
        <v>0</v>
      </c>
      <c r="P76" s="47">
        <f t="shared" si="34"/>
        <v>0</v>
      </c>
      <c r="Q76" s="47">
        <f t="shared" si="34"/>
        <v>0</v>
      </c>
      <c r="R76" s="48" t="s">
        <v>29</v>
      </c>
      <c r="S76" s="49">
        <f t="shared" si="3"/>
        <v>0</v>
      </c>
      <c r="T76" s="50">
        <f t="shared" si="4"/>
        <v>0</v>
      </c>
      <c r="U76" s="51" t="str">
        <f t="shared" si="5"/>
        <v>-</v>
      </c>
      <c r="V76" s="15" t="s">
        <v>29</v>
      </c>
      <c r="W76" s="14"/>
      <c r="Y76" s="13"/>
      <c r="AB76" s="13"/>
    </row>
    <row r="77" spans="1:28" ht="96.75" customHeight="1" x14ac:dyDescent="0.25">
      <c r="A77" s="44" t="s">
        <v>109</v>
      </c>
      <c r="B77" s="18" t="s">
        <v>304</v>
      </c>
      <c r="C77" s="45" t="s">
        <v>272</v>
      </c>
      <c r="D77" s="47" t="s">
        <v>29</v>
      </c>
      <c r="E77" s="47">
        <v>0.44255088999999997</v>
      </c>
      <c r="F77" s="47" t="s">
        <v>29</v>
      </c>
      <c r="G77" s="47">
        <v>0</v>
      </c>
      <c r="H77" s="49" t="str">
        <f t="shared" ref="H77" si="35">IF(J77="нд","нд",(J77+L77+N77+P77))</f>
        <v>нд</v>
      </c>
      <c r="I77" s="47">
        <f t="shared" ref="I77" si="36">K77+M77+O77+Q77</f>
        <v>0</v>
      </c>
      <c r="J77" s="47" t="s">
        <v>29</v>
      </c>
      <c r="K77" s="47">
        <v>0</v>
      </c>
      <c r="L77" s="47" t="s">
        <v>29</v>
      </c>
      <c r="M77" s="47">
        <v>0</v>
      </c>
      <c r="N77" s="47" t="s">
        <v>29</v>
      </c>
      <c r="O77" s="47">
        <v>0</v>
      </c>
      <c r="P77" s="47" t="s">
        <v>29</v>
      </c>
      <c r="Q77" s="47">
        <v>0</v>
      </c>
      <c r="R77" s="48" t="s">
        <v>29</v>
      </c>
      <c r="S77" s="49" t="str">
        <f t="shared" si="3"/>
        <v>нд</v>
      </c>
      <c r="T77" s="50" t="str">
        <f t="shared" si="4"/>
        <v>нд</v>
      </c>
      <c r="U77" s="51" t="str">
        <f t="shared" si="5"/>
        <v>нд</v>
      </c>
      <c r="V77" s="15" t="s">
        <v>29</v>
      </c>
      <c r="W77" s="14"/>
      <c r="Y77" s="13"/>
      <c r="Z77" s="17"/>
      <c r="AB77" s="13"/>
    </row>
    <row r="78" spans="1:28" ht="39" customHeight="1" x14ac:dyDescent="0.25">
      <c r="A78" s="44" t="s">
        <v>111</v>
      </c>
      <c r="B78" s="18" t="s">
        <v>112</v>
      </c>
      <c r="C78" s="45" t="s">
        <v>28</v>
      </c>
      <c r="D78" s="47">
        <f>D79+D82</f>
        <v>61.647084745762719</v>
      </c>
      <c r="E78" s="47">
        <f>E79+E82</f>
        <v>290.52320603999999</v>
      </c>
      <c r="F78" s="47" t="s">
        <v>29</v>
      </c>
      <c r="G78" s="47">
        <f t="shared" ref="G78:Q78" si="37">G79+G82</f>
        <v>298.58924395999964</v>
      </c>
      <c r="H78" s="47">
        <f t="shared" si="37"/>
        <v>150.98052171776899</v>
      </c>
      <c r="I78" s="47">
        <f t="shared" si="37"/>
        <v>27.62473048</v>
      </c>
      <c r="J78" s="47">
        <f t="shared" si="37"/>
        <v>30.6</v>
      </c>
      <c r="K78" s="47">
        <f t="shared" si="37"/>
        <v>27.62473048</v>
      </c>
      <c r="L78" s="47">
        <f t="shared" si="37"/>
        <v>80</v>
      </c>
      <c r="M78" s="47">
        <f t="shared" si="37"/>
        <v>0</v>
      </c>
      <c r="N78" s="47">
        <f t="shared" si="37"/>
        <v>0</v>
      </c>
      <c r="O78" s="47">
        <f t="shared" si="37"/>
        <v>0</v>
      </c>
      <c r="P78" s="47">
        <f t="shared" si="37"/>
        <v>40.380521717769</v>
      </c>
      <c r="Q78" s="47">
        <f t="shared" si="37"/>
        <v>0</v>
      </c>
      <c r="R78" s="48" t="s">
        <v>29</v>
      </c>
      <c r="S78" s="49">
        <f t="shared" si="3"/>
        <v>270.96451347999965</v>
      </c>
      <c r="T78" s="50">
        <f t="shared" si="4"/>
        <v>-2.9752695200000012</v>
      </c>
      <c r="U78" s="51">
        <f t="shared" si="5"/>
        <v>-9.7231030065359519E-2</v>
      </c>
      <c r="V78" s="15" t="s">
        <v>29</v>
      </c>
      <c r="W78" s="14"/>
      <c r="Y78" s="13"/>
      <c r="AB78" s="13"/>
    </row>
    <row r="79" spans="1:28" ht="39" customHeight="1" x14ac:dyDescent="0.25">
      <c r="A79" s="44" t="s">
        <v>113</v>
      </c>
      <c r="B79" s="18" t="s">
        <v>114</v>
      </c>
      <c r="C79" s="45" t="s">
        <v>28</v>
      </c>
      <c r="D79" s="47">
        <f>SUM(D80:D81)</f>
        <v>61.647084745762719</v>
      </c>
      <c r="E79" s="47">
        <f>SUM(E80:E81)</f>
        <v>290.52320603999999</v>
      </c>
      <c r="F79" s="47" t="s">
        <v>29</v>
      </c>
      <c r="G79" s="47">
        <f t="shared" ref="G79:Q79" si="38">SUM(G80:G81)</f>
        <v>298.58924395999964</v>
      </c>
      <c r="H79" s="47">
        <f t="shared" si="38"/>
        <v>150.98052171776899</v>
      </c>
      <c r="I79" s="47">
        <f t="shared" si="38"/>
        <v>27.62473048</v>
      </c>
      <c r="J79" s="47">
        <f t="shared" si="38"/>
        <v>30.6</v>
      </c>
      <c r="K79" s="47">
        <f t="shared" si="38"/>
        <v>27.62473048</v>
      </c>
      <c r="L79" s="47">
        <f t="shared" si="38"/>
        <v>80</v>
      </c>
      <c r="M79" s="47">
        <f t="shared" si="38"/>
        <v>0</v>
      </c>
      <c r="N79" s="47">
        <f t="shared" si="38"/>
        <v>0</v>
      </c>
      <c r="O79" s="47">
        <f t="shared" si="38"/>
        <v>0</v>
      </c>
      <c r="P79" s="47">
        <f t="shared" si="38"/>
        <v>40.380521717769</v>
      </c>
      <c r="Q79" s="47">
        <f t="shared" si="38"/>
        <v>0</v>
      </c>
      <c r="R79" s="48" t="s">
        <v>29</v>
      </c>
      <c r="S79" s="49">
        <f t="shared" si="3"/>
        <v>270.96451347999965</v>
      </c>
      <c r="T79" s="50">
        <f t="shared" si="4"/>
        <v>-2.9752695200000012</v>
      </c>
      <c r="U79" s="51">
        <f t="shared" si="5"/>
        <v>-9.7231030065359519E-2</v>
      </c>
      <c r="V79" s="15" t="s">
        <v>29</v>
      </c>
      <c r="W79" s="14"/>
      <c r="Y79" s="13"/>
      <c r="AB79" s="13"/>
    </row>
    <row r="80" spans="1:28" ht="96.75" customHeight="1" x14ac:dyDescent="0.25">
      <c r="A80" s="44" t="s">
        <v>113</v>
      </c>
      <c r="B80" s="18" t="s">
        <v>305</v>
      </c>
      <c r="C80" s="45" t="s">
        <v>273</v>
      </c>
      <c r="D80" s="47">
        <v>17.126889830508475</v>
      </c>
      <c r="E80" s="47">
        <v>76.146033320000001</v>
      </c>
      <c r="F80" s="47" t="s">
        <v>29</v>
      </c>
      <c r="G80" s="47">
        <v>87.934658346666609</v>
      </c>
      <c r="H80" s="49">
        <f t="shared" ref="H80:H81" si="39">IF(J80="нд","нд",(J80+L80+N80+P80))</f>
        <v>14.475491670374993</v>
      </c>
      <c r="I80" s="47">
        <f t="shared" ref="I80:I81" si="40">K80+M80+O80+Q80</f>
        <v>0</v>
      </c>
      <c r="J80" s="47">
        <v>0</v>
      </c>
      <c r="K80" s="47">
        <v>0</v>
      </c>
      <c r="L80" s="47">
        <v>0</v>
      </c>
      <c r="M80" s="47">
        <v>0</v>
      </c>
      <c r="N80" s="47">
        <v>0</v>
      </c>
      <c r="O80" s="47">
        <v>0</v>
      </c>
      <c r="P80" s="47">
        <v>14.475491670374993</v>
      </c>
      <c r="Q80" s="47">
        <v>0</v>
      </c>
      <c r="R80" s="48" t="s">
        <v>29</v>
      </c>
      <c r="S80" s="49">
        <f t="shared" si="3"/>
        <v>87.934658346666609</v>
      </c>
      <c r="T80" s="50">
        <f t="shared" si="4"/>
        <v>0</v>
      </c>
      <c r="U80" s="51" t="str">
        <f t="shared" si="5"/>
        <v>-</v>
      </c>
      <c r="V80" s="15" t="s">
        <v>29</v>
      </c>
      <c r="W80" s="14"/>
      <c r="Y80" s="13"/>
      <c r="Z80" s="17"/>
      <c r="AB80" s="13"/>
    </row>
    <row r="81" spans="1:28" ht="96.75" customHeight="1" x14ac:dyDescent="0.25">
      <c r="A81" s="44" t="s">
        <v>113</v>
      </c>
      <c r="B81" s="18" t="s">
        <v>306</v>
      </c>
      <c r="C81" s="45" t="s">
        <v>274</v>
      </c>
      <c r="D81" s="47">
        <v>44.520194915254244</v>
      </c>
      <c r="E81" s="47">
        <v>214.37717272</v>
      </c>
      <c r="F81" s="47" t="s">
        <v>29</v>
      </c>
      <c r="G81" s="47">
        <v>210.65458561333301</v>
      </c>
      <c r="H81" s="49">
        <f t="shared" si="39"/>
        <v>136.505030047394</v>
      </c>
      <c r="I81" s="47">
        <f t="shared" si="40"/>
        <v>27.62473048</v>
      </c>
      <c r="J81" s="47">
        <v>30.6</v>
      </c>
      <c r="K81" s="47">
        <v>27.62473048</v>
      </c>
      <c r="L81" s="47">
        <v>80</v>
      </c>
      <c r="M81" s="47">
        <v>0</v>
      </c>
      <c r="N81" s="47">
        <v>0</v>
      </c>
      <c r="O81" s="47">
        <v>0</v>
      </c>
      <c r="P81" s="47">
        <v>25.90503004739401</v>
      </c>
      <c r="Q81" s="47">
        <v>0</v>
      </c>
      <c r="R81" s="48" t="s">
        <v>29</v>
      </c>
      <c r="S81" s="49">
        <f t="shared" si="3"/>
        <v>183.029855133333</v>
      </c>
      <c r="T81" s="50">
        <f t="shared" si="4"/>
        <v>-2.9752695200000012</v>
      </c>
      <c r="U81" s="51">
        <f t="shared" si="5"/>
        <v>-9.7231030065359519E-2</v>
      </c>
      <c r="V81" s="15" t="s">
        <v>29</v>
      </c>
      <c r="W81" s="14"/>
      <c r="Y81" s="13"/>
      <c r="Z81" s="17"/>
      <c r="AB81" s="13"/>
    </row>
    <row r="82" spans="1:28" ht="39" customHeight="1" x14ac:dyDescent="0.25">
      <c r="A82" s="44" t="s">
        <v>115</v>
      </c>
      <c r="B82" s="18" t="s">
        <v>116</v>
      </c>
      <c r="C82" s="45" t="s">
        <v>28</v>
      </c>
      <c r="D82" s="47">
        <v>0</v>
      </c>
      <c r="E82" s="47">
        <v>0</v>
      </c>
      <c r="F82" s="47" t="s">
        <v>29</v>
      </c>
      <c r="G82" s="47">
        <v>0</v>
      </c>
      <c r="H82" s="47">
        <v>0</v>
      </c>
      <c r="I82" s="47">
        <v>0</v>
      </c>
      <c r="J82" s="47">
        <v>0</v>
      </c>
      <c r="K82" s="47">
        <v>0</v>
      </c>
      <c r="L82" s="47">
        <v>0</v>
      </c>
      <c r="M82" s="47">
        <v>0</v>
      </c>
      <c r="N82" s="47">
        <v>0</v>
      </c>
      <c r="O82" s="47">
        <v>0</v>
      </c>
      <c r="P82" s="47">
        <v>0</v>
      </c>
      <c r="Q82" s="47">
        <v>0</v>
      </c>
      <c r="R82" s="48" t="s">
        <v>29</v>
      </c>
      <c r="S82" s="49">
        <f t="shared" si="3"/>
        <v>0</v>
      </c>
      <c r="T82" s="50">
        <f t="shared" si="4"/>
        <v>0</v>
      </c>
      <c r="U82" s="51" t="str">
        <f t="shared" si="5"/>
        <v>-</v>
      </c>
      <c r="V82" s="15" t="s">
        <v>29</v>
      </c>
      <c r="W82" s="14"/>
      <c r="Y82" s="13"/>
      <c r="AB82" s="13"/>
    </row>
    <row r="83" spans="1:28" ht="39" customHeight="1" x14ac:dyDescent="0.25">
      <c r="A83" s="44" t="s">
        <v>117</v>
      </c>
      <c r="B83" s="18" t="s">
        <v>118</v>
      </c>
      <c r="C83" s="45" t="s">
        <v>28</v>
      </c>
      <c r="D83" s="47">
        <f>SUM(D84:D86)</f>
        <v>182.20516666666666</v>
      </c>
      <c r="E83" s="47">
        <f>SUM(E84:E86)</f>
        <v>168.09241158572519</v>
      </c>
      <c r="F83" s="47" t="s">
        <v>29</v>
      </c>
      <c r="G83" s="47">
        <f t="shared" ref="G83:Q83" si="41">SUM(G84:G86)</f>
        <v>1091.65984168</v>
      </c>
      <c r="H83" s="47">
        <f t="shared" si="41"/>
        <v>1077.36473333</v>
      </c>
      <c r="I83" s="47">
        <f t="shared" si="41"/>
        <v>3.91099284</v>
      </c>
      <c r="J83" s="47">
        <f t="shared" si="41"/>
        <v>0</v>
      </c>
      <c r="K83" s="47">
        <f t="shared" si="41"/>
        <v>3.91099284</v>
      </c>
      <c r="L83" s="47">
        <f t="shared" si="41"/>
        <v>75</v>
      </c>
      <c r="M83" s="47">
        <f t="shared" si="41"/>
        <v>0</v>
      </c>
      <c r="N83" s="47">
        <f t="shared" si="41"/>
        <v>319</v>
      </c>
      <c r="O83" s="47">
        <f t="shared" si="41"/>
        <v>0</v>
      </c>
      <c r="P83" s="47">
        <f t="shared" si="41"/>
        <v>683.36473332999992</v>
      </c>
      <c r="Q83" s="47">
        <f t="shared" si="41"/>
        <v>0</v>
      </c>
      <c r="R83" s="48" t="s">
        <v>29</v>
      </c>
      <c r="S83" s="49">
        <f t="shared" si="3"/>
        <v>1087.7488488399999</v>
      </c>
      <c r="T83" s="50">
        <f t="shared" si="4"/>
        <v>3.91099284</v>
      </c>
      <c r="U83" s="51" t="str">
        <f t="shared" si="5"/>
        <v>-</v>
      </c>
      <c r="V83" s="15" t="s">
        <v>29</v>
      </c>
      <c r="W83" s="14"/>
      <c r="Y83" s="13"/>
      <c r="AB83" s="13"/>
    </row>
    <row r="84" spans="1:28" ht="96.75" customHeight="1" x14ac:dyDescent="0.25">
      <c r="A84" s="44" t="s">
        <v>117</v>
      </c>
      <c r="B84" s="18" t="s">
        <v>307</v>
      </c>
      <c r="C84" s="45" t="s">
        <v>275</v>
      </c>
      <c r="D84" s="47">
        <v>18.597816666666667</v>
      </c>
      <c r="E84" s="47">
        <v>115.62984466286487</v>
      </c>
      <c r="F84" s="47" t="s">
        <v>29</v>
      </c>
      <c r="G84" s="47">
        <v>14.29510835000012</v>
      </c>
      <c r="H84" s="49">
        <f t="shared" ref="H84:H86" si="42">IF(J84="нд","нд",(J84+L84+N84+P84))</f>
        <v>0</v>
      </c>
      <c r="I84" s="47">
        <f t="shared" ref="I84:I86" si="43">K84+M84+O84+Q84</f>
        <v>3.91099284</v>
      </c>
      <c r="J84" s="47">
        <v>0</v>
      </c>
      <c r="K84" s="47">
        <v>3.91099284</v>
      </c>
      <c r="L84" s="47">
        <v>0</v>
      </c>
      <c r="M84" s="47">
        <v>0</v>
      </c>
      <c r="N84" s="47">
        <v>0</v>
      </c>
      <c r="O84" s="47">
        <v>0</v>
      </c>
      <c r="P84" s="47">
        <v>0</v>
      </c>
      <c r="Q84" s="47">
        <v>0</v>
      </c>
      <c r="R84" s="48" t="s">
        <v>29</v>
      </c>
      <c r="S84" s="49">
        <f t="shared" si="3"/>
        <v>10.38411551000012</v>
      </c>
      <c r="T84" s="50">
        <f t="shared" si="4"/>
        <v>3.91099284</v>
      </c>
      <c r="U84" s="51" t="str">
        <f t="shared" si="5"/>
        <v>-</v>
      </c>
      <c r="V84" s="18" t="s">
        <v>119</v>
      </c>
      <c r="W84" s="14"/>
      <c r="Y84" s="13"/>
      <c r="Z84" s="17"/>
      <c r="AB84" s="13"/>
    </row>
    <row r="85" spans="1:28" ht="96.75" customHeight="1" x14ac:dyDescent="0.25">
      <c r="A85" s="44" t="s">
        <v>117</v>
      </c>
      <c r="B85" s="18" t="s">
        <v>308</v>
      </c>
      <c r="C85" s="45" t="s">
        <v>276</v>
      </c>
      <c r="D85" s="47">
        <v>124.13947499999999</v>
      </c>
      <c r="E85" s="47">
        <v>39.003978315399401</v>
      </c>
      <c r="F85" s="47" t="s">
        <v>29</v>
      </c>
      <c r="G85" s="47">
        <v>816.38747499999999</v>
      </c>
      <c r="H85" s="49">
        <f t="shared" si="42"/>
        <v>816.38747499999999</v>
      </c>
      <c r="I85" s="47">
        <f t="shared" si="43"/>
        <v>0</v>
      </c>
      <c r="J85" s="47">
        <v>0</v>
      </c>
      <c r="K85" s="47">
        <v>0</v>
      </c>
      <c r="L85" s="47">
        <v>10</v>
      </c>
      <c r="M85" s="47">
        <v>0</v>
      </c>
      <c r="N85" s="47">
        <v>254</v>
      </c>
      <c r="O85" s="47">
        <v>0</v>
      </c>
      <c r="P85" s="47">
        <v>552.38747499999999</v>
      </c>
      <c r="Q85" s="47">
        <v>0</v>
      </c>
      <c r="R85" s="48" t="s">
        <v>29</v>
      </c>
      <c r="S85" s="49">
        <f t="shared" si="3"/>
        <v>816.38747499999999</v>
      </c>
      <c r="T85" s="50">
        <f t="shared" si="4"/>
        <v>0</v>
      </c>
      <c r="U85" s="51" t="str">
        <f t="shared" si="5"/>
        <v>-</v>
      </c>
      <c r="V85" s="15" t="s">
        <v>29</v>
      </c>
      <c r="W85" s="14"/>
      <c r="Y85" s="13"/>
      <c r="Z85" s="17"/>
      <c r="AB85" s="13"/>
    </row>
    <row r="86" spans="1:28" ht="96.75" customHeight="1" x14ac:dyDescent="0.25">
      <c r="A86" s="44" t="s">
        <v>117</v>
      </c>
      <c r="B86" s="18" t="s">
        <v>309</v>
      </c>
      <c r="C86" s="45" t="s">
        <v>277</v>
      </c>
      <c r="D86" s="47">
        <v>39.467874999999999</v>
      </c>
      <c r="E86" s="47">
        <v>13.4585886074609</v>
      </c>
      <c r="F86" s="47" t="s">
        <v>29</v>
      </c>
      <c r="G86" s="47">
        <v>260.97725832999993</v>
      </c>
      <c r="H86" s="49">
        <f t="shared" si="42"/>
        <v>260.97725832999993</v>
      </c>
      <c r="I86" s="47">
        <f t="shared" si="43"/>
        <v>0</v>
      </c>
      <c r="J86" s="47">
        <v>0</v>
      </c>
      <c r="K86" s="47">
        <v>0</v>
      </c>
      <c r="L86" s="47">
        <v>65</v>
      </c>
      <c r="M86" s="47">
        <v>0</v>
      </c>
      <c r="N86" s="47">
        <v>65</v>
      </c>
      <c r="O86" s="47">
        <v>0</v>
      </c>
      <c r="P86" s="47">
        <v>130.97725832999993</v>
      </c>
      <c r="Q86" s="47">
        <v>0</v>
      </c>
      <c r="R86" s="48" t="s">
        <v>29</v>
      </c>
      <c r="S86" s="49">
        <f t="shared" si="3"/>
        <v>260.97725832999993</v>
      </c>
      <c r="T86" s="50">
        <f t="shared" si="4"/>
        <v>0</v>
      </c>
      <c r="U86" s="51" t="str">
        <f t="shared" si="5"/>
        <v>-</v>
      </c>
      <c r="V86" s="15" t="s">
        <v>29</v>
      </c>
      <c r="W86" s="14"/>
      <c r="Y86" s="13"/>
      <c r="Z86" s="17"/>
      <c r="AB86" s="13"/>
    </row>
    <row r="87" spans="1:28" ht="39" customHeight="1" x14ac:dyDescent="0.25">
      <c r="A87" s="44" t="s">
        <v>120</v>
      </c>
      <c r="B87" s="18" t="s">
        <v>121</v>
      </c>
      <c r="C87" s="45" t="s">
        <v>28</v>
      </c>
      <c r="D87" s="53">
        <f>D88+D89</f>
        <v>0</v>
      </c>
      <c r="E87" s="53">
        <f t="shared" ref="E87:Q87" si="44">E88+E89</f>
        <v>101.47100653</v>
      </c>
      <c r="F87" s="47" t="s">
        <v>29</v>
      </c>
      <c r="G87" s="53">
        <f t="shared" si="44"/>
        <v>8.5177381714474052</v>
      </c>
      <c r="H87" s="53">
        <f t="shared" si="44"/>
        <v>0</v>
      </c>
      <c r="I87" s="53">
        <f t="shared" si="44"/>
        <v>0</v>
      </c>
      <c r="J87" s="53">
        <f t="shared" si="44"/>
        <v>0</v>
      </c>
      <c r="K87" s="53">
        <f t="shared" si="44"/>
        <v>0</v>
      </c>
      <c r="L87" s="53">
        <f t="shared" si="44"/>
        <v>0</v>
      </c>
      <c r="M87" s="53">
        <f t="shared" si="44"/>
        <v>0</v>
      </c>
      <c r="N87" s="53">
        <f t="shared" si="44"/>
        <v>0</v>
      </c>
      <c r="O87" s="53">
        <f t="shared" si="44"/>
        <v>0</v>
      </c>
      <c r="P87" s="53">
        <f t="shared" si="44"/>
        <v>0</v>
      </c>
      <c r="Q87" s="53">
        <f t="shared" si="44"/>
        <v>0</v>
      </c>
      <c r="R87" s="48" t="s">
        <v>29</v>
      </c>
      <c r="S87" s="49">
        <f t="shared" si="3"/>
        <v>8.5177381714474052</v>
      </c>
      <c r="T87" s="50">
        <f t="shared" si="4"/>
        <v>0</v>
      </c>
      <c r="U87" s="51" t="str">
        <f t="shared" si="5"/>
        <v>-</v>
      </c>
      <c r="V87" s="15" t="s">
        <v>29</v>
      </c>
      <c r="W87" s="14"/>
      <c r="Y87" s="13"/>
      <c r="AB87" s="13"/>
    </row>
    <row r="88" spans="1:28" ht="39" customHeight="1" x14ac:dyDescent="0.25">
      <c r="A88" s="44" t="s">
        <v>122</v>
      </c>
      <c r="B88" s="18" t="s">
        <v>123</v>
      </c>
      <c r="C88" s="45" t="s">
        <v>28</v>
      </c>
      <c r="D88" s="53">
        <v>0</v>
      </c>
      <c r="E88" s="53">
        <v>0</v>
      </c>
      <c r="F88" s="47" t="s">
        <v>29</v>
      </c>
      <c r="G88" s="53">
        <v>0</v>
      </c>
      <c r="H88" s="53">
        <v>0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  <c r="P88" s="53">
        <v>0</v>
      </c>
      <c r="Q88" s="53">
        <v>0</v>
      </c>
      <c r="R88" s="48" t="s">
        <v>29</v>
      </c>
      <c r="S88" s="49">
        <f t="shared" si="3"/>
        <v>0</v>
      </c>
      <c r="T88" s="50">
        <f t="shared" si="4"/>
        <v>0</v>
      </c>
      <c r="U88" s="51" t="str">
        <f t="shared" si="5"/>
        <v>-</v>
      </c>
      <c r="V88" s="15" t="s">
        <v>29</v>
      </c>
      <c r="W88" s="14"/>
      <c r="Y88" s="13"/>
      <c r="AB88" s="13"/>
    </row>
    <row r="89" spans="1:28" ht="39" customHeight="1" x14ac:dyDescent="0.25">
      <c r="A89" s="44" t="s">
        <v>124</v>
      </c>
      <c r="B89" s="18" t="s">
        <v>125</v>
      </c>
      <c r="C89" s="45" t="s">
        <v>28</v>
      </c>
      <c r="D89" s="53">
        <f>SUM(D90:D91)</f>
        <v>0</v>
      </c>
      <c r="E89" s="53">
        <f>SUM(E90:E91)</f>
        <v>101.47100653</v>
      </c>
      <c r="F89" s="47" t="s">
        <v>29</v>
      </c>
      <c r="G89" s="53">
        <f t="shared" ref="G89:Q89" si="45">SUM(G90:G91)</f>
        <v>8.5177381714474052</v>
      </c>
      <c r="H89" s="53">
        <f t="shared" si="45"/>
        <v>0</v>
      </c>
      <c r="I89" s="53">
        <f t="shared" si="45"/>
        <v>0</v>
      </c>
      <c r="J89" s="53">
        <f t="shared" si="45"/>
        <v>0</v>
      </c>
      <c r="K89" s="53">
        <f t="shared" si="45"/>
        <v>0</v>
      </c>
      <c r="L89" s="53">
        <f t="shared" si="45"/>
        <v>0</v>
      </c>
      <c r="M89" s="53">
        <f t="shared" si="45"/>
        <v>0</v>
      </c>
      <c r="N89" s="53">
        <f t="shared" si="45"/>
        <v>0</v>
      </c>
      <c r="O89" s="53">
        <f t="shared" si="45"/>
        <v>0</v>
      </c>
      <c r="P89" s="53">
        <f t="shared" si="45"/>
        <v>0</v>
      </c>
      <c r="Q89" s="53">
        <f t="shared" si="45"/>
        <v>0</v>
      </c>
      <c r="R89" s="48" t="s">
        <v>29</v>
      </c>
      <c r="S89" s="49">
        <f t="shared" si="3"/>
        <v>8.5177381714474052</v>
      </c>
      <c r="T89" s="50">
        <f t="shared" si="4"/>
        <v>0</v>
      </c>
      <c r="U89" s="51" t="str">
        <f t="shared" si="5"/>
        <v>-</v>
      </c>
      <c r="V89" s="15" t="s">
        <v>29</v>
      </c>
      <c r="W89" s="14"/>
      <c r="Y89" s="13"/>
      <c r="AB89" s="13"/>
    </row>
    <row r="90" spans="1:28" ht="39" customHeight="1" x14ac:dyDescent="0.25">
      <c r="A90" s="44" t="s">
        <v>124</v>
      </c>
      <c r="B90" s="18" t="s">
        <v>310</v>
      </c>
      <c r="C90" s="45" t="s">
        <v>278</v>
      </c>
      <c r="D90" s="47" t="s">
        <v>29</v>
      </c>
      <c r="E90" s="47">
        <v>62.207863209999999</v>
      </c>
      <c r="F90" s="47" t="s">
        <v>29</v>
      </c>
      <c r="G90" s="47">
        <v>4.7588517052589054</v>
      </c>
      <c r="H90" s="49">
        <f t="shared" ref="H90:H91" si="46">IF(J90="нд","нд",(J90+L90+N90+P90))</f>
        <v>0</v>
      </c>
      <c r="I90" s="47">
        <f t="shared" ref="I90:I91" si="47">K90+M90+O90+Q90</f>
        <v>0</v>
      </c>
      <c r="J90" s="47">
        <v>0</v>
      </c>
      <c r="K90" s="47">
        <v>0</v>
      </c>
      <c r="L90" s="47">
        <v>0</v>
      </c>
      <c r="M90" s="47">
        <v>0</v>
      </c>
      <c r="N90" s="47">
        <v>0</v>
      </c>
      <c r="O90" s="47">
        <v>0</v>
      </c>
      <c r="P90" s="47">
        <v>0</v>
      </c>
      <c r="Q90" s="47">
        <v>0</v>
      </c>
      <c r="R90" s="48" t="s">
        <v>29</v>
      </c>
      <c r="S90" s="49">
        <f t="shared" ref="S90:S153" si="48">IF(H90="нд","нд",G90-I90)</f>
        <v>4.7588517052589054</v>
      </c>
      <c r="T90" s="50">
        <f t="shared" si="4"/>
        <v>0</v>
      </c>
      <c r="U90" s="51" t="str">
        <f t="shared" si="5"/>
        <v>-</v>
      </c>
      <c r="V90" s="15" t="s">
        <v>29</v>
      </c>
      <c r="W90" s="14"/>
      <c r="Y90" s="13"/>
      <c r="Z90" s="17"/>
      <c r="AB90" s="13"/>
    </row>
    <row r="91" spans="1:28" ht="39" customHeight="1" x14ac:dyDescent="0.25">
      <c r="A91" s="44" t="s">
        <v>124</v>
      </c>
      <c r="B91" s="18" t="s">
        <v>311</v>
      </c>
      <c r="C91" s="45" t="s">
        <v>279</v>
      </c>
      <c r="D91" s="47" t="s">
        <v>29</v>
      </c>
      <c r="E91" s="47">
        <v>39.263143319999998</v>
      </c>
      <c r="F91" s="47" t="s">
        <v>29</v>
      </c>
      <c r="G91" s="47">
        <v>3.7588864661884998</v>
      </c>
      <c r="H91" s="49">
        <f t="shared" si="46"/>
        <v>0</v>
      </c>
      <c r="I91" s="47">
        <f t="shared" si="47"/>
        <v>0</v>
      </c>
      <c r="J91" s="47">
        <v>0</v>
      </c>
      <c r="K91" s="47">
        <v>0</v>
      </c>
      <c r="L91" s="47">
        <v>0</v>
      </c>
      <c r="M91" s="47">
        <v>0</v>
      </c>
      <c r="N91" s="47">
        <v>0</v>
      </c>
      <c r="O91" s="47">
        <v>0</v>
      </c>
      <c r="P91" s="47">
        <v>0</v>
      </c>
      <c r="Q91" s="47">
        <v>0</v>
      </c>
      <c r="R91" s="48" t="s">
        <v>29</v>
      </c>
      <c r="S91" s="49">
        <f t="shared" si="48"/>
        <v>3.7588864661884998</v>
      </c>
      <c r="T91" s="50">
        <f t="shared" si="4"/>
        <v>0</v>
      </c>
      <c r="U91" s="51" t="str">
        <f t="shared" si="5"/>
        <v>-</v>
      </c>
      <c r="V91" s="15" t="s">
        <v>29</v>
      </c>
      <c r="W91" s="14"/>
      <c r="Y91" s="13"/>
      <c r="Z91" s="17"/>
      <c r="AB91" s="13"/>
    </row>
    <row r="92" spans="1:28" ht="39" customHeight="1" x14ac:dyDescent="0.25">
      <c r="A92" s="44" t="s">
        <v>126</v>
      </c>
      <c r="B92" s="18" t="s">
        <v>127</v>
      </c>
      <c r="C92" s="45" t="s">
        <v>28</v>
      </c>
      <c r="D92" s="47">
        <f>D93+D94</f>
        <v>0</v>
      </c>
      <c r="E92" s="47">
        <f t="shared" ref="E92:Q92" si="49">E93+E94</f>
        <v>0</v>
      </c>
      <c r="F92" s="47" t="s">
        <v>29</v>
      </c>
      <c r="G92" s="47">
        <f t="shared" si="49"/>
        <v>0</v>
      </c>
      <c r="H92" s="47">
        <f t="shared" si="49"/>
        <v>0</v>
      </c>
      <c r="I92" s="47">
        <f t="shared" si="49"/>
        <v>0</v>
      </c>
      <c r="J92" s="47">
        <f t="shared" si="49"/>
        <v>0</v>
      </c>
      <c r="K92" s="47">
        <f t="shared" si="49"/>
        <v>0</v>
      </c>
      <c r="L92" s="47">
        <f t="shared" si="49"/>
        <v>0</v>
      </c>
      <c r="M92" s="47">
        <f t="shared" si="49"/>
        <v>0</v>
      </c>
      <c r="N92" s="47">
        <f t="shared" si="49"/>
        <v>0</v>
      </c>
      <c r="O92" s="47">
        <f t="shared" si="49"/>
        <v>0</v>
      </c>
      <c r="P92" s="47">
        <f t="shared" si="49"/>
        <v>0</v>
      </c>
      <c r="Q92" s="47">
        <f t="shared" si="49"/>
        <v>0</v>
      </c>
      <c r="R92" s="48" t="s">
        <v>29</v>
      </c>
      <c r="S92" s="49">
        <f t="shared" si="48"/>
        <v>0</v>
      </c>
      <c r="T92" s="50">
        <f t="shared" si="4"/>
        <v>0</v>
      </c>
      <c r="U92" s="51" t="str">
        <f t="shared" si="5"/>
        <v>-</v>
      </c>
      <c r="V92" s="15" t="s">
        <v>29</v>
      </c>
      <c r="W92" s="14"/>
      <c r="Y92" s="13"/>
      <c r="AB92" s="13"/>
    </row>
    <row r="93" spans="1:28" ht="39" customHeight="1" x14ac:dyDescent="0.25">
      <c r="A93" s="44" t="s">
        <v>128</v>
      </c>
      <c r="B93" s="18" t="s">
        <v>129</v>
      </c>
      <c r="C93" s="45" t="s">
        <v>28</v>
      </c>
      <c r="D93" s="47">
        <v>0</v>
      </c>
      <c r="E93" s="47">
        <v>0</v>
      </c>
      <c r="F93" s="47" t="s">
        <v>29</v>
      </c>
      <c r="G93" s="47">
        <v>0</v>
      </c>
      <c r="H93" s="47">
        <v>0</v>
      </c>
      <c r="I93" s="47">
        <v>0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7">
        <v>0</v>
      </c>
      <c r="R93" s="48" t="s">
        <v>29</v>
      </c>
      <c r="S93" s="49">
        <f t="shared" si="48"/>
        <v>0</v>
      </c>
      <c r="T93" s="50">
        <f t="shared" si="4"/>
        <v>0</v>
      </c>
      <c r="U93" s="51" t="str">
        <f t="shared" si="5"/>
        <v>-</v>
      </c>
      <c r="V93" s="15" t="s">
        <v>29</v>
      </c>
      <c r="W93" s="14"/>
      <c r="Y93" s="13"/>
      <c r="AB93" s="13"/>
    </row>
    <row r="94" spans="1:28" ht="39" customHeight="1" x14ac:dyDescent="0.25">
      <c r="A94" s="44" t="s">
        <v>130</v>
      </c>
      <c r="B94" s="18" t="s">
        <v>131</v>
      </c>
      <c r="C94" s="45" t="s">
        <v>28</v>
      </c>
      <c r="D94" s="47">
        <v>0</v>
      </c>
      <c r="E94" s="47">
        <v>0</v>
      </c>
      <c r="F94" s="47" t="s">
        <v>29</v>
      </c>
      <c r="G94" s="47">
        <v>0</v>
      </c>
      <c r="H94" s="47">
        <v>0</v>
      </c>
      <c r="I94" s="47">
        <v>0</v>
      </c>
      <c r="J94" s="47">
        <v>0</v>
      </c>
      <c r="K94" s="47">
        <v>0</v>
      </c>
      <c r="L94" s="47">
        <v>0</v>
      </c>
      <c r="M94" s="47">
        <v>0</v>
      </c>
      <c r="N94" s="47">
        <v>0</v>
      </c>
      <c r="O94" s="47">
        <v>0</v>
      </c>
      <c r="P94" s="47">
        <v>0</v>
      </c>
      <c r="Q94" s="47">
        <v>0</v>
      </c>
      <c r="R94" s="48" t="s">
        <v>29</v>
      </c>
      <c r="S94" s="49">
        <f t="shared" si="48"/>
        <v>0</v>
      </c>
      <c r="T94" s="50">
        <f t="shared" si="4"/>
        <v>0</v>
      </c>
      <c r="U94" s="51" t="str">
        <f t="shared" si="5"/>
        <v>-</v>
      </c>
      <c r="V94" s="15" t="s">
        <v>29</v>
      </c>
      <c r="W94" s="14"/>
      <c r="Y94" s="13"/>
      <c r="AB94" s="13"/>
    </row>
    <row r="95" spans="1:28" ht="39" customHeight="1" x14ac:dyDescent="0.25">
      <c r="A95" s="44" t="s">
        <v>132</v>
      </c>
      <c r="B95" s="18" t="s">
        <v>133</v>
      </c>
      <c r="C95" s="45" t="s">
        <v>28</v>
      </c>
      <c r="D95" s="47">
        <f>SUM(D96:D111)</f>
        <v>279.23620833333331</v>
      </c>
      <c r="E95" s="47">
        <f>SUM(E96:E111)</f>
        <v>757.15810937000015</v>
      </c>
      <c r="F95" s="47" t="s">
        <v>29</v>
      </c>
      <c r="G95" s="47">
        <f>SUM(G96:G111)</f>
        <v>1564.1947744868664</v>
      </c>
      <c r="H95" s="47">
        <f t="shared" ref="H95:Q95" si="50">SUM(H96:H111)</f>
        <v>1388.7550934368662</v>
      </c>
      <c r="I95" s="47">
        <f t="shared" si="50"/>
        <v>142.50751366</v>
      </c>
      <c r="J95" s="47">
        <f t="shared" si="50"/>
        <v>155.95671208767919</v>
      </c>
      <c r="K95" s="47">
        <f t="shared" si="50"/>
        <v>142.50751366</v>
      </c>
      <c r="L95" s="47">
        <f t="shared" si="50"/>
        <v>200.75330238721614</v>
      </c>
      <c r="M95" s="47">
        <f t="shared" si="50"/>
        <v>0</v>
      </c>
      <c r="N95" s="47">
        <f t="shared" si="50"/>
        <v>449.56827917762837</v>
      </c>
      <c r="O95" s="47">
        <f t="shared" si="50"/>
        <v>0</v>
      </c>
      <c r="P95" s="47">
        <f t="shared" si="50"/>
        <v>582.47679978434235</v>
      </c>
      <c r="Q95" s="47">
        <f t="shared" si="50"/>
        <v>0</v>
      </c>
      <c r="R95" s="48" t="s">
        <v>29</v>
      </c>
      <c r="S95" s="49">
        <f>IF(H95="нд","нд",G95-I95)</f>
        <v>1421.6872608268663</v>
      </c>
      <c r="T95" s="50">
        <f t="shared" ref="T95:T161" si="51">IF(H95="нд","нд",(K95)-(J95))</f>
        <v>-13.449198427679192</v>
      </c>
      <c r="U95" s="51">
        <f t="shared" ref="U95:U161" si="52">IF(H95="нд","нд",IF(J95&gt;0,T95/J95,"-"))</f>
        <v>-8.6236739975115814E-2</v>
      </c>
      <c r="V95" s="15" t="s">
        <v>29</v>
      </c>
      <c r="W95" s="14"/>
      <c r="Y95" s="13"/>
      <c r="AB95" s="13"/>
    </row>
    <row r="96" spans="1:28" ht="110.25" x14ac:dyDescent="0.25">
      <c r="A96" s="44" t="s">
        <v>132</v>
      </c>
      <c r="B96" s="18" t="s">
        <v>312</v>
      </c>
      <c r="C96" s="45" t="s">
        <v>280</v>
      </c>
      <c r="D96" s="47">
        <v>3.5886000000000005</v>
      </c>
      <c r="E96" s="47">
        <v>29.46158192</v>
      </c>
      <c r="F96" s="47" t="s">
        <v>29</v>
      </c>
      <c r="G96" s="47">
        <v>2.4277622200000017</v>
      </c>
      <c r="H96" s="49">
        <f t="shared" ref="H96:H111" si="53">IF(J96="нд","нд",(J96+L96+N96+P96))</f>
        <v>0</v>
      </c>
      <c r="I96" s="47">
        <f t="shared" ref="I96:I111" si="54">K96+M96+O96+Q96</f>
        <v>0</v>
      </c>
      <c r="J96" s="47">
        <v>0</v>
      </c>
      <c r="K96" s="47">
        <v>0</v>
      </c>
      <c r="L96" s="47">
        <v>0</v>
      </c>
      <c r="M96" s="47">
        <v>0</v>
      </c>
      <c r="N96" s="47">
        <v>0</v>
      </c>
      <c r="O96" s="47">
        <v>0</v>
      </c>
      <c r="P96" s="47">
        <v>0</v>
      </c>
      <c r="Q96" s="47">
        <v>0</v>
      </c>
      <c r="R96" s="48" t="s">
        <v>29</v>
      </c>
      <c r="S96" s="49">
        <f t="shared" ref="S96:S111" si="55">IF(H96="нд","нд",G96-I96)</f>
        <v>2.4277622200000017</v>
      </c>
      <c r="T96" s="50">
        <f t="shared" si="51"/>
        <v>0</v>
      </c>
      <c r="U96" s="51" t="str">
        <f t="shared" si="52"/>
        <v>-</v>
      </c>
      <c r="V96" s="15" t="s">
        <v>29</v>
      </c>
      <c r="W96" s="14"/>
      <c r="Y96" s="13"/>
      <c r="Z96" s="17"/>
      <c r="AB96" s="13"/>
    </row>
    <row r="97" spans="1:28" ht="110.25" x14ac:dyDescent="0.25">
      <c r="A97" s="44" t="s">
        <v>132</v>
      </c>
      <c r="B97" s="18" t="s">
        <v>313</v>
      </c>
      <c r="C97" s="45" t="s">
        <v>281</v>
      </c>
      <c r="D97" s="47">
        <v>22.340008333333333</v>
      </c>
      <c r="E97" s="47">
        <v>128.35695618000003</v>
      </c>
      <c r="F97" s="47" t="s">
        <v>29</v>
      </c>
      <c r="G97" s="47">
        <v>45.620078881999973</v>
      </c>
      <c r="H97" s="49">
        <f t="shared" si="53"/>
        <v>39.026980461999983</v>
      </c>
      <c r="I97" s="47">
        <f t="shared" si="54"/>
        <v>0.92060244999999996</v>
      </c>
      <c r="J97" s="47">
        <v>1</v>
      </c>
      <c r="K97" s="47">
        <v>0.92060244999999996</v>
      </c>
      <c r="L97" s="47">
        <v>0</v>
      </c>
      <c r="M97" s="47">
        <v>0</v>
      </c>
      <c r="N97" s="47">
        <v>0</v>
      </c>
      <c r="O97" s="47">
        <v>0</v>
      </c>
      <c r="P97" s="47">
        <v>38.026980461999983</v>
      </c>
      <c r="Q97" s="47">
        <v>0</v>
      </c>
      <c r="R97" s="48" t="s">
        <v>29</v>
      </c>
      <c r="S97" s="49">
        <f t="shared" si="55"/>
        <v>44.699476431999976</v>
      </c>
      <c r="T97" s="50">
        <f t="shared" si="51"/>
        <v>-7.9397550000000039E-2</v>
      </c>
      <c r="U97" s="51">
        <f t="shared" si="52"/>
        <v>-7.9397550000000039E-2</v>
      </c>
      <c r="V97" s="15" t="s">
        <v>29</v>
      </c>
      <c r="W97" s="14"/>
      <c r="Y97" s="13"/>
      <c r="Z97" s="17"/>
      <c r="AB97" s="13"/>
    </row>
    <row r="98" spans="1:28" ht="110.25" x14ac:dyDescent="0.25">
      <c r="A98" s="44" t="s">
        <v>132</v>
      </c>
      <c r="B98" s="18" t="s">
        <v>314</v>
      </c>
      <c r="C98" s="45" t="s">
        <v>282</v>
      </c>
      <c r="D98" s="47">
        <v>14.580549999999999</v>
      </c>
      <c r="E98" s="47">
        <v>18.315416679999998</v>
      </c>
      <c r="F98" s="47" t="s">
        <v>29</v>
      </c>
      <c r="G98" s="47">
        <v>93.731569256792</v>
      </c>
      <c r="H98" s="49">
        <f t="shared" si="53"/>
        <v>103.96712087679199</v>
      </c>
      <c r="I98" s="47">
        <f t="shared" si="54"/>
        <v>13.98989993</v>
      </c>
      <c r="J98" s="47">
        <v>15.3967120876792</v>
      </c>
      <c r="K98" s="47">
        <v>13.98989993</v>
      </c>
      <c r="L98" s="47">
        <v>20.7934241753584</v>
      </c>
      <c r="M98" s="47">
        <v>0</v>
      </c>
      <c r="N98" s="47">
        <v>31.3884923068772</v>
      </c>
      <c r="O98" s="47">
        <v>0</v>
      </c>
      <c r="P98" s="47">
        <v>36.388492306877197</v>
      </c>
      <c r="Q98" s="47">
        <v>0</v>
      </c>
      <c r="R98" s="48" t="s">
        <v>29</v>
      </c>
      <c r="S98" s="49">
        <f t="shared" si="55"/>
        <v>79.741669326791992</v>
      </c>
      <c r="T98" s="50">
        <f t="shared" si="51"/>
        <v>-1.4068121576791999</v>
      </c>
      <c r="U98" s="51">
        <f t="shared" si="52"/>
        <v>-9.1370946580534101E-2</v>
      </c>
      <c r="V98" s="15" t="s">
        <v>29</v>
      </c>
      <c r="W98" s="14"/>
      <c r="Y98" s="13"/>
      <c r="Z98" s="17"/>
      <c r="AB98" s="13"/>
    </row>
    <row r="99" spans="1:28" ht="110.25" x14ac:dyDescent="0.25">
      <c r="A99" s="44" t="s">
        <v>132</v>
      </c>
      <c r="B99" s="18" t="s">
        <v>315</v>
      </c>
      <c r="C99" s="45" t="s">
        <v>283</v>
      </c>
      <c r="D99" s="47">
        <v>9.1499500000000005</v>
      </c>
      <c r="E99" s="47">
        <v>8.7917768299999999</v>
      </c>
      <c r="F99" s="47" t="s">
        <v>29</v>
      </c>
      <c r="G99" s="47">
        <v>66.932557898723999</v>
      </c>
      <c r="H99" s="49">
        <f t="shared" si="53"/>
        <v>71.254085548723992</v>
      </c>
      <c r="I99" s="47">
        <f t="shared" si="54"/>
        <v>0.10544528</v>
      </c>
      <c r="J99" s="47">
        <v>0.1</v>
      </c>
      <c r="K99" s="47">
        <v>0.10544528</v>
      </c>
      <c r="L99" s="47">
        <v>14.250817109744801</v>
      </c>
      <c r="M99" s="47">
        <v>0</v>
      </c>
      <c r="N99" s="47">
        <v>24.938929942053402</v>
      </c>
      <c r="O99" s="47">
        <v>0</v>
      </c>
      <c r="P99" s="47">
        <v>31.964338496925794</v>
      </c>
      <c r="Q99" s="47">
        <v>0</v>
      </c>
      <c r="R99" s="48" t="s">
        <v>29</v>
      </c>
      <c r="S99" s="49">
        <f t="shared" si="55"/>
        <v>66.827112618724001</v>
      </c>
      <c r="T99" s="50">
        <f t="shared" si="51"/>
        <v>5.4452799999999968E-3</v>
      </c>
      <c r="U99" s="51">
        <f t="shared" si="52"/>
        <v>5.4452799999999968E-2</v>
      </c>
      <c r="V99" s="15" t="s">
        <v>29</v>
      </c>
      <c r="W99" s="14"/>
      <c r="Y99" s="13"/>
      <c r="Z99" s="17"/>
      <c r="AB99" s="13"/>
    </row>
    <row r="100" spans="1:28" ht="126" x14ac:dyDescent="0.25">
      <c r="A100" s="44" t="s">
        <v>132</v>
      </c>
      <c r="B100" s="18" t="s">
        <v>316</v>
      </c>
      <c r="C100" s="45" t="s">
        <v>284</v>
      </c>
      <c r="D100" s="47">
        <v>53.292158333333333</v>
      </c>
      <c r="E100" s="47">
        <v>128.86840108000001</v>
      </c>
      <c r="F100" s="47" t="s">
        <v>29</v>
      </c>
      <c r="G100" s="47">
        <v>245.09190383167595</v>
      </c>
      <c r="H100" s="49">
        <f t="shared" si="53"/>
        <v>212.2512826783427</v>
      </c>
      <c r="I100" s="47">
        <f t="shared" si="54"/>
        <v>7.83871319</v>
      </c>
      <c r="J100" s="47">
        <v>8.5</v>
      </c>
      <c r="K100" s="47">
        <v>7.83871319</v>
      </c>
      <c r="L100" s="47">
        <v>22.450256535668501</v>
      </c>
      <c r="M100" s="47">
        <v>0</v>
      </c>
      <c r="N100" s="47">
        <v>74.287948937419927</v>
      </c>
      <c r="O100" s="47">
        <v>0</v>
      </c>
      <c r="P100" s="47">
        <v>107.01307720525426</v>
      </c>
      <c r="Q100" s="47">
        <v>0</v>
      </c>
      <c r="R100" s="48" t="s">
        <v>29</v>
      </c>
      <c r="S100" s="49">
        <f t="shared" si="55"/>
        <v>237.25319064167596</v>
      </c>
      <c r="T100" s="50">
        <f t="shared" si="51"/>
        <v>-0.66128681</v>
      </c>
      <c r="U100" s="51">
        <f t="shared" si="52"/>
        <v>-7.7798448235294124E-2</v>
      </c>
      <c r="V100" s="15" t="s">
        <v>29</v>
      </c>
      <c r="W100" s="14"/>
      <c r="Y100" s="13"/>
      <c r="Z100" s="17"/>
      <c r="AB100" s="13"/>
    </row>
    <row r="101" spans="1:28" ht="110.25" x14ac:dyDescent="0.25">
      <c r="A101" s="44" t="s">
        <v>132</v>
      </c>
      <c r="B101" s="18" t="s">
        <v>317</v>
      </c>
      <c r="C101" s="45" t="s">
        <v>285</v>
      </c>
      <c r="D101" s="47">
        <v>40.335266666666669</v>
      </c>
      <c r="E101" s="47">
        <v>57.64579002</v>
      </c>
      <c r="F101" s="47" t="s">
        <v>29</v>
      </c>
      <c r="G101" s="47">
        <v>286.516126859812</v>
      </c>
      <c r="H101" s="49">
        <f t="shared" si="53"/>
        <v>245.14496553647865</v>
      </c>
      <c r="I101" s="47">
        <f t="shared" si="54"/>
        <v>28.90582015</v>
      </c>
      <c r="J101" s="47">
        <v>31</v>
      </c>
      <c r="K101" s="47">
        <v>28.90582015</v>
      </c>
      <c r="L101" s="47">
        <v>20.028993107295701</v>
      </c>
      <c r="M101" s="47">
        <v>0</v>
      </c>
      <c r="N101" s="47">
        <v>85.800737937767522</v>
      </c>
      <c r="O101" s="47">
        <v>0</v>
      </c>
      <c r="P101" s="47">
        <v>108.31523449141544</v>
      </c>
      <c r="Q101" s="47">
        <v>0</v>
      </c>
      <c r="R101" s="48" t="s">
        <v>29</v>
      </c>
      <c r="S101" s="49">
        <f t="shared" si="55"/>
        <v>257.61030670981199</v>
      </c>
      <c r="T101" s="50">
        <f t="shared" si="51"/>
        <v>-2.0941798499999997</v>
      </c>
      <c r="U101" s="51">
        <f t="shared" si="52"/>
        <v>-6.7554188709677415E-2</v>
      </c>
      <c r="V101" s="15" t="s">
        <v>29</v>
      </c>
      <c r="W101" s="14"/>
      <c r="Y101" s="13"/>
      <c r="Z101" s="17"/>
      <c r="AB101" s="13"/>
    </row>
    <row r="102" spans="1:28" ht="110.25" x14ac:dyDescent="0.25">
      <c r="A102" s="44" t="s">
        <v>132</v>
      </c>
      <c r="B102" s="18" t="s">
        <v>318</v>
      </c>
      <c r="C102" s="45" t="s">
        <v>286</v>
      </c>
      <c r="D102" s="47">
        <v>14.942516666666668</v>
      </c>
      <c r="E102" s="47">
        <v>69.500617169999998</v>
      </c>
      <c r="F102" s="47" t="s">
        <v>29</v>
      </c>
      <c r="G102" s="47">
        <v>48.537939015580008</v>
      </c>
      <c r="H102" s="49">
        <f t="shared" si="53"/>
        <v>28.576450835580005</v>
      </c>
      <c r="I102" s="47">
        <f t="shared" si="54"/>
        <v>6.8739809000000003</v>
      </c>
      <c r="J102" s="47">
        <v>7.6</v>
      </c>
      <c r="K102" s="47">
        <v>6.8739809000000003</v>
      </c>
      <c r="L102" s="47">
        <v>0</v>
      </c>
      <c r="M102" s="47">
        <v>0</v>
      </c>
      <c r="N102" s="47">
        <v>0</v>
      </c>
      <c r="O102" s="47">
        <v>0</v>
      </c>
      <c r="P102" s="47">
        <v>20.976450835580003</v>
      </c>
      <c r="Q102" s="47">
        <v>0</v>
      </c>
      <c r="R102" s="48" t="s">
        <v>29</v>
      </c>
      <c r="S102" s="49">
        <f t="shared" si="55"/>
        <v>41.663958115580009</v>
      </c>
      <c r="T102" s="50">
        <f t="shared" si="51"/>
        <v>-0.72601909999999936</v>
      </c>
      <c r="U102" s="51">
        <f t="shared" si="52"/>
        <v>-9.5528828947368347E-2</v>
      </c>
      <c r="V102" s="15" t="s">
        <v>29</v>
      </c>
      <c r="W102" s="14"/>
      <c r="Y102" s="13"/>
      <c r="Z102" s="17"/>
      <c r="AB102" s="13"/>
    </row>
    <row r="103" spans="1:28" ht="110.25" x14ac:dyDescent="0.25">
      <c r="A103" s="44" t="s">
        <v>132</v>
      </c>
      <c r="B103" s="18" t="s">
        <v>319</v>
      </c>
      <c r="C103" s="45" t="s">
        <v>287</v>
      </c>
      <c r="D103" s="47">
        <v>9.1306250000000002</v>
      </c>
      <c r="E103" s="47">
        <v>10.876628970000001</v>
      </c>
      <c r="F103" s="47" t="s">
        <v>29</v>
      </c>
      <c r="G103" s="47">
        <v>64.073481345868004</v>
      </c>
      <c r="H103" s="49">
        <f t="shared" si="53"/>
        <v>73.377011345867999</v>
      </c>
      <c r="I103" s="47">
        <f t="shared" si="54"/>
        <v>0.22700613</v>
      </c>
      <c r="J103" s="47">
        <v>0.25</v>
      </c>
      <c r="K103" s="47">
        <v>0.22700613</v>
      </c>
      <c r="L103" s="47">
        <v>14.675402269173601</v>
      </c>
      <c r="M103" s="47">
        <v>0</v>
      </c>
      <c r="N103" s="47">
        <v>25.681953971053797</v>
      </c>
      <c r="O103" s="47">
        <v>0</v>
      </c>
      <c r="P103" s="47">
        <v>32.769655105640595</v>
      </c>
      <c r="Q103" s="47">
        <v>0</v>
      </c>
      <c r="R103" s="48" t="s">
        <v>29</v>
      </c>
      <c r="S103" s="49">
        <f t="shared" si="55"/>
        <v>63.846475215868004</v>
      </c>
      <c r="T103" s="50">
        <f t="shared" si="51"/>
        <v>-2.299387E-2</v>
      </c>
      <c r="U103" s="51">
        <f t="shared" si="52"/>
        <v>-9.1975479999999998E-2</v>
      </c>
      <c r="V103" s="15" t="s">
        <v>29</v>
      </c>
      <c r="W103" s="14"/>
      <c r="Y103" s="13"/>
      <c r="Z103" s="17"/>
      <c r="AB103" s="13"/>
    </row>
    <row r="104" spans="1:28" ht="110.25" x14ac:dyDescent="0.25">
      <c r="A104" s="44" t="s">
        <v>132</v>
      </c>
      <c r="B104" s="18" t="s">
        <v>320</v>
      </c>
      <c r="C104" s="45" t="s">
        <v>288</v>
      </c>
      <c r="D104" s="47">
        <v>22.093741666666666</v>
      </c>
      <c r="E104" s="47">
        <v>57.663161079999995</v>
      </c>
      <c r="F104" s="47" t="s">
        <v>29</v>
      </c>
      <c r="G104" s="47">
        <v>116.42130422367602</v>
      </c>
      <c r="H104" s="49">
        <f t="shared" si="53"/>
        <v>111.67639890367602</v>
      </c>
      <c r="I104" s="47">
        <f t="shared" si="54"/>
        <v>11.37714315</v>
      </c>
      <c r="J104" s="47">
        <v>12.5</v>
      </c>
      <c r="K104" s="47">
        <v>11.37714315</v>
      </c>
      <c r="L104" s="47">
        <v>22.335279780735206</v>
      </c>
      <c r="M104" s="47">
        <v>0</v>
      </c>
      <c r="N104" s="47">
        <v>39.0867396162866</v>
      </c>
      <c r="O104" s="47">
        <v>0</v>
      </c>
      <c r="P104" s="47">
        <v>37.75437950665421</v>
      </c>
      <c r="Q104" s="47">
        <v>0</v>
      </c>
      <c r="R104" s="48" t="s">
        <v>29</v>
      </c>
      <c r="S104" s="49">
        <f t="shared" si="55"/>
        <v>105.04416107367602</v>
      </c>
      <c r="T104" s="50">
        <f t="shared" si="51"/>
        <v>-1.1228568499999998</v>
      </c>
      <c r="U104" s="51">
        <f t="shared" si="52"/>
        <v>-8.982854799999998E-2</v>
      </c>
      <c r="V104" s="15" t="s">
        <v>29</v>
      </c>
      <c r="W104" s="14"/>
      <c r="Y104" s="13"/>
      <c r="Z104" s="17"/>
      <c r="AB104" s="13"/>
    </row>
    <row r="105" spans="1:28" ht="110.25" x14ac:dyDescent="0.25">
      <c r="A105" s="44" t="s">
        <v>132</v>
      </c>
      <c r="B105" s="18" t="s">
        <v>321</v>
      </c>
      <c r="C105" s="45" t="s">
        <v>289</v>
      </c>
      <c r="D105" s="47">
        <v>16.661916666666666</v>
      </c>
      <c r="E105" s="47">
        <v>105.12675732</v>
      </c>
      <c r="F105" s="47" t="s">
        <v>29</v>
      </c>
      <c r="G105" s="47">
        <v>35.183414989872006</v>
      </c>
      <c r="H105" s="49">
        <f t="shared" si="53"/>
        <v>22.385150203205001</v>
      </c>
      <c r="I105" s="47">
        <f t="shared" si="54"/>
        <v>5.0214386100000006</v>
      </c>
      <c r="J105" s="47">
        <v>5.5</v>
      </c>
      <c r="K105" s="47">
        <v>5.0214386100000006</v>
      </c>
      <c r="L105" s="47">
        <v>0</v>
      </c>
      <c r="M105" s="47">
        <v>0</v>
      </c>
      <c r="N105" s="47">
        <v>0</v>
      </c>
      <c r="O105" s="47">
        <v>0</v>
      </c>
      <c r="P105" s="47">
        <v>16.885150203205001</v>
      </c>
      <c r="Q105" s="47">
        <v>0</v>
      </c>
      <c r="R105" s="48" t="s">
        <v>29</v>
      </c>
      <c r="S105" s="49">
        <f t="shared" si="55"/>
        <v>30.161976379872005</v>
      </c>
      <c r="T105" s="50">
        <f t="shared" si="51"/>
        <v>-0.47856138999999942</v>
      </c>
      <c r="U105" s="51">
        <f t="shared" si="52"/>
        <v>-8.7011161818181706E-2</v>
      </c>
      <c r="V105" s="15" t="s">
        <v>29</v>
      </c>
      <c r="W105" s="14"/>
      <c r="Y105" s="13"/>
      <c r="Z105" s="17"/>
      <c r="AB105" s="13"/>
    </row>
    <row r="106" spans="1:28" ht="94.5" x14ac:dyDescent="0.25">
      <c r="A106" s="44" t="s">
        <v>132</v>
      </c>
      <c r="B106" s="18" t="s">
        <v>322</v>
      </c>
      <c r="C106" s="45" t="s">
        <v>290</v>
      </c>
      <c r="D106" s="47">
        <v>14.224483333333334</v>
      </c>
      <c r="E106" s="47">
        <v>10.62034806</v>
      </c>
      <c r="F106" s="47" t="s">
        <v>29</v>
      </c>
      <c r="G106" s="47">
        <v>101.121529145144</v>
      </c>
      <c r="H106" s="49">
        <f t="shared" si="53"/>
        <v>81.825406018477267</v>
      </c>
      <c r="I106" s="47">
        <f t="shared" si="54"/>
        <v>27.846278420000001</v>
      </c>
      <c r="J106" s="47">
        <v>30.6</v>
      </c>
      <c r="K106" s="47">
        <v>27.846278420000001</v>
      </c>
      <c r="L106" s="47">
        <v>16.36508120369546</v>
      </c>
      <c r="M106" s="47">
        <v>0</v>
      </c>
      <c r="N106" s="47">
        <v>28.638892106467051</v>
      </c>
      <c r="O106" s="47">
        <v>0</v>
      </c>
      <c r="P106" s="47">
        <v>6.2214327083147509</v>
      </c>
      <c r="Q106" s="47">
        <v>0</v>
      </c>
      <c r="R106" s="48" t="s">
        <v>29</v>
      </c>
      <c r="S106" s="49">
        <f t="shared" si="55"/>
        <v>73.275250725143991</v>
      </c>
      <c r="T106" s="50">
        <f t="shared" si="51"/>
        <v>-2.7537215800000006</v>
      </c>
      <c r="U106" s="51">
        <f t="shared" si="52"/>
        <v>-8.999090130718955E-2</v>
      </c>
      <c r="V106" s="15" t="s">
        <v>29</v>
      </c>
      <c r="W106" s="14"/>
      <c r="Y106" s="13"/>
      <c r="Z106" s="17"/>
      <c r="AB106" s="13"/>
    </row>
    <row r="107" spans="1:28" ht="110.25" x14ac:dyDescent="0.25">
      <c r="A107" s="44" t="s">
        <v>132</v>
      </c>
      <c r="B107" s="18" t="s">
        <v>323</v>
      </c>
      <c r="C107" s="45" t="s">
        <v>291</v>
      </c>
      <c r="D107" s="47">
        <v>15.795383333333335</v>
      </c>
      <c r="E107" s="47">
        <v>24.610888559999999</v>
      </c>
      <c r="F107" s="47" t="s">
        <v>29</v>
      </c>
      <c r="G107" s="47">
        <v>104.45368555882001</v>
      </c>
      <c r="H107" s="49">
        <f t="shared" si="53"/>
        <v>65.921255908820001</v>
      </c>
      <c r="I107" s="47">
        <f t="shared" si="54"/>
        <v>8.1179389900000007</v>
      </c>
      <c r="J107" s="47">
        <v>8.9</v>
      </c>
      <c r="K107" s="47">
        <v>8.1179389900000007</v>
      </c>
      <c r="L107" s="47">
        <v>13.184251181764001</v>
      </c>
      <c r="M107" s="47">
        <v>0</v>
      </c>
      <c r="N107" s="47">
        <v>23.072439568086999</v>
      </c>
      <c r="O107" s="47">
        <v>0</v>
      </c>
      <c r="P107" s="47">
        <v>20.764565158968999</v>
      </c>
      <c r="Q107" s="47">
        <v>0</v>
      </c>
      <c r="R107" s="48" t="s">
        <v>29</v>
      </c>
      <c r="S107" s="49">
        <f t="shared" si="55"/>
        <v>96.335746568820014</v>
      </c>
      <c r="T107" s="50">
        <f t="shared" si="51"/>
        <v>-0.78206100999999961</v>
      </c>
      <c r="U107" s="51">
        <f t="shared" si="52"/>
        <v>-8.7872023595505569E-2</v>
      </c>
      <c r="V107" s="15" t="s">
        <v>29</v>
      </c>
      <c r="W107" s="14"/>
      <c r="Y107" s="13"/>
      <c r="Z107" s="17"/>
      <c r="AB107" s="13"/>
    </row>
    <row r="108" spans="1:28" ht="110.25" x14ac:dyDescent="0.25">
      <c r="A108" s="44" t="s">
        <v>132</v>
      </c>
      <c r="B108" s="18" t="s">
        <v>324</v>
      </c>
      <c r="C108" s="45" t="s">
        <v>292</v>
      </c>
      <c r="D108" s="47">
        <v>17.656216666666669</v>
      </c>
      <c r="E108" s="47">
        <v>24.880129149999998</v>
      </c>
      <c r="F108" s="47" t="s">
        <v>29</v>
      </c>
      <c r="G108" s="47">
        <v>116.754558689376</v>
      </c>
      <c r="H108" s="49">
        <f t="shared" si="53"/>
        <v>126.35126139937603</v>
      </c>
      <c r="I108" s="47">
        <f t="shared" si="54"/>
        <v>0.10306410000000001</v>
      </c>
      <c r="J108" s="47">
        <v>0.11</v>
      </c>
      <c r="K108" s="47">
        <v>0.10306410000000001</v>
      </c>
      <c r="L108" s="47">
        <v>15.2702522798752</v>
      </c>
      <c r="M108" s="47">
        <v>0</v>
      </c>
      <c r="N108" s="47">
        <v>44.222941489781604</v>
      </c>
      <c r="O108" s="47">
        <v>0</v>
      </c>
      <c r="P108" s="47">
        <v>66.748067629719216</v>
      </c>
      <c r="Q108" s="47">
        <v>0</v>
      </c>
      <c r="R108" s="48" t="s">
        <v>29</v>
      </c>
      <c r="S108" s="49">
        <f t="shared" si="55"/>
        <v>116.651494589376</v>
      </c>
      <c r="T108" s="50">
        <f t="shared" si="51"/>
        <v>-6.9358999999999948E-3</v>
      </c>
      <c r="U108" s="51">
        <f t="shared" si="52"/>
        <v>-6.3053636363636312E-2</v>
      </c>
      <c r="V108" s="15" t="s">
        <v>29</v>
      </c>
      <c r="W108" s="14"/>
      <c r="Y108" s="13"/>
      <c r="Z108" s="17"/>
      <c r="AB108" s="13"/>
    </row>
    <row r="109" spans="1:28" ht="110.25" x14ac:dyDescent="0.25">
      <c r="A109" s="44" t="s">
        <v>132</v>
      </c>
      <c r="B109" s="18" t="s">
        <v>325</v>
      </c>
      <c r="C109" s="45" t="s">
        <v>293</v>
      </c>
      <c r="D109" s="47">
        <v>12.337766666666667</v>
      </c>
      <c r="E109" s="47">
        <v>45.215202909999988</v>
      </c>
      <c r="F109" s="47" t="s">
        <v>29</v>
      </c>
      <c r="G109" s="47">
        <v>126.76672536012401</v>
      </c>
      <c r="H109" s="49">
        <f t="shared" si="53"/>
        <v>107.31559501012401</v>
      </c>
      <c r="I109" s="47">
        <f t="shared" si="54"/>
        <v>14.297289289999998</v>
      </c>
      <c r="J109" s="47">
        <v>15.8</v>
      </c>
      <c r="K109" s="47">
        <v>14.297289289999998</v>
      </c>
      <c r="L109" s="47">
        <v>21.463119002024801</v>
      </c>
      <c r="M109" s="47">
        <v>0</v>
      </c>
      <c r="N109" s="47">
        <v>37.560458253543395</v>
      </c>
      <c r="O109" s="47">
        <v>0</v>
      </c>
      <c r="P109" s="47">
        <v>32.49201775455581</v>
      </c>
      <c r="Q109" s="47">
        <v>0</v>
      </c>
      <c r="R109" s="48" t="s">
        <v>29</v>
      </c>
      <c r="S109" s="49">
        <f t="shared" si="55"/>
        <v>112.46943607012402</v>
      </c>
      <c r="T109" s="50">
        <f t="shared" si="51"/>
        <v>-1.5027107100000023</v>
      </c>
      <c r="U109" s="51">
        <f t="shared" si="52"/>
        <v>-9.5108272784810266E-2</v>
      </c>
      <c r="V109" s="15" t="s">
        <v>29</v>
      </c>
      <c r="W109" s="14"/>
      <c r="Y109" s="13"/>
      <c r="Z109" s="17"/>
      <c r="AB109" s="13"/>
    </row>
    <row r="110" spans="1:28" ht="110.25" x14ac:dyDescent="0.25">
      <c r="A110" s="44" t="s">
        <v>132</v>
      </c>
      <c r="B110" s="18" t="s">
        <v>326</v>
      </c>
      <c r="C110" s="45" t="s">
        <v>294</v>
      </c>
      <c r="D110" s="47">
        <v>6.6822583333333343</v>
      </c>
      <c r="E110" s="47">
        <v>2.3843430699999999</v>
      </c>
      <c r="F110" s="47" t="s">
        <v>29</v>
      </c>
      <c r="G110" s="47">
        <v>53.4220365824347</v>
      </c>
      <c r="H110" s="49">
        <f t="shared" si="53"/>
        <v>53.4220365824347</v>
      </c>
      <c r="I110" s="47">
        <f t="shared" si="54"/>
        <v>0</v>
      </c>
      <c r="J110" s="47">
        <v>0</v>
      </c>
      <c r="K110" s="47">
        <v>0</v>
      </c>
      <c r="L110" s="47">
        <v>10.68440731648694</v>
      </c>
      <c r="M110" s="47">
        <v>0</v>
      </c>
      <c r="N110" s="47">
        <v>18.697712803852145</v>
      </c>
      <c r="O110" s="47">
        <v>0</v>
      </c>
      <c r="P110" s="47">
        <v>24.039916462095615</v>
      </c>
      <c r="Q110" s="47">
        <v>0</v>
      </c>
      <c r="R110" s="48" t="s">
        <v>29</v>
      </c>
      <c r="S110" s="49">
        <f t="shared" si="55"/>
        <v>53.4220365824347</v>
      </c>
      <c r="T110" s="50">
        <f t="shared" si="51"/>
        <v>0</v>
      </c>
      <c r="U110" s="51" t="str">
        <f t="shared" si="52"/>
        <v>-</v>
      </c>
      <c r="V110" s="15" t="s">
        <v>29</v>
      </c>
      <c r="W110" s="14"/>
      <c r="Y110" s="13"/>
      <c r="Z110" s="17"/>
      <c r="AB110" s="13"/>
    </row>
    <row r="111" spans="1:28" ht="110.25" x14ac:dyDescent="0.25">
      <c r="A111" s="44" t="s">
        <v>132</v>
      </c>
      <c r="B111" s="18" t="s">
        <v>327</v>
      </c>
      <c r="C111" s="45" t="s">
        <v>295</v>
      </c>
      <c r="D111" s="47">
        <v>6.4247666666666667</v>
      </c>
      <c r="E111" s="47">
        <v>34.840110370000005</v>
      </c>
      <c r="F111" s="47" t="s">
        <v>29</v>
      </c>
      <c r="G111" s="47">
        <v>57.140100626967708</v>
      </c>
      <c r="H111" s="49">
        <f t="shared" si="53"/>
        <v>46.260092126967763</v>
      </c>
      <c r="I111" s="47">
        <f t="shared" si="54"/>
        <v>16.882893070000002</v>
      </c>
      <c r="J111" s="47">
        <v>18.7</v>
      </c>
      <c r="K111" s="47">
        <v>16.882893070000002</v>
      </c>
      <c r="L111" s="47">
        <v>9.2520184253935476</v>
      </c>
      <c r="M111" s="47">
        <v>0</v>
      </c>
      <c r="N111" s="47">
        <v>16.191032244438706</v>
      </c>
      <c r="O111" s="47">
        <v>0</v>
      </c>
      <c r="P111" s="47">
        <v>2.1170414571355121</v>
      </c>
      <c r="Q111" s="47">
        <v>0</v>
      </c>
      <c r="R111" s="48" t="s">
        <v>29</v>
      </c>
      <c r="S111" s="49">
        <f t="shared" si="55"/>
        <v>40.257207556967707</v>
      </c>
      <c r="T111" s="50">
        <f t="shared" si="51"/>
        <v>-1.8171069299999978</v>
      </c>
      <c r="U111" s="51">
        <f t="shared" si="52"/>
        <v>-9.7171493582887583E-2</v>
      </c>
      <c r="V111" s="15" t="s">
        <v>29</v>
      </c>
      <c r="W111" s="14"/>
      <c r="Y111" s="13"/>
      <c r="Z111" s="17"/>
      <c r="AB111" s="13"/>
    </row>
    <row r="112" spans="1:28" ht="39" customHeight="1" x14ac:dyDescent="0.25">
      <c r="A112" s="44" t="s">
        <v>134</v>
      </c>
      <c r="B112" s="18" t="s">
        <v>135</v>
      </c>
      <c r="C112" s="45" t="s">
        <v>28</v>
      </c>
      <c r="D112" s="53">
        <v>0</v>
      </c>
      <c r="E112" s="53">
        <v>0</v>
      </c>
      <c r="F112" s="47" t="s">
        <v>29</v>
      </c>
      <c r="G112" s="53">
        <v>0</v>
      </c>
      <c r="H112" s="53"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48" t="s">
        <v>29</v>
      </c>
      <c r="S112" s="49">
        <f t="shared" si="48"/>
        <v>0</v>
      </c>
      <c r="T112" s="50">
        <f t="shared" si="51"/>
        <v>0</v>
      </c>
      <c r="U112" s="51" t="str">
        <f t="shared" si="52"/>
        <v>-</v>
      </c>
      <c r="V112" s="15" t="s">
        <v>29</v>
      </c>
      <c r="W112" s="14"/>
      <c r="Y112" s="13"/>
      <c r="AB112" s="13"/>
    </row>
    <row r="113" spans="1:28" ht="39" customHeight="1" x14ac:dyDescent="0.25">
      <c r="A113" s="44" t="s">
        <v>136</v>
      </c>
      <c r="B113" s="18" t="s">
        <v>137</v>
      </c>
      <c r="C113" s="45" t="s">
        <v>28</v>
      </c>
      <c r="D113" s="53">
        <f>SUM(D114:D116)</f>
        <v>0</v>
      </c>
      <c r="E113" s="53">
        <f>SUM(E114:E116)</f>
        <v>569.29826537999998</v>
      </c>
      <c r="F113" s="47" t="s">
        <v>29</v>
      </c>
      <c r="G113" s="53">
        <f t="shared" ref="G113:Q113" si="56">SUM(G114:G116)</f>
        <v>92.962469522500086</v>
      </c>
      <c r="H113" s="53">
        <f t="shared" si="56"/>
        <v>0</v>
      </c>
      <c r="I113" s="53">
        <f t="shared" si="56"/>
        <v>19.20787704</v>
      </c>
      <c r="J113" s="53">
        <f t="shared" si="56"/>
        <v>0</v>
      </c>
      <c r="K113" s="53">
        <f t="shared" si="56"/>
        <v>19.20787704</v>
      </c>
      <c r="L113" s="53">
        <f t="shared" si="56"/>
        <v>0</v>
      </c>
      <c r="M113" s="53">
        <f t="shared" si="56"/>
        <v>0</v>
      </c>
      <c r="N113" s="53">
        <f t="shared" si="56"/>
        <v>0</v>
      </c>
      <c r="O113" s="53">
        <f t="shared" si="56"/>
        <v>0</v>
      </c>
      <c r="P113" s="53">
        <f t="shared" si="56"/>
        <v>0</v>
      </c>
      <c r="Q113" s="53">
        <f t="shared" si="56"/>
        <v>0</v>
      </c>
      <c r="R113" s="48" t="s">
        <v>29</v>
      </c>
      <c r="S113" s="49">
        <f t="shared" si="48"/>
        <v>73.754592482500087</v>
      </c>
      <c r="T113" s="50">
        <f t="shared" si="51"/>
        <v>19.20787704</v>
      </c>
      <c r="U113" s="51" t="str">
        <f t="shared" si="52"/>
        <v>-</v>
      </c>
      <c r="V113" s="15" t="s">
        <v>29</v>
      </c>
      <c r="W113" s="14"/>
      <c r="Y113" s="13"/>
      <c r="AB113" s="13"/>
    </row>
    <row r="114" spans="1:28" ht="47.25" x14ac:dyDescent="0.25">
      <c r="A114" s="44" t="s">
        <v>136</v>
      </c>
      <c r="B114" s="18" t="s">
        <v>328</v>
      </c>
      <c r="C114" s="45" t="s">
        <v>296</v>
      </c>
      <c r="D114" s="47" t="s">
        <v>29</v>
      </c>
      <c r="E114" s="47">
        <v>494.15562482999997</v>
      </c>
      <c r="F114" s="47" t="s">
        <v>29</v>
      </c>
      <c r="G114" s="47">
        <v>45.571666836666736</v>
      </c>
      <c r="H114" s="49">
        <f t="shared" ref="H114:H116" si="57">IF(J114="нд","нд",(J114+L114+N114+P114))</f>
        <v>0</v>
      </c>
      <c r="I114" s="47">
        <f t="shared" ref="I114:I116" si="58">K114+M114+O114+Q114</f>
        <v>8.3890173800000003</v>
      </c>
      <c r="J114" s="47">
        <v>0</v>
      </c>
      <c r="K114" s="47">
        <v>8.3890173800000003</v>
      </c>
      <c r="L114" s="47">
        <v>0</v>
      </c>
      <c r="M114" s="47">
        <v>0</v>
      </c>
      <c r="N114" s="47">
        <v>0</v>
      </c>
      <c r="O114" s="47">
        <v>0</v>
      </c>
      <c r="P114" s="47">
        <v>0</v>
      </c>
      <c r="Q114" s="47">
        <v>0</v>
      </c>
      <c r="R114" s="48" t="s">
        <v>29</v>
      </c>
      <c r="S114" s="49">
        <f t="shared" si="48"/>
        <v>37.182649456666738</v>
      </c>
      <c r="T114" s="50">
        <f t="shared" si="51"/>
        <v>8.3890173800000003</v>
      </c>
      <c r="U114" s="51" t="str">
        <f t="shared" si="52"/>
        <v>-</v>
      </c>
      <c r="V114" s="18" t="s">
        <v>138</v>
      </c>
      <c r="W114" s="14"/>
      <c r="Y114" s="13"/>
      <c r="Z114" s="17"/>
      <c r="AB114" s="13"/>
    </row>
    <row r="115" spans="1:28" x14ac:dyDescent="0.25">
      <c r="A115" s="44" t="s">
        <v>136</v>
      </c>
      <c r="B115" s="18" t="s">
        <v>329</v>
      </c>
      <c r="C115" s="45" t="s">
        <v>297</v>
      </c>
      <c r="D115" s="47" t="s">
        <v>29</v>
      </c>
      <c r="E115" s="47">
        <v>0.50583334000000002</v>
      </c>
      <c r="F115" s="47" t="s">
        <v>29</v>
      </c>
      <c r="G115" s="47">
        <v>0</v>
      </c>
      <c r="H115" s="49" t="str">
        <f t="shared" si="57"/>
        <v>нд</v>
      </c>
      <c r="I115" s="47">
        <f t="shared" si="58"/>
        <v>0</v>
      </c>
      <c r="J115" s="47" t="s">
        <v>29</v>
      </c>
      <c r="K115" s="47">
        <v>0</v>
      </c>
      <c r="L115" s="47" t="s">
        <v>29</v>
      </c>
      <c r="M115" s="47">
        <v>0</v>
      </c>
      <c r="N115" s="47" t="s">
        <v>29</v>
      </c>
      <c r="O115" s="47">
        <v>0</v>
      </c>
      <c r="P115" s="47" t="s">
        <v>29</v>
      </c>
      <c r="Q115" s="47">
        <v>0</v>
      </c>
      <c r="R115" s="48" t="s">
        <v>29</v>
      </c>
      <c r="S115" s="49" t="str">
        <f t="shared" si="48"/>
        <v>нд</v>
      </c>
      <c r="T115" s="50" t="str">
        <f t="shared" si="51"/>
        <v>нд</v>
      </c>
      <c r="U115" s="51" t="str">
        <f t="shared" si="52"/>
        <v>нд</v>
      </c>
      <c r="V115" s="15" t="s">
        <v>29</v>
      </c>
      <c r="W115" s="14"/>
      <c r="Y115" s="13"/>
      <c r="Z115" s="17"/>
      <c r="AB115" s="13"/>
    </row>
    <row r="116" spans="1:28" ht="63" x14ac:dyDescent="0.25">
      <c r="A116" s="44" t="s">
        <v>136</v>
      </c>
      <c r="B116" s="18" t="s">
        <v>330</v>
      </c>
      <c r="C116" s="45" t="s">
        <v>298</v>
      </c>
      <c r="D116" s="47" t="s">
        <v>29</v>
      </c>
      <c r="E116" s="47">
        <v>74.636807210000001</v>
      </c>
      <c r="F116" s="47" t="s">
        <v>29</v>
      </c>
      <c r="G116" s="47">
        <v>47.39080268583335</v>
      </c>
      <c r="H116" s="49" t="str">
        <f t="shared" si="57"/>
        <v>нд</v>
      </c>
      <c r="I116" s="47">
        <f t="shared" si="58"/>
        <v>10.818859659999999</v>
      </c>
      <c r="J116" s="47" t="s">
        <v>29</v>
      </c>
      <c r="K116" s="47">
        <v>10.818859659999999</v>
      </c>
      <c r="L116" s="47" t="s">
        <v>29</v>
      </c>
      <c r="M116" s="47">
        <v>0</v>
      </c>
      <c r="N116" s="47" t="s">
        <v>29</v>
      </c>
      <c r="O116" s="47">
        <v>0</v>
      </c>
      <c r="P116" s="47" t="s">
        <v>29</v>
      </c>
      <c r="Q116" s="47">
        <v>0</v>
      </c>
      <c r="R116" s="48" t="s">
        <v>29</v>
      </c>
      <c r="S116" s="49" t="str">
        <f t="shared" si="48"/>
        <v>нд</v>
      </c>
      <c r="T116" s="50" t="str">
        <f t="shared" si="51"/>
        <v>нд</v>
      </c>
      <c r="U116" s="51" t="str">
        <f t="shared" si="52"/>
        <v>нд</v>
      </c>
      <c r="V116" s="18" t="s">
        <v>139</v>
      </c>
      <c r="W116" s="14"/>
      <c r="Y116" s="13"/>
      <c r="Z116" s="17"/>
      <c r="AB116" s="13"/>
    </row>
    <row r="117" spans="1:28" ht="39" customHeight="1" x14ac:dyDescent="0.25">
      <c r="A117" s="44" t="s">
        <v>140</v>
      </c>
      <c r="B117" s="18" t="s">
        <v>141</v>
      </c>
      <c r="C117" s="45" t="s">
        <v>28</v>
      </c>
      <c r="D117" s="47">
        <v>0</v>
      </c>
      <c r="E117" s="47">
        <v>0</v>
      </c>
      <c r="F117" s="47" t="s">
        <v>29</v>
      </c>
      <c r="G117" s="47">
        <v>0</v>
      </c>
      <c r="H117" s="47">
        <v>0</v>
      </c>
      <c r="I117" s="47">
        <v>0</v>
      </c>
      <c r="J117" s="47">
        <v>0</v>
      </c>
      <c r="K117" s="47">
        <v>0</v>
      </c>
      <c r="L117" s="47">
        <v>0</v>
      </c>
      <c r="M117" s="47">
        <v>0</v>
      </c>
      <c r="N117" s="47">
        <v>0</v>
      </c>
      <c r="O117" s="47">
        <v>0</v>
      </c>
      <c r="P117" s="47">
        <v>0</v>
      </c>
      <c r="Q117" s="47">
        <v>0</v>
      </c>
      <c r="R117" s="48" t="s">
        <v>29</v>
      </c>
      <c r="S117" s="49">
        <f t="shared" si="48"/>
        <v>0</v>
      </c>
      <c r="T117" s="50">
        <f t="shared" si="51"/>
        <v>0</v>
      </c>
      <c r="U117" s="51" t="str">
        <f t="shared" si="52"/>
        <v>-</v>
      </c>
      <c r="V117" s="15" t="s">
        <v>29</v>
      </c>
      <c r="W117" s="14"/>
      <c r="Y117" s="13"/>
      <c r="Z117" s="17"/>
      <c r="AB117" s="13"/>
    </row>
    <row r="118" spans="1:28" ht="39" customHeight="1" x14ac:dyDescent="0.25">
      <c r="A118" s="44" t="s">
        <v>142</v>
      </c>
      <c r="B118" s="18" t="s">
        <v>143</v>
      </c>
      <c r="C118" s="45" t="s">
        <v>28</v>
      </c>
      <c r="D118" s="47">
        <v>0</v>
      </c>
      <c r="E118" s="47">
        <v>0</v>
      </c>
      <c r="F118" s="47" t="s">
        <v>29</v>
      </c>
      <c r="G118" s="47">
        <v>0</v>
      </c>
      <c r="H118" s="47">
        <v>0</v>
      </c>
      <c r="I118" s="47">
        <v>0</v>
      </c>
      <c r="J118" s="47">
        <v>0</v>
      </c>
      <c r="K118" s="47">
        <v>0</v>
      </c>
      <c r="L118" s="47">
        <v>0</v>
      </c>
      <c r="M118" s="47">
        <v>0</v>
      </c>
      <c r="N118" s="47">
        <v>0</v>
      </c>
      <c r="O118" s="47">
        <v>0</v>
      </c>
      <c r="P118" s="47">
        <v>0</v>
      </c>
      <c r="Q118" s="47">
        <v>0</v>
      </c>
      <c r="R118" s="48" t="s">
        <v>29</v>
      </c>
      <c r="S118" s="49">
        <f t="shared" si="48"/>
        <v>0</v>
      </c>
      <c r="T118" s="50">
        <f t="shared" si="51"/>
        <v>0</v>
      </c>
      <c r="U118" s="51" t="str">
        <f t="shared" si="52"/>
        <v>-</v>
      </c>
      <c r="V118" s="15" t="s">
        <v>29</v>
      </c>
      <c r="W118" s="14"/>
      <c r="Y118" s="13"/>
      <c r="Z118" s="17"/>
      <c r="AB118" s="13"/>
    </row>
    <row r="119" spans="1:28" ht="39" customHeight="1" x14ac:dyDescent="0.25">
      <c r="A119" s="44" t="s">
        <v>144</v>
      </c>
      <c r="B119" s="18" t="s">
        <v>145</v>
      </c>
      <c r="C119" s="45" t="s">
        <v>28</v>
      </c>
      <c r="D119" s="47">
        <v>0</v>
      </c>
      <c r="E119" s="47">
        <v>0</v>
      </c>
      <c r="F119" s="47" t="s">
        <v>29</v>
      </c>
      <c r="G119" s="47">
        <v>0</v>
      </c>
      <c r="H119" s="47">
        <v>0</v>
      </c>
      <c r="I119" s="47">
        <v>0</v>
      </c>
      <c r="J119" s="47">
        <v>0</v>
      </c>
      <c r="K119" s="47">
        <v>0</v>
      </c>
      <c r="L119" s="47">
        <v>0</v>
      </c>
      <c r="M119" s="47">
        <v>0</v>
      </c>
      <c r="N119" s="47">
        <v>0</v>
      </c>
      <c r="O119" s="47">
        <v>0</v>
      </c>
      <c r="P119" s="47">
        <v>0</v>
      </c>
      <c r="Q119" s="47">
        <v>0</v>
      </c>
      <c r="R119" s="48" t="s">
        <v>29</v>
      </c>
      <c r="S119" s="49">
        <f t="shared" si="48"/>
        <v>0</v>
      </c>
      <c r="T119" s="50">
        <f t="shared" si="51"/>
        <v>0</v>
      </c>
      <c r="U119" s="51" t="str">
        <f t="shared" si="52"/>
        <v>-</v>
      </c>
      <c r="V119" s="15" t="s">
        <v>29</v>
      </c>
      <c r="W119" s="14"/>
      <c r="Y119" s="13"/>
      <c r="Z119" s="17"/>
      <c r="AB119" s="13"/>
    </row>
    <row r="120" spans="1:28" ht="39" customHeight="1" x14ac:dyDescent="0.25">
      <c r="A120" s="44" t="s">
        <v>146</v>
      </c>
      <c r="B120" s="18" t="s">
        <v>147</v>
      </c>
      <c r="C120" s="45" t="s">
        <v>28</v>
      </c>
      <c r="D120" s="47">
        <v>0</v>
      </c>
      <c r="E120" s="47">
        <v>0</v>
      </c>
      <c r="F120" s="47" t="s">
        <v>29</v>
      </c>
      <c r="G120" s="47">
        <v>0</v>
      </c>
      <c r="H120" s="47">
        <v>0</v>
      </c>
      <c r="I120" s="47">
        <v>0</v>
      </c>
      <c r="J120" s="47">
        <v>0</v>
      </c>
      <c r="K120" s="47">
        <v>0</v>
      </c>
      <c r="L120" s="47">
        <v>0</v>
      </c>
      <c r="M120" s="47">
        <v>0</v>
      </c>
      <c r="N120" s="47">
        <v>0</v>
      </c>
      <c r="O120" s="47">
        <v>0</v>
      </c>
      <c r="P120" s="47">
        <v>0</v>
      </c>
      <c r="Q120" s="47">
        <v>0</v>
      </c>
      <c r="R120" s="48" t="s">
        <v>29</v>
      </c>
      <c r="S120" s="49">
        <f t="shared" si="48"/>
        <v>0</v>
      </c>
      <c r="T120" s="50">
        <f t="shared" si="51"/>
        <v>0</v>
      </c>
      <c r="U120" s="51" t="str">
        <f t="shared" si="52"/>
        <v>-</v>
      </c>
      <c r="V120" s="15" t="s">
        <v>29</v>
      </c>
      <c r="W120" s="14"/>
      <c r="Y120" s="13"/>
      <c r="Z120" s="17"/>
      <c r="AB120" s="13"/>
    </row>
    <row r="121" spans="1:28" ht="39" customHeight="1" x14ac:dyDescent="0.25">
      <c r="A121" s="44" t="s">
        <v>148</v>
      </c>
      <c r="B121" s="18" t="s">
        <v>147</v>
      </c>
      <c r="C121" s="45" t="s">
        <v>28</v>
      </c>
      <c r="D121" s="47">
        <v>0</v>
      </c>
      <c r="E121" s="47">
        <v>0</v>
      </c>
      <c r="F121" s="47" t="s">
        <v>29</v>
      </c>
      <c r="G121" s="47">
        <v>0</v>
      </c>
      <c r="H121" s="47">
        <v>0</v>
      </c>
      <c r="I121" s="47">
        <v>0</v>
      </c>
      <c r="J121" s="47">
        <v>0</v>
      </c>
      <c r="K121" s="47">
        <v>0</v>
      </c>
      <c r="L121" s="47">
        <v>0</v>
      </c>
      <c r="M121" s="47">
        <v>0</v>
      </c>
      <c r="N121" s="47">
        <v>0</v>
      </c>
      <c r="O121" s="47">
        <v>0</v>
      </c>
      <c r="P121" s="47">
        <v>0</v>
      </c>
      <c r="Q121" s="47">
        <v>0</v>
      </c>
      <c r="R121" s="48" t="s">
        <v>29</v>
      </c>
      <c r="S121" s="49">
        <f t="shared" si="48"/>
        <v>0</v>
      </c>
      <c r="T121" s="50">
        <f t="shared" si="51"/>
        <v>0</v>
      </c>
      <c r="U121" s="51" t="str">
        <f t="shared" si="52"/>
        <v>-</v>
      </c>
      <c r="V121" s="15" t="s">
        <v>29</v>
      </c>
      <c r="W121" s="14"/>
      <c r="Y121" s="13"/>
      <c r="Z121" s="17"/>
      <c r="AB121" s="13"/>
    </row>
    <row r="122" spans="1:28" ht="39" customHeight="1" x14ac:dyDescent="0.25">
      <c r="A122" s="44" t="s">
        <v>149</v>
      </c>
      <c r="B122" s="18" t="s">
        <v>150</v>
      </c>
      <c r="C122" s="45" t="s">
        <v>28</v>
      </c>
      <c r="D122" s="47">
        <v>0</v>
      </c>
      <c r="E122" s="47">
        <v>0</v>
      </c>
      <c r="F122" s="47" t="s">
        <v>29</v>
      </c>
      <c r="G122" s="47">
        <v>0</v>
      </c>
      <c r="H122" s="47">
        <v>0</v>
      </c>
      <c r="I122" s="47">
        <v>0</v>
      </c>
      <c r="J122" s="47">
        <v>0</v>
      </c>
      <c r="K122" s="47">
        <v>0</v>
      </c>
      <c r="L122" s="47">
        <v>0</v>
      </c>
      <c r="M122" s="47">
        <v>0</v>
      </c>
      <c r="N122" s="47">
        <v>0</v>
      </c>
      <c r="O122" s="47">
        <v>0</v>
      </c>
      <c r="P122" s="47">
        <v>0</v>
      </c>
      <c r="Q122" s="47">
        <v>0</v>
      </c>
      <c r="R122" s="48" t="s">
        <v>29</v>
      </c>
      <c r="S122" s="49">
        <f t="shared" si="48"/>
        <v>0</v>
      </c>
      <c r="T122" s="50">
        <f t="shared" si="51"/>
        <v>0</v>
      </c>
      <c r="U122" s="51" t="str">
        <f t="shared" si="52"/>
        <v>-</v>
      </c>
      <c r="V122" s="15" t="s">
        <v>29</v>
      </c>
      <c r="W122" s="14"/>
      <c r="Y122" s="13"/>
      <c r="Z122" s="17"/>
      <c r="AB122" s="13"/>
    </row>
    <row r="123" spans="1:28" ht="39" customHeight="1" x14ac:dyDescent="0.25">
      <c r="A123" s="44" t="s">
        <v>151</v>
      </c>
      <c r="B123" s="18" t="s">
        <v>152</v>
      </c>
      <c r="C123" s="45" t="s">
        <v>28</v>
      </c>
      <c r="D123" s="47">
        <v>0</v>
      </c>
      <c r="E123" s="47">
        <v>0</v>
      </c>
      <c r="F123" s="47" t="s">
        <v>29</v>
      </c>
      <c r="G123" s="47">
        <v>0</v>
      </c>
      <c r="H123" s="47">
        <v>0</v>
      </c>
      <c r="I123" s="47">
        <v>0</v>
      </c>
      <c r="J123" s="47">
        <v>0</v>
      </c>
      <c r="K123" s="47">
        <v>0</v>
      </c>
      <c r="L123" s="47">
        <v>0</v>
      </c>
      <c r="M123" s="47">
        <v>0</v>
      </c>
      <c r="N123" s="47">
        <v>0</v>
      </c>
      <c r="O123" s="47">
        <v>0</v>
      </c>
      <c r="P123" s="47">
        <v>0</v>
      </c>
      <c r="Q123" s="47">
        <v>0</v>
      </c>
      <c r="R123" s="48" t="s">
        <v>29</v>
      </c>
      <c r="S123" s="49">
        <f t="shared" si="48"/>
        <v>0</v>
      </c>
      <c r="T123" s="50">
        <f t="shared" si="51"/>
        <v>0</v>
      </c>
      <c r="U123" s="51" t="str">
        <f t="shared" si="52"/>
        <v>-</v>
      </c>
      <c r="V123" s="15" t="s">
        <v>29</v>
      </c>
      <c r="W123" s="14"/>
      <c r="Y123" s="13"/>
      <c r="Z123" s="17"/>
      <c r="AB123" s="13"/>
    </row>
    <row r="124" spans="1:28" ht="39" customHeight="1" x14ac:dyDescent="0.25">
      <c r="A124" s="44" t="s">
        <v>153</v>
      </c>
      <c r="B124" s="18" t="s">
        <v>147</v>
      </c>
      <c r="C124" s="45" t="s">
        <v>28</v>
      </c>
      <c r="D124" s="47">
        <v>0</v>
      </c>
      <c r="E124" s="47">
        <v>0</v>
      </c>
      <c r="F124" s="47" t="s">
        <v>29</v>
      </c>
      <c r="G124" s="47">
        <v>0</v>
      </c>
      <c r="H124" s="47">
        <v>0</v>
      </c>
      <c r="I124" s="47">
        <v>0</v>
      </c>
      <c r="J124" s="47">
        <v>0</v>
      </c>
      <c r="K124" s="47">
        <v>0</v>
      </c>
      <c r="L124" s="47">
        <v>0</v>
      </c>
      <c r="M124" s="47">
        <v>0</v>
      </c>
      <c r="N124" s="47">
        <v>0</v>
      </c>
      <c r="O124" s="47">
        <v>0</v>
      </c>
      <c r="P124" s="47">
        <v>0</v>
      </c>
      <c r="Q124" s="47">
        <v>0</v>
      </c>
      <c r="R124" s="48" t="s">
        <v>29</v>
      </c>
      <c r="S124" s="49">
        <f t="shared" si="48"/>
        <v>0</v>
      </c>
      <c r="T124" s="50">
        <f t="shared" si="51"/>
        <v>0</v>
      </c>
      <c r="U124" s="51" t="str">
        <f t="shared" si="52"/>
        <v>-</v>
      </c>
      <c r="V124" s="15" t="s">
        <v>29</v>
      </c>
      <c r="W124" s="14"/>
      <c r="Y124" s="13"/>
      <c r="Z124" s="17"/>
      <c r="AB124" s="13"/>
    </row>
    <row r="125" spans="1:28" ht="39" customHeight="1" x14ac:dyDescent="0.25">
      <c r="A125" s="44" t="s">
        <v>154</v>
      </c>
      <c r="B125" s="18" t="s">
        <v>155</v>
      </c>
      <c r="C125" s="45" t="s">
        <v>28</v>
      </c>
      <c r="D125" s="47">
        <v>0</v>
      </c>
      <c r="E125" s="47">
        <v>0</v>
      </c>
      <c r="F125" s="47" t="s">
        <v>29</v>
      </c>
      <c r="G125" s="47">
        <v>0</v>
      </c>
      <c r="H125" s="47">
        <v>0</v>
      </c>
      <c r="I125" s="47">
        <v>0</v>
      </c>
      <c r="J125" s="47">
        <v>0</v>
      </c>
      <c r="K125" s="47">
        <v>0</v>
      </c>
      <c r="L125" s="47">
        <v>0</v>
      </c>
      <c r="M125" s="47">
        <v>0</v>
      </c>
      <c r="N125" s="47">
        <v>0</v>
      </c>
      <c r="O125" s="47">
        <v>0</v>
      </c>
      <c r="P125" s="47">
        <v>0</v>
      </c>
      <c r="Q125" s="47">
        <v>0</v>
      </c>
      <c r="R125" s="48" t="s">
        <v>29</v>
      </c>
      <c r="S125" s="49">
        <f t="shared" si="48"/>
        <v>0</v>
      </c>
      <c r="T125" s="50">
        <f t="shared" si="51"/>
        <v>0</v>
      </c>
      <c r="U125" s="51" t="str">
        <f t="shared" si="52"/>
        <v>-</v>
      </c>
      <c r="V125" s="15" t="s">
        <v>29</v>
      </c>
      <c r="W125" s="14"/>
      <c r="Y125" s="13"/>
      <c r="Z125" s="17"/>
      <c r="AB125" s="13"/>
    </row>
    <row r="126" spans="1:28" ht="39" customHeight="1" x14ac:dyDescent="0.25">
      <c r="A126" s="44" t="s">
        <v>156</v>
      </c>
      <c r="B126" s="18" t="s">
        <v>157</v>
      </c>
      <c r="C126" s="45" t="s">
        <v>28</v>
      </c>
      <c r="D126" s="47">
        <v>0</v>
      </c>
      <c r="E126" s="47">
        <v>0</v>
      </c>
      <c r="F126" s="47" t="s">
        <v>29</v>
      </c>
      <c r="G126" s="47">
        <v>0</v>
      </c>
      <c r="H126" s="47">
        <v>0</v>
      </c>
      <c r="I126" s="47">
        <v>0</v>
      </c>
      <c r="J126" s="47">
        <v>0</v>
      </c>
      <c r="K126" s="47">
        <v>0</v>
      </c>
      <c r="L126" s="47">
        <v>0</v>
      </c>
      <c r="M126" s="47">
        <v>0</v>
      </c>
      <c r="N126" s="47">
        <v>0</v>
      </c>
      <c r="O126" s="47">
        <v>0</v>
      </c>
      <c r="P126" s="47">
        <v>0</v>
      </c>
      <c r="Q126" s="47">
        <v>0</v>
      </c>
      <c r="R126" s="48" t="s">
        <v>29</v>
      </c>
      <c r="S126" s="49">
        <f t="shared" si="48"/>
        <v>0</v>
      </c>
      <c r="T126" s="50">
        <f t="shared" si="51"/>
        <v>0</v>
      </c>
      <c r="U126" s="51" t="str">
        <f t="shared" si="52"/>
        <v>-</v>
      </c>
      <c r="V126" s="15" t="s">
        <v>29</v>
      </c>
      <c r="W126" s="14"/>
      <c r="Y126" s="13"/>
      <c r="Z126" s="17"/>
      <c r="AB126" s="13"/>
    </row>
    <row r="127" spans="1:28" ht="39" customHeight="1" x14ac:dyDescent="0.25">
      <c r="A127" s="44" t="s">
        <v>158</v>
      </c>
      <c r="B127" s="18" t="s">
        <v>159</v>
      </c>
      <c r="C127" s="45" t="s">
        <v>28</v>
      </c>
      <c r="D127" s="47">
        <v>0</v>
      </c>
      <c r="E127" s="47">
        <v>0</v>
      </c>
      <c r="F127" s="47" t="s">
        <v>29</v>
      </c>
      <c r="G127" s="47">
        <v>0</v>
      </c>
      <c r="H127" s="47">
        <v>0</v>
      </c>
      <c r="I127" s="47">
        <v>0</v>
      </c>
      <c r="J127" s="47">
        <v>0</v>
      </c>
      <c r="K127" s="47">
        <v>0</v>
      </c>
      <c r="L127" s="47">
        <v>0</v>
      </c>
      <c r="M127" s="47">
        <v>0</v>
      </c>
      <c r="N127" s="47">
        <v>0</v>
      </c>
      <c r="O127" s="47">
        <v>0</v>
      </c>
      <c r="P127" s="47">
        <v>0</v>
      </c>
      <c r="Q127" s="47">
        <v>0</v>
      </c>
      <c r="R127" s="48" t="s">
        <v>29</v>
      </c>
      <c r="S127" s="49">
        <f t="shared" si="48"/>
        <v>0</v>
      </c>
      <c r="T127" s="50">
        <f t="shared" si="51"/>
        <v>0</v>
      </c>
      <c r="U127" s="51" t="str">
        <f t="shared" si="52"/>
        <v>-</v>
      </c>
      <c r="V127" s="15" t="s">
        <v>29</v>
      </c>
      <c r="W127" s="14"/>
      <c r="Y127" s="13"/>
      <c r="Z127" s="17"/>
      <c r="AB127" s="13"/>
    </row>
    <row r="128" spans="1:28" ht="39" customHeight="1" x14ac:dyDescent="0.25">
      <c r="A128" s="44" t="s">
        <v>160</v>
      </c>
      <c r="B128" s="18" t="s">
        <v>161</v>
      </c>
      <c r="C128" s="45" t="s">
        <v>28</v>
      </c>
      <c r="D128" s="47">
        <v>0</v>
      </c>
      <c r="E128" s="47">
        <v>0</v>
      </c>
      <c r="F128" s="47" t="s">
        <v>29</v>
      </c>
      <c r="G128" s="47">
        <v>0</v>
      </c>
      <c r="H128" s="47">
        <v>0</v>
      </c>
      <c r="I128" s="47">
        <v>0</v>
      </c>
      <c r="J128" s="47">
        <v>0</v>
      </c>
      <c r="K128" s="47">
        <v>0</v>
      </c>
      <c r="L128" s="47">
        <v>0</v>
      </c>
      <c r="M128" s="47">
        <v>0</v>
      </c>
      <c r="N128" s="47">
        <v>0</v>
      </c>
      <c r="O128" s="47">
        <v>0</v>
      </c>
      <c r="P128" s="47">
        <v>0</v>
      </c>
      <c r="Q128" s="47">
        <v>0</v>
      </c>
      <c r="R128" s="48" t="s">
        <v>29</v>
      </c>
      <c r="S128" s="49">
        <f t="shared" si="48"/>
        <v>0</v>
      </c>
      <c r="T128" s="50">
        <f t="shared" si="51"/>
        <v>0</v>
      </c>
      <c r="U128" s="51" t="str">
        <f t="shared" si="52"/>
        <v>-</v>
      </c>
      <c r="V128" s="15" t="s">
        <v>29</v>
      </c>
      <c r="W128" s="14"/>
      <c r="Y128" s="13"/>
      <c r="Z128" s="17"/>
      <c r="AB128" s="13"/>
    </row>
    <row r="129" spans="1:28" ht="39" customHeight="1" x14ac:dyDescent="0.25">
      <c r="A129" s="44" t="s">
        <v>162</v>
      </c>
      <c r="B129" s="18" t="s">
        <v>163</v>
      </c>
      <c r="C129" s="45" t="s">
        <v>28</v>
      </c>
      <c r="D129" s="47">
        <v>0</v>
      </c>
      <c r="E129" s="47">
        <v>0</v>
      </c>
      <c r="F129" s="47" t="s">
        <v>29</v>
      </c>
      <c r="G129" s="47">
        <v>0</v>
      </c>
      <c r="H129" s="47">
        <v>0</v>
      </c>
      <c r="I129" s="47">
        <v>0</v>
      </c>
      <c r="J129" s="47">
        <v>0</v>
      </c>
      <c r="K129" s="47">
        <v>0</v>
      </c>
      <c r="L129" s="47">
        <v>0</v>
      </c>
      <c r="M129" s="47">
        <v>0</v>
      </c>
      <c r="N129" s="47">
        <v>0</v>
      </c>
      <c r="O129" s="47">
        <v>0</v>
      </c>
      <c r="P129" s="47">
        <v>0</v>
      </c>
      <c r="Q129" s="47">
        <v>0</v>
      </c>
      <c r="R129" s="48" t="s">
        <v>29</v>
      </c>
      <c r="S129" s="49">
        <f t="shared" si="48"/>
        <v>0</v>
      </c>
      <c r="T129" s="50">
        <f t="shared" si="51"/>
        <v>0</v>
      </c>
      <c r="U129" s="51" t="str">
        <f t="shared" si="52"/>
        <v>-</v>
      </c>
      <c r="V129" s="15" t="s">
        <v>29</v>
      </c>
      <c r="W129" s="14"/>
      <c r="Y129" s="13"/>
      <c r="Z129" s="17"/>
      <c r="AB129" s="13"/>
    </row>
    <row r="130" spans="1:28" ht="39" customHeight="1" x14ac:dyDescent="0.25">
      <c r="A130" s="44" t="s">
        <v>164</v>
      </c>
      <c r="B130" s="18" t="s">
        <v>165</v>
      </c>
      <c r="C130" s="45" t="s">
        <v>28</v>
      </c>
      <c r="D130" s="47">
        <v>0</v>
      </c>
      <c r="E130" s="47">
        <v>0</v>
      </c>
      <c r="F130" s="47" t="s">
        <v>29</v>
      </c>
      <c r="G130" s="47">
        <v>0</v>
      </c>
      <c r="H130" s="47">
        <v>0</v>
      </c>
      <c r="I130" s="47">
        <v>0</v>
      </c>
      <c r="J130" s="47">
        <v>0</v>
      </c>
      <c r="K130" s="47">
        <v>0</v>
      </c>
      <c r="L130" s="47">
        <v>0</v>
      </c>
      <c r="M130" s="47">
        <v>0</v>
      </c>
      <c r="N130" s="47">
        <v>0</v>
      </c>
      <c r="O130" s="47">
        <v>0</v>
      </c>
      <c r="P130" s="47">
        <v>0</v>
      </c>
      <c r="Q130" s="47">
        <v>0</v>
      </c>
      <c r="R130" s="48" t="s">
        <v>29</v>
      </c>
      <c r="S130" s="49">
        <f t="shared" si="48"/>
        <v>0</v>
      </c>
      <c r="T130" s="50">
        <f t="shared" si="51"/>
        <v>0</v>
      </c>
      <c r="U130" s="51" t="str">
        <f t="shared" si="52"/>
        <v>-</v>
      </c>
      <c r="V130" s="15" t="s">
        <v>29</v>
      </c>
      <c r="W130" s="14"/>
      <c r="Y130" s="13"/>
      <c r="Z130" s="17"/>
      <c r="AB130" s="13"/>
    </row>
    <row r="131" spans="1:28" ht="39" customHeight="1" x14ac:dyDescent="0.25">
      <c r="A131" s="44" t="s">
        <v>166</v>
      </c>
      <c r="B131" s="18" t="s">
        <v>167</v>
      </c>
      <c r="C131" s="45" t="s">
        <v>28</v>
      </c>
      <c r="D131" s="47">
        <v>0</v>
      </c>
      <c r="E131" s="47">
        <v>0</v>
      </c>
      <c r="F131" s="47" t="s">
        <v>29</v>
      </c>
      <c r="G131" s="47">
        <v>0</v>
      </c>
      <c r="H131" s="47">
        <v>0</v>
      </c>
      <c r="I131" s="47">
        <v>0</v>
      </c>
      <c r="J131" s="47">
        <v>0</v>
      </c>
      <c r="K131" s="47">
        <v>0</v>
      </c>
      <c r="L131" s="47">
        <v>0</v>
      </c>
      <c r="M131" s="47">
        <v>0</v>
      </c>
      <c r="N131" s="47">
        <v>0</v>
      </c>
      <c r="O131" s="47">
        <v>0</v>
      </c>
      <c r="P131" s="47">
        <v>0</v>
      </c>
      <c r="Q131" s="47">
        <v>0</v>
      </c>
      <c r="R131" s="48" t="s">
        <v>29</v>
      </c>
      <c r="S131" s="49">
        <f t="shared" si="48"/>
        <v>0</v>
      </c>
      <c r="T131" s="50">
        <f t="shared" si="51"/>
        <v>0</v>
      </c>
      <c r="U131" s="51" t="str">
        <f t="shared" si="52"/>
        <v>-</v>
      </c>
      <c r="V131" s="15" t="s">
        <v>29</v>
      </c>
      <c r="W131" s="14"/>
      <c r="Y131" s="13"/>
      <c r="Z131" s="17"/>
      <c r="AB131" s="13"/>
    </row>
    <row r="132" spans="1:28" ht="39" customHeight="1" x14ac:dyDescent="0.25">
      <c r="A132" s="44" t="s">
        <v>168</v>
      </c>
      <c r="B132" s="18" t="s">
        <v>169</v>
      </c>
      <c r="C132" s="45" t="s">
        <v>28</v>
      </c>
      <c r="D132" s="47">
        <v>0</v>
      </c>
      <c r="E132" s="47">
        <v>0</v>
      </c>
      <c r="F132" s="47" t="s">
        <v>29</v>
      </c>
      <c r="G132" s="47">
        <v>0</v>
      </c>
      <c r="H132" s="47">
        <v>0</v>
      </c>
      <c r="I132" s="47">
        <v>0</v>
      </c>
      <c r="J132" s="47">
        <v>0</v>
      </c>
      <c r="K132" s="47">
        <v>0</v>
      </c>
      <c r="L132" s="47">
        <v>0</v>
      </c>
      <c r="M132" s="47">
        <v>0</v>
      </c>
      <c r="N132" s="47">
        <v>0</v>
      </c>
      <c r="O132" s="47">
        <v>0</v>
      </c>
      <c r="P132" s="47">
        <v>0</v>
      </c>
      <c r="Q132" s="47">
        <v>0</v>
      </c>
      <c r="R132" s="48" t="s">
        <v>29</v>
      </c>
      <c r="S132" s="49">
        <f t="shared" si="48"/>
        <v>0</v>
      </c>
      <c r="T132" s="50">
        <f t="shared" si="51"/>
        <v>0</v>
      </c>
      <c r="U132" s="51" t="str">
        <f t="shared" si="52"/>
        <v>-</v>
      </c>
      <c r="V132" s="15" t="s">
        <v>29</v>
      </c>
      <c r="W132" s="14"/>
      <c r="Y132" s="13"/>
      <c r="Z132" s="17"/>
      <c r="AB132" s="13"/>
    </row>
    <row r="133" spans="1:28" ht="39" customHeight="1" x14ac:dyDescent="0.25">
      <c r="A133" s="44" t="s">
        <v>170</v>
      </c>
      <c r="B133" s="18" t="s">
        <v>171</v>
      </c>
      <c r="C133" s="45" t="s">
        <v>28</v>
      </c>
      <c r="D133" s="47">
        <v>0</v>
      </c>
      <c r="E133" s="47">
        <v>0</v>
      </c>
      <c r="F133" s="47" t="s">
        <v>29</v>
      </c>
      <c r="G133" s="47">
        <v>0</v>
      </c>
      <c r="H133" s="47">
        <v>0</v>
      </c>
      <c r="I133" s="47">
        <v>0</v>
      </c>
      <c r="J133" s="47">
        <v>0</v>
      </c>
      <c r="K133" s="47">
        <v>0</v>
      </c>
      <c r="L133" s="47">
        <v>0</v>
      </c>
      <c r="M133" s="47">
        <v>0</v>
      </c>
      <c r="N133" s="47">
        <v>0</v>
      </c>
      <c r="O133" s="47">
        <v>0</v>
      </c>
      <c r="P133" s="47">
        <v>0</v>
      </c>
      <c r="Q133" s="47">
        <v>0</v>
      </c>
      <c r="R133" s="48" t="s">
        <v>29</v>
      </c>
      <c r="S133" s="49">
        <f t="shared" si="48"/>
        <v>0</v>
      </c>
      <c r="T133" s="50">
        <f t="shared" si="51"/>
        <v>0</v>
      </c>
      <c r="U133" s="51" t="str">
        <f t="shared" si="52"/>
        <v>-</v>
      </c>
      <c r="V133" s="15" t="s">
        <v>29</v>
      </c>
      <c r="W133" s="14"/>
      <c r="Y133" s="13"/>
      <c r="Z133" s="17"/>
      <c r="AB133" s="13"/>
    </row>
    <row r="134" spans="1:28" ht="39" customHeight="1" x14ac:dyDescent="0.25">
      <c r="A134" s="44" t="s">
        <v>172</v>
      </c>
      <c r="B134" s="18" t="s">
        <v>173</v>
      </c>
      <c r="C134" s="45" t="s">
        <v>28</v>
      </c>
      <c r="D134" s="47">
        <v>0</v>
      </c>
      <c r="E134" s="47">
        <v>0</v>
      </c>
      <c r="F134" s="47" t="s">
        <v>29</v>
      </c>
      <c r="G134" s="47">
        <v>0</v>
      </c>
      <c r="H134" s="47">
        <v>0</v>
      </c>
      <c r="I134" s="47">
        <v>0</v>
      </c>
      <c r="J134" s="47">
        <v>0</v>
      </c>
      <c r="K134" s="47">
        <v>0</v>
      </c>
      <c r="L134" s="47">
        <v>0</v>
      </c>
      <c r="M134" s="47">
        <v>0</v>
      </c>
      <c r="N134" s="47">
        <v>0</v>
      </c>
      <c r="O134" s="47">
        <v>0</v>
      </c>
      <c r="P134" s="47">
        <v>0</v>
      </c>
      <c r="Q134" s="47">
        <v>0</v>
      </c>
      <c r="R134" s="48" t="s">
        <v>29</v>
      </c>
      <c r="S134" s="49">
        <f t="shared" si="48"/>
        <v>0</v>
      </c>
      <c r="T134" s="50">
        <f t="shared" si="51"/>
        <v>0</v>
      </c>
      <c r="U134" s="51" t="str">
        <f t="shared" si="52"/>
        <v>-</v>
      </c>
      <c r="V134" s="15" t="s">
        <v>29</v>
      </c>
      <c r="W134" s="14"/>
      <c r="Y134" s="13"/>
      <c r="Z134" s="17"/>
      <c r="AB134" s="13"/>
    </row>
    <row r="135" spans="1:28" ht="39" customHeight="1" x14ac:dyDescent="0.25">
      <c r="A135" s="44" t="s">
        <v>174</v>
      </c>
      <c r="B135" s="18" t="s">
        <v>175</v>
      </c>
      <c r="C135" s="45" t="s">
        <v>28</v>
      </c>
      <c r="D135" s="47">
        <v>0</v>
      </c>
      <c r="E135" s="47">
        <v>0</v>
      </c>
      <c r="F135" s="47" t="s">
        <v>29</v>
      </c>
      <c r="G135" s="47">
        <v>0</v>
      </c>
      <c r="H135" s="47">
        <v>0</v>
      </c>
      <c r="I135" s="47">
        <v>0</v>
      </c>
      <c r="J135" s="47">
        <v>0</v>
      </c>
      <c r="K135" s="47">
        <v>0</v>
      </c>
      <c r="L135" s="47">
        <v>0</v>
      </c>
      <c r="M135" s="47">
        <v>0</v>
      </c>
      <c r="N135" s="47">
        <v>0</v>
      </c>
      <c r="O135" s="47">
        <v>0</v>
      </c>
      <c r="P135" s="47">
        <v>0</v>
      </c>
      <c r="Q135" s="47">
        <v>0</v>
      </c>
      <c r="R135" s="48" t="s">
        <v>29</v>
      </c>
      <c r="S135" s="49">
        <f t="shared" si="48"/>
        <v>0</v>
      </c>
      <c r="T135" s="50">
        <f t="shared" si="51"/>
        <v>0</v>
      </c>
      <c r="U135" s="51" t="str">
        <f t="shared" si="52"/>
        <v>-</v>
      </c>
      <c r="V135" s="15" t="s">
        <v>29</v>
      </c>
      <c r="W135" s="14"/>
      <c r="Y135" s="13"/>
      <c r="Z135" s="17"/>
      <c r="AB135" s="13"/>
    </row>
    <row r="136" spans="1:28" ht="39" customHeight="1" x14ac:dyDescent="0.25">
      <c r="A136" s="44" t="s">
        <v>176</v>
      </c>
      <c r="B136" s="18" t="s">
        <v>123</v>
      </c>
      <c r="C136" s="45" t="s">
        <v>28</v>
      </c>
      <c r="D136" s="47">
        <v>0</v>
      </c>
      <c r="E136" s="47">
        <v>0</v>
      </c>
      <c r="F136" s="47" t="s">
        <v>29</v>
      </c>
      <c r="G136" s="47">
        <v>0</v>
      </c>
      <c r="H136" s="47">
        <v>0</v>
      </c>
      <c r="I136" s="47">
        <v>0</v>
      </c>
      <c r="J136" s="47">
        <v>0</v>
      </c>
      <c r="K136" s="47">
        <v>0</v>
      </c>
      <c r="L136" s="47">
        <v>0</v>
      </c>
      <c r="M136" s="47">
        <v>0</v>
      </c>
      <c r="N136" s="47">
        <v>0</v>
      </c>
      <c r="O136" s="47">
        <v>0</v>
      </c>
      <c r="P136" s="47">
        <v>0</v>
      </c>
      <c r="Q136" s="47">
        <v>0</v>
      </c>
      <c r="R136" s="48" t="s">
        <v>29</v>
      </c>
      <c r="S136" s="49">
        <f t="shared" si="48"/>
        <v>0</v>
      </c>
      <c r="T136" s="50">
        <f t="shared" si="51"/>
        <v>0</v>
      </c>
      <c r="U136" s="51" t="str">
        <f t="shared" si="52"/>
        <v>-</v>
      </c>
      <c r="V136" s="15" t="s">
        <v>29</v>
      </c>
      <c r="W136" s="14"/>
      <c r="Y136" s="13"/>
      <c r="Z136" s="17"/>
      <c r="AB136" s="13"/>
    </row>
    <row r="137" spans="1:28" ht="39" customHeight="1" x14ac:dyDescent="0.25">
      <c r="A137" s="44" t="s">
        <v>177</v>
      </c>
      <c r="B137" s="18" t="s">
        <v>178</v>
      </c>
      <c r="C137" s="45" t="s">
        <v>28</v>
      </c>
      <c r="D137" s="47">
        <v>0</v>
      </c>
      <c r="E137" s="47">
        <v>0</v>
      </c>
      <c r="F137" s="47" t="s">
        <v>29</v>
      </c>
      <c r="G137" s="47">
        <v>0</v>
      </c>
      <c r="H137" s="47">
        <v>0</v>
      </c>
      <c r="I137" s="47">
        <v>0</v>
      </c>
      <c r="J137" s="47">
        <v>0</v>
      </c>
      <c r="K137" s="47">
        <v>0</v>
      </c>
      <c r="L137" s="47">
        <v>0</v>
      </c>
      <c r="M137" s="47">
        <v>0</v>
      </c>
      <c r="N137" s="47">
        <v>0</v>
      </c>
      <c r="O137" s="47">
        <v>0</v>
      </c>
      <c r="P137" s="47">
        <v>0</v>
      </c>
      <c r="Q137" s="47">
        <v>0</v>
      </c>
      <c r="R137" s="48" t="s">
        <v>29</v>
      </c>
      <c r="S137" s="49">
        <f t="shared" si="48"/>
        <v>0</v>
      </c>
      <c r="T137" s="50">
        <f t="shared" si="51"/>
        <v>0</v>
      </c>
      <c r="U137" s="51" t="str">
        <f t="shared" si="52"/>
        <v>-</v>
      </c>
      <c r="V137" s="15" t="s">
        <v>29</v>
      </c>
      <c r="W137" s="14"/>
      <c r="Y137" s="13"/>
      <c r="Z137" s="17"/>
      <c r="AB137" s="13"/>
    </row>
    <row r="138" spans="1:28" ht="39" customHeight="1" x14ac:dyDescent="0.25">
      <c r="A138" s="44" t="s">
        <v>179</v>
      </c>
      <c r="B138" s="18" t="s">
        <v>180</v>
      </c>
      <c r="C138" s="45" t="s">
        <v>28</v>
      </c>
      <c r="D138" s="47">
        <v>0</v>
      </c>
      <c r="E138" s="47">
        <v>0</v>
      </c>
      <c r="F138" s="47" t="s">
        <v>29</v>
      </c>
      <c r="G138" s="47">
        <v>0</v>
      </c>
      <c r="H138" s="47">
        <v>0</v>
      </c>
      <c r="I138" s="47">
        <v>0</v>
      </c>
      <c r="J138" s="47">
        <v>0</v>
      </c>
      <c r="K138" s="47">
        <v>0</v>
      </c>
      <c r="L138" s="47">
        <v>0</v>
      </c>
      <c r="M138" s="47">
        <v>0</v>
      </c>
      <c r="N138" s="47">
        <v>0</v>
      </c>
      <c r="O138" s="47">
        <v>0</v>
      </c>
      <c r="P138" s="47">
        <v>0</v>
      </c>
      <c r="Q138" s="47">
        <v>0</v>
      </c>
      <c r="R138" s="48" t="s">
        <v>29</v>
      </c>
      <c r="S138" s="49">
        <f t="shared" si="48"/>
        <v>0</v>
      </c>
      <c r="T138" s="50">
        <f t="shared" si="51"/>
        <v>0</v>
      </c>
      <c r="U138" s="51" t="str">
        <f t="shared" si="52"/>
        <v>-</v>
      </c>
      <c r="V138" s="15" t="s">
        <v>29</v>
      </c>
      <c r="W138" s="14"/>
      <c r="Y138" s="13"/>
      <c r="Z138" s="17"/>
      <c r="AB138" s="13"/>
    </row>
    <row r="139" spans="1:28" ht="39" customHeight="1" x14ac:dyDescent="0.25">
      <c r="A139" s="44" t="s">
        <v>181</v>
      </c>
      <c r="B139" s="18" t="s">
        <v>182</v>
      </c>
      <c r="C139" s="45" t="s">
        <v>28</v>
      </c>
      <c r="D139" s="47">
        <v>0</v>
      </c>
      <c r="E139" s="47">
        <v>0</v>
      </c>
      <c r="F139" s="47" t="s">
        <v>29</v>
      </c>
      <c r="G139" s="47">
        <v>0</v>
      </c>
      <c r="H139" s="47">
        <v>0</v>
      </c>
      <c r="I139" s="47">
        <v>0</v>
      </c>
      <c r="J139" s="47">
        <v>0</v>
      </c>
      <c r="K139" s="47">
        <v>0</v>
      </c>
      <c r="L139" s="47">
        <v>0</v>
      </c>
      <c r="M139" s="47">
        <v>0</v>
      </c>
      <c r="N139" s="47">
        <v>0</v>
      </c>
      <c r="O139" s="47">
        <v>0</v>
      </c>
      <c r="P139" s="47">
        <v>0</v>
      </c>
      <c r="Q139" s="47">
        <v>0</v>
      </c>
      <c r="R139" s="48" t="s">
        <v>29</v>
      </c>
      <c r="S139" s="49">
        <f t="shared" si="48"/>
        <v>0</v>
      </c>
      <c r="T139" s="50">
        <f t="shared" si="51"/>
        <v>0</v>
      </c>
      <c r="U139" s="51" t="str">
        <f t="shared" si="52"/>
        <v>-</v>
      </c>
      <c r="V139" s="15" t="s">
        <v>29</v>
      </c>
      <c r="W139" s="14"/>
      <c r="Y139" s="13"/>
      <c r="Z139" s="17"/>
      <c r="AB139" s="13"/>
    </row>
    <row r="140" spans="1:28" ht="39" customHeight="1" x14ac:dyDescent="0.25">
      <c r="A140" s="44" t="s">
        <v>183</v>
      </c>
      <c r="B140" s="18" t="s">
        <v>184</v>
      </c>
      <c r="C140" s="45" t="s">
        <v>28</v>
      </c>
      <c r="D140" s="47">
        <v>0</v>
      </c>
      <c r="E140" s="47">
        <v>0</v>
      </c>
      <c r="F140" s="47" t="s">
        <v>29</v>
      </c>
      <c r="G140" s="47">
        <v>0</v>
      </c>
      <c r="H140" s="47">
        <v>0</v>
      </c>
      <c r="I140" s="47">
        <v>0</v>
      </c>
      <c r="J140" s="47">
        <v>0</v>
      </c>
      <c r="K140" s="47">
        <v>0</v>
      </c>
      <c r="L140" s="47">
        <v>0</v>
      </c>
      <c r="M140" s="47">
        <v>0</v>
      </c>
      <c r="N140" s="47">
        <v>0</v>
      </c>
      <c r="O140" s="47">
        <v>0</v>
      </c>
      <c r="P140" s="47">
        <v>0</v>
      </c>
      <c r="Q140" s="47">
        <v>0</v>
      </c>
      <c r="R140" s="48" t="s">
        <v>29</v>
      </c>
      <c r="S140" s="49">
        <f t="shared" si="48"/>
        <v>0</v>
      </c>
      <c r="T140" s="50">
        <f t="shared" si="51"/>
        <v>0</v>
      </c>
      <c r="U140" s="51" t="str">
        <f t="shared" si="52"/>
        <v>-</v>
      </c>
      <c r="V140" s="15" t="s">
        <v>29</v>
      </c>
      <c r="W140" s="14"/>
      <c r="Y140" s="13"/>
      <c r="Z140" s="17"/>
      <c r="AB140" s="13"/>
    </row>
    <row r="141" spans="1:28" ht="39" customHeight="1" x14ac:dyDescent="0.25">
      <c r="A141" s="44" t="s">
        <v>185</v>
      </c>
      <c r="B141" s="18" t="s">
        <v>125</v>
      </c>
      <c r="C141" s="45" t="s">
        <v>28</v>
      </c>
      <c r="D141" s="47">
        <v>0</v>
      </c>
      <c r="E141" s="47">
        <v>0</v>
      </c>
      <c r="F141" s="47" t="s">
        <v>29</v>
      </c>
      <c r="G141" s="47">
        <v>0</v>
      </c>
      <c r="H141" s="47">
        <v>0</v>
      </c>
      <c r="I141" s="47">
        <v>0</v>
      </c>
      <c r="J141" s="47">
        <v>0</v>
      </c>
      <c r="K141" s="47">
        <v>0</v>
      </c>
      <c r="L141" s="47">
        <v>0</v>
      </c>
      <c r="M141" s="47">
        <v>0</v>
      </c>
      <c r="N141" s="47">
        <v>0</v>
      </c>
      <c r="O141" s="47">
        <v>0</v>
      </c>
      <c r="P141" s="47">
        <v>0</v>
      </c>
      <c r="Q141" s="47">
        <v>0</v>
      </c>
      <c r="R141" s="48" t="s">
        <v>29</v>
      </c>
      <c r="S141" s="49">
        <f t="shared" si="48"/>
        <v>0</v>
      </c>
      <c r="T141" s="50">
        <f t="shared" si="51"/>
        <v>0</v>
      </c>
      <c r="U141" s="51" t="str">
        <f t="shared" si="52"/>
        <v>-</v>
      </c>
      <c r="V141" s="15" t="s">
        <v>29</v>
      </c>
      <c r="W141" s="14"/>
      <c r="Y141" s="13"/>
      <c r="Z141" s="17"/>
      <c r="AB141" s="13"/>
    </row>
    <row r="142" spans="1:28" ht="39" customHeight="1" x14ac:dyDescent="0.25">
      <c r="A142" s="44" t="s">
        <v>186</v>
      </c>
      <c r="B142" s="18" t="s">
        <v>187</v>
      </c>
      <c r="C142" s="45" t="s">
        <v>28</v>
      </c>
      <c r="D142" s="47">
        <v>0</v>
      </c>
      <c r="E142" s="47">
        <v>0</v>
      </c>
      <c r="F142" s="47" t="s">
        <v>29</v>
      </c>
      <c r="G142" s="47">
        <v>0</v>
      </c>
      <c r="H142" s="47">
        <v>0</v>
      </c>
      <c r="I142" s="47">
        <v>0</v>
      </c>
      <c r="J142" s="47">
        <v>0</v>
      </c>
      <c r="K142" s="47">
        <v>0</v>
      </c>
      <c r="L142" s="47">
        <v>0</v>
      </c>
      <c r="M142" s="47">
        <v>0</v>
      </c>
      <c r="N142" s="47">
        <v>0</v>
      </c>
      <c r="O142" s="47">
        <v>0</v>
      </c>
      <c r="P142" s="47">
        <v>0</v>
      </c>
      <c r="Q142" s="47">
        <v>0</v>
      </c>
      <c r="R142" s="48" t="s">
        <v>29</v>
      </c>
      <c r="S142" s="49">
        <f t="shared" si="48"/>
        <v>0</v>
      </c>
      <c r="T142" s="50">
        <f t="shared" si="51"/>
        <v>0</v>
      </c>
      <c r="U142" s="51" t="str">
        <f t="shared" si="52"/>
        <v>-</v>
      </c>
      <c r="V142" s="15" t="s">
        <v>29</v>
      </c>
      <c r="W142" s="14"/>
      <c r="Y142" s="13"/>
      <c r="Z142" s="17"/>
      <c r="AB142" s="13"/>
    </row>
    <row r="143" spans="1:28" ht="39" customHeight="1" x14ac:dyDescent="0.25">
      <c r="A143" s="44" t="s">
        <v>188</v>
      </c>
      <c r="B143" s="18" t="s">
        <v>189</v>
      </c>
      <c r="C143" s="45" t="s">
        <v>28</v>
      </c>
      <c r="D143" s="47">
        <v>0</v>
      </c>
      <c r="E143" s="47">
        <v>0</v>
      </c>
      <c r="F143" s="47" t="s">
        <v>29</v>
      </c>
      <c r="G143" s="47">
        <v>0</v>
      </c>
      <c r="H143" s="47">
        <v>0</v>
      </c>
      <c r="I143" s="47">
        <v>0</v>
      </c>
      <c r="J143" s="47">
        <v>0</v>
      </c>
      <c r="K143" s="47">
        <v>0</v>
      </c>
      <c r="L143" s="47">
        <v>0</v>
      </c>
      <c r="M143" s="47">
        <v>0</v>
      </c>
      <c r="N143" s="47">
        <v>0</v>
      </c>
      <c r="O143" s="47">
        <v>0</v>
      </c>
      <c r="P143" s="47">
        <v>0</v>
      </c>
      <c r="Q143" s="47">
        <v>0</v>
      </c>
      <c r="R143" s="48" t="s">
        <v>29</v>
      </c>
      <c r="S143" s="49">
        <f t="shared" si="48"/>
        <v>0</v>
      </c>
      <c r="T143" s="50">
        <f t="shared" si="51"/>
        <v>0</v>
      </c>
      <c r="U143" s="51" t="str">
        <f t="shared" si="52"/>
        <v>-</v>
      </c>
      <c r="V143" s="15" t="s">
        <v>29</v>
      </c>
      <c r="W143" s="14"/>
      <c r="Y143" s="13"/>
      <c r="Z143" s="17"/>
      <c r="AB143" s="13"/>
    </row>
    <row r="144" spans="1:28" ht="39" customHeight="1" x14ac:dyDescent="0.25">
      <c r="A144" s="44" t="s">
        <v>190</v>
      </c>
      <c r="B144" s="18" t="s">
        <v>191</v>
      </c>
      <c r="C144" s="45" t="s">
        <v>28</v>
      </c>
      <c r="D144" s="47">
        <v>0</v>
      </c>
      <c r="E144" s="47">
        <v>0</v>
      </c>
      <c r="F144" s="47" t="s">
        <v>29</v>
      </c>
      <c r="G144" s="47">
        <v>0</v>
      </c>
      <c r="H144" s="47">
        <v>0</v>
      </c>
      <c r="I144" s="47">
        <v>0</v>
      </c>
      <c r="J144" s="47">
        <v>0</v>
      </c>
      <c r="K144" s="47">
        <v>0</v>
      </c>
      <c r="L144" s="47">
        <v>0</v>
      </c>
      <c r="M144" s="47">
        <v>0</v>
      </c>
      <c r="N144" s="47">
        <v>0</v>
      </c>
      <c r="O144" s="47">
        <v>0</v>
      </c>
      <c r="P144" s="47">
        <v>0</v>
      </c>
      <c r="Q144" s="47">
        <v>0</v>
      </c>
      <c r="R144" s="48" t="s">
        <v>29</v>
      </c>
      <c r="S144" s="49">
        <f t="shared" si="48"/>
        <v>0</v>
      </c>
      <c r="T144" s="50">
        <f t="shared" si="51"/>
        <v>0</v>
      </c>
      <c r="U144" s="51" t="str">
        <f t="shared" si="52"/>
        <v>-</v>
      </c>
      <c r="V144" s="15" t="s">
        <v>29</v>
      </c>
      <c r="W144" s="14"/>
      <c r="Y144" s="13"/>
      <c r="Z144" s="17"/>
      <c r="AB144" s="13"/>
    </row>
    <row r="145" spans="1:28" ht="39" customHeight="1" x14ac:dyDescent="0.25">
      <c r="A145" s="44" t="s">
        <v>192</v>
      </c>
      <c r="B145" s="18" t="s">
        <v>193</v>
      </c>
      <c r="C145" s="45" t="s">
        <v>28</v>
      </c>
      <c r="D145" s="47">
        <v>0</v>
      </c>
      <c r="E145" s="47">
        <v>0</v>
      </c>
      <c r="F145" s="47" t="s">
        <v>29</v>
      </c>
      <c r="G145" s="47">
        <v>0</v>
      </c>
      <c r="H145" s="47">
        <v>0</v>
      </c>
      <c r="I145" s="47">
        <v>0</v>
      </c>
      <c r="J145" s="47">
        <v>0</v>
      </c>
      <c r="K145" s="47">
        <v>0</v>
      </c>
      <c r="L145" s="47">
        <v>0</v>
      </c>
      <c r="M145" s="47">
        <v>0</v>
      </c>
      <c r="N145" s="47">
        <v>0</v>
      </c>
      <c r="O145" s="47">
        <v>0</v>
      </c>
      <c r="P145" s="47">
        <v>0</v>
      </c>
      <c r="Q145" s="47">
        <v>0</v>
      </c>
      <c r="R145" s="48" t="s">
        <v>29</v>
      </c>
      <c r="S145" s="49">
        <f t="shared" si="48"/>
        <v>0</v>
      </c>
      <c r="T145" s="50">
        <f t="shared" si="51"/>
        <v>0</v>
      </c>
      <c r="U145" s="51" t="str">
        <f t="shared" si="52"/>
        <v>-</v>
      </c>
      <c r="V145" s="15" t="s">
        <v>29</v>
      </c>
      <c r="W145" s="14"/>
      <c r="Y145" s="13"/>
      <c r="Z145" s="17"/>
      <c r="AB145" s="13"/>
    </row>
    <row r="146" spans="1:28" ht="39" customHeight="1" x14ac:dyDescent="0.25">
      <c r="A146" s="44" t="s">
        <v>194</v>
      </c>
      <c r="B146" s="18" t="s">
        <v>189</v>
      </c>
      <c r="C146" s="45" t="s">
        <v>28</v>
      </c>
      <c r="D146" s="47">
        <v>0</v>
      </c>
      <c r="E146" s="47">
        <v>0</v>
      </c>
      <c r="F146" s="47" t="s">
        <v>29</v>
      </c>
      <c r="G146" s="47">
        <v>0</v>
      </c>
      <c r="H146" s="47">
        <v>0</v>
      </c>
      <c r="I146" s="47">
        <v>0</v>
      </c>
      <c r="J146" s="47">
        <v>0</v>
      </c>
      <c r="K146" s="47">
        <v>0</v>
      </c>
      <c r="L146" s="47">
        <v>0</v>
      </c>
      <c r="M146" s="47">
        <v>0</v>
      </c>
      <c r="N146" s="47">
        <v>0</v>
      </c>
      <c r="O146" s="47">
        <v>0</v>
      </c>
      <c r="P146" s="47">
        <v>0</v>
      </c>
      <c r="Q146" s="47">
        <v>0</v>
      </c>
      <c r="R146" s="48" t="s">
        <v>29</v>
      </c>
      <c r="S146" s="49">
        <f t="shared" si="48"/>
        <v>0</v>
      </c>
      <c r="T146" s="50">
        <f t="shared" si="51"/>
        <v>0</v>
      </c>
      <c r="U146" s="51" t="str">
        <f t="shared" si="52"/>
        <v>-</v>
      </c>
      <c r="V146" s="15" t="s">
        <v>29</v>
      </c>
      <c r="W146" s="14"/>
      <c r="Y146" s="13"/>
      <c r="Z146" s="17"/>
      <c r="AB146" s="13"/>
    </row>
    <row r="147" spans="1:28" ht="39" customHeight="1" x14ac:dyDescent="0.25">
      <c r="A147" s="44" t="s">
        <v>195</v>
      </c>
      <c r="B147" s="18" t="s">
        <v>191</v>
      </c>
      <c r="C147" s="45" t="s">
        <v>28</v>
      </c>
      <c r="D147" s="47">
        <v>0</v>
      </c>
      <c r="E147" s="47">
        <v>0</v>
      </c>
      <c r="F147" s="47" t="s">
        <v>29</v>
      </c>
      <c r="G147" s="47">
        <v>0</v>
      </c>
      <c r="H147" s="47">
        <v>0</v>
      </c>
      <c r="I147" s="47">
        <v>0</v>
      </c>
      <c r="J147" s="47">
        <v>0</v>
      </c>
      <c r="K147" s="47">
        <v>0</v>
      </c>
      <c r="L147" s="47">
        <v>0</v>
      </c>
      <c r="M147" s="47">
        <v>0</v>
      </c>
      <c r="N147" s="47">
        <v>0</v>
      </c>
      <c r="O147" s="47">
        <v>0</v>
      </c>
      <c r="P147" s="47">
        <v>0</v>
      </c>
      <c r="Q147" s="47">
        <v>0</v>
      </c>
      <c r="R147" s="48" t="s">
        <v>29</v>
      </c>
      <c r="S147" s="49">
        <f t="shared" si="48"/>
        <v>0</v>
      </c>
      <c r="T147" s="50">
        <f t="shared" si="51"/>
        <v>0</v>
      </c>
      <c r="U147" s="51" t="str">
        <f t="shared" si="52"/>
        <v>-</v>
      </c>
      <c r="V147" s="15" t="s">
        <v>29</v>
      </c>
      <c r="W147" s="14"/>
      <c r="Y147" s="13"/>
      <c r="Z147" s="17"/>
      <c r="AB147" s="13"/>
    </row>
    <row r="148" spans="1:28" ht="39" customHeight="1" x14ac:dyDescent="0.25">
      <c r="A148" s="44" t="s">
        <v>196</v>
      </c>
      <c r="B148" s="18" t="s">
        <v>193</v>
      </c>
      <c r="C148" s="45" t="s">
        <v>28</v>
      </c>
      <c r="D148" s="47">
        <v>0</v>
      </c>
      <c r="E148" s="47">
        <v>0</v>
      </c>
      <c r="F148" s="47" t="s">
        <v>29</v>
      </c>
      <c r="G148" s="47">
        <v>0</v>
      </c>
      <c r="H148" s="47">
        <v>0</v>
      </c>
      <c r="I148" s="47">
        <v>0</v>
      </c>
      <c r="J148" s="47">
        <v>0</v>
      </c>
      <c r="K148" s="47">
        <v>0</v>
      </c>
      <c r="L148" s="47">
        <v>0</v>
      </c>
      <c r="M148" s="47">
        <v>0</v>
      </c>
      <c r="N148" s="47">
        <v>0</v>
      </c>
      <c r="O148" s="47">
        <v>0</v>
      </c>
      <c r="P148" s="47">
        <v>0</v>
      </c>
      <c r="Q148" s="47">
        <v>0</v>
      </c>
      <c r="R148" s="48" t="s">
        <v>29</v>
      </c>
      <c r="S148" s="49">
        <f t="shared" si="48"/>
        <v>0</v>
      </c>
      <c r="T148" s="50">
        <f t="shared" si="51"/>
        <v>0</v>
      </c>
      <c r="U148" s="51" t="str">
        <f t="shared" si="52"/>
        <v>-</v>
      </c>
      <c r="V148" s="15" t="s">
        <v>29</v>
      </c>
      <c r="W148" s="14"/>
      <c r="Y148" s="13"/>
      <c r="Z148" s="17"/>
      <c r="AB148" s="13"/>
    </row>
    <row r="149" spans="1:28" ht="39" customHeight="1" x14ac:dyDescent="0.25">
      <c r="A149" s="44" t="s">
        <v>197</v>
      </c>
      <c r="B149" s="18" t="s">
        <v>198</v>
      </c>
      <c r="C149" s="45" t="s">
        <v>28</v>
      </c>
      <c r="D149" s="47">
        <v>0</v>
      </c>
      <c r="E149" s="47">
        <v>0</v>
      </c>
      <c r="F149" s="47" t="s">
        <v>29</v>
      </c>
      <c r="G149" s="47">
        <v>0</v>
      </c>
      <c r="H149" s="47">
        <v>0</v>
      </c>
      <c r="I149" s="47">
        <v>0</v>
      </c>
      <c r="J149" s="47">
        <v>0</v>
      </c>
      <c r="K149" s="47">
        <v>0</v>
      </c>
      <c r="L149" s="47">
        <v>0</v>
      </c>
      <c r="M149" s="47">
        <v>0</v>
      </c>
      <c r="N149" s="47">
        <v>0</v>
      </c>
      <c r="O149" s="47">
        <v>0</v>
      </c>
      <c r="P149" s="47">
        <v>0</v>
      </c>
      <c r="Q149" s="47">
        <v>0</v>
      </c>
      <c r="R149" s="48" t="s">
        <v>29</v>
      </c>
      <c r="S149" s="49">
        <f t="shared" si="48"/>
        <v>0</v>
      </c>
      <c r="T149" s="50">
        <f t="shared" si="51"/>
        <v>0</v>
      </c>
      <c r="U149" s="51" t="str">
        <f t="shared" si="52"/>
        <v>-</v>
      </c>
      <c r="V149" s="15" t="s">
        <v>29</v>
      </c>
      <c r="W149" s="14"/>
      <c r="Y149" s="13"/>
      <c r="Z149" s="17"/>
      <c r="AB149" s="13"/>
    </row>
    <row r="150" spans="1:28" ht="39" customHeight="1" x14ac:dyDescent="0.25">
      <c r="A150" s="44" t="s">
        <v>199</v>
      </c>
      <c r="B150" s="18" t="s">
        <v>200</v>
      </c>
      <c r="C150" s="45" t="s">
        <v>28</v>
      </c>
      <c r="D150" s="47">
        <v>0</v>
      </c>
      <c r="E150" s="47">
        <v>0</v>
      </c>
      <c r="F150" s="47" t="s">
        <v>29</v>
      </c>
      <c r="G150" s="47">
        <v>0</v>
      </c>
      <c r="H150" s="47">
        <v>0</v>
      </c>
      <c r="I150" s="47">
        <v>0</v>
      </c>
      <c r="J150" s="47">
        <v>0</v>
      </c>
      <c r="K150" s="47">
        <v>0</v>
      </c>
      <c r="L150" s="47">
        <v>0</v>
      </c>
      <c r="M150" s="47">
        <v>0</v>
      </c>
      <c r="N150" s="47">
        <v>0</v>
      </c>
      <c r="O150" s="47">
        <v>0</v>
      </c>
      <c r="P150" s="47">
        <v>0</v>
      </c>
      <c r="Q150" s="47">
        <v>0</v>
      </c>
      <c r="R150" s="48" t="s">
        <v>29</v>
      </c>
      <c r="S150" s="49">
        <f t="shared" si="48"/>
        <v>0</v>
      </c>
      <c r="T150" s="50">
        <f t="shared" si="51"/>
        <v>0</v>
      </c>
      <c r="U150" s="51" t="str">
        <f t="shared" si="52"/>
        <v>-</v>
      </c>
      <c r="V150" s="15" t="s">
        <v>29</v>
      </c>
      <c r="W150" s="14"/>
      <c r="Y150" s="13"/>
      <c r="Z150" s="17"/>
      <c r="AB150" s="13"/>
    </row>
    <row r="151" spans="1:28" ht="39" customHeight="1" x14ac:dyDescent="0.25">
      <c r="A151" s="44" t="s">
        <v>201</v>
      </c>
      <c r="B151" s="18" t="s">
        <v>202</v>
      </c>
      <c r="C151" s="45" t="s">
        <v>28</v>
      </c>
      <c r="D151" s="47">
        <v>0</v>
      </c>
      <c r="E151" s="47">
        <v>0</v>
      </c>
      <c r="F151" s="47" t="s">
        <v>29</v>
      </c>
      <c r="G151" s="47">
        <v>0</v>
      </c>
      <c r="H151" s="47">
        <v>0</v>
      </c>
      <c r="I151" s="47">
        <v>0</v>
      </c>
      <c r="J151" s="47">
        <v>0</v>
      </c>
      <c r="K151" s="47">
        <v>0</v>
      </c>
      <c r="L151" s="47">
        <v>0</v>
      </c>
      <c r="M151" s="47">
        <v>0</v>
      </c>
      <c r="N151" s="47">
        <v>0</v>
      </c>
      <c r="O151" s="47">
        <v>0</v>
      </c>
      <c r="P151" s="47">
        <v>0</v>
      </c>
      <c r="Q151" s="47">
        <v>0</v>
      </c>
      <c r="R151" s="48" t="s">
        <v>29</v>
      </c>
      <c r="S151" s="49">
        <f t="shared" si="48"/>
        <v>0</v>
      </c>
      <c r="T151" s="50">
        <f t="shared" si="51"/>
        <v>0</v>
      </c>
      <c r="U151" s="51" t="str">
        <f t="shared" si="52"/>
        <v>-</v>
      </c>
      <c r="V151" s="15" t="s">
        <v>29</v>
      </c>
      <c r="W151" s="14"/>
      <c r="Y151" s="13"/>
      <c r="Z151" s="17"/>
      <c r="AB151" s="13"/>
    </row>
    <row r="152" spans="1:28" ht="39" customHeight="1" x14ac:dyDescent="0.25">
      <c r="A152" s="44" t="s">
        <v>203</v>
      </c>
      <c r="B152" s="18" t="s">
        <v>204</v>
      </c>
      <c r="C152" s="45" t="s">
        <v>28</v>
      </c>
      <c r="D152" s="47">
        <v>0</v>
      </c>
      <c r="E152" s="47">
        <v>0</v>
      </c>
      <c r="F152" s="47" t="s">
        <v>29</v>
      </c>
      <c r="G152" s="47">
        <v>0</v>
      </c>
      <c r="H152" s="47">
        <v>0</v>
      </c>
      <c r="I152" s="47">
        <v>0</v>
      </c>
      <c r="J152" s="47">
        <v>0</v>
      </c>
      <c r="K152" s="47">
        <v>0</v>
      </c>
      <c r="L152" s="47">
        <v>0</v>
      </c>
      <c r="M152" s="47">
        <v>0</v>
      </c>
      <c r="N152" s="47">
        <v>0</v>
      </c>
      <c r="O152" s="47">
        <v>0</v>
      </c>
      <c r="P152" s="47">
        <v>0</v>
      </c>
      <c r="Q152" s="47">
        <v>0</v>
      </c>
      <c r="R152" s="48" t="s">
        <v>29</v>
      </c>
      <c r="S152" s="49">
        <f t="shared" si="48"/>
        <v>0</v>
      </c>
      <c r="T152" s="50">
        <f t="shared" si="51"/>
        <v>0</v>
      </c>
      <c r="U152" s="51" t="str">
        <f t="shared" si="52"/>
        <v>-</v>
      </c>
      <c r="V152" s="15" t="s">
        <v>29</v>
      </c>
      <c r="W152" s="14"/>
      <c r="Y152" s="13"/>
      <c r="Z152" s="17"/>
      <c r="AB152" s="13"/>
    </row>
    <row r="153" spans="1:28" ht="39" customHeight="1" x14ac:dyDescent="0.25">
      <c r="A153" s="44" t="s">
        <v>205</v>
      </c>
      <c r="B153" s="18" t="s">
        <v>206</v>
      </c>
      <c r="C153" s="45" t="s">
        <v>28</v>
      </c>
      <c r="D153" s="47">
        <v>0</v>
      </c>
      <c r="E153" s="47">
        <v>0</v>
      </c>
      <c r="F153" s="47" t="s">
        <v>29</v>
      </c>
      <c r="G153" s="47">
        <v>0</v>
      </c>
      <c r="H153" s="47">
        <v>0</v>
      </c>
      <c r="I153" s="47">
        <v>0</v>
      </c>
      <c r="J153" s="47">
        <v>0</v>
      </c>
      <c r="K153" s="47">
        <v>0</v>
      </c>
      <c r="L153" s="47">
        <v>0</v>
      </c>
      <c r="M153" s="47">
        <v>0</v>
      </c>
      <c r="N153" s="47">
        <v>0</v>
      </c>
      <c r="O153" s="47">
        <v>0</v>
      </c>
      <c r="P153" s="47">
        <v>0</v>
      </c>
      <c r="Q153" s="47">
        <v>0</v>
      </c>
      <c r="R153" s="48" t="s">
        <v>29</v>
      </c>
      <c r="S153" s="49">
        <f t="shared" si="48"/>
        <v>0</v>
      </c>
      <c r="T153" s="50">
        <f t="shared" si="51"/>
        <v>0</v>
      </c>
      <c r="U153" s="51" t="str">
        <f t="shared" si="52"/>
        <v>-</v>
      </c>
      <c r="V153" s="15" t="s">
        <v>29</v>
      </c>
      <c r="W153" s="14"/>
      <c r="Y153" s="13"/>
      <c r="Z153" s="17"/>
      <c r="AB153" s="13"/>
    </row>
    <row r="154" spans="1:28" ht="39" customHeight="1" x14ac:dyDescent="0.25">
      <c r="A154" s="44" t="s">
        <v>207</v>
      </c>
      <c r="B154" s="18" t="s">
        <v>135</v>
      </c>
      <c r="C154" s="45" t="s">
        <v>28</v>
      </c>
      <c r="D154" s="47">
        <v>0</v>
      </c>
      <c r="E154" s="47">
        <v>0</v>
      </c>
      <c r="F154" s="47" t="s">
        <v>29</v>
      </c>
      <c r="G154" s="47">
        <v>0</v>
      </c>
      <c r="H154" s="47">
        <v>0</v>
      </c>
      <c r="I154" s="47">
        <v>0</v>
      </c>
      <c r="J154" s="47">
        <v>0</v>
      </c>
      <c r="K154" s="47">
        <v>0</v>
      </c>
      <c r="L154" s="47">
        <v>0</v>
      </c>
      <c r="M154" s="47">
        <v>0</v>
      </c>
      <c r="N154" s="47">
        <v>0</v>
      </c>
      <c r="O154" s="47">
        <v>0</v>
      </c>
      <c r="P154" s="47">
        <v>0</v>
      </c>
      <c r="Q154" s="47">
        <v>0</v>
      </c>
      <c r="R154" s="48" t="s">
        <v>29</v>
      </c>
      <c r="S154" s="49">
        <f t="shared" ref="S154:S183" si="59">IF(H154="нд","нд",G154-I154)</f>
        <v>0</v>
      </c>
      <c r="T154" s="50">
        <f t="shared" si="51"/>
        <v>0</v>
      </c>
      <c r="U154" s="51" t="str">
        <f t="shared" si="52"/>
        <v>-</v>
      </c>
      <c r="V154" s="15" t="s">
        <v>29</v>
      </c>
      <c r="W154" s="14"/>
      <c r="Y154" s="13"/>
      <c r="Z154" s="17"/>
      <c r="AB154" s="13"/>
    </row>
    <row r="155" spans="1:28" ht="39" customHeight="1" x14ac:dyDescent="0.25">
      <c r="A155" s="44" t="s">
        <v>208</v>
      </c>
      <c r="B155" s="18" t="s">
        <v>209</v>
      </c>
      <c r="C155" s="45" t="s">
        <v>28</v>
      </c>
      <c r="D155" s="47">
        <v>0</v>
      </c>
      <c r="E155" s="47">
        <v>0</v>
      </c>
      <c r="F155" s="47" t="s">
        <v>29</v>
      </c>
      <c r="G155" s="47">
        <v>0</v>
      </c>
      <c r="H155" s="47">
        <v>0</v>
      </c>
      <c r="I155" s="47">
        <v>0</v>
      </c>
      <c r="J155" s="47">
        <v>0</v>
      </c>
      <c r="K155" s="47">
        <v>0</v>
      </c>
      <c r="L155" s="47">
        <v>0</v>
      </c>
      <c r="M155" s="47">
        <v>0</v>
      </c>
      <c r="N155" s="47">
        <v>0</v>
      </c>
      <c r="O155" s="47">
        <v>0</v>
      </c>
      <c r="P155" s="47">
        <v>0</v>
      </c>
      <c r="Q155" s="47">
        <v>0</v>
      </c>
      <c r="R155" s="48" t="s">
        <v>29</v>
      </c>
      <c r="S155" s="49">
        <f t="shared" si="59"/>
        <v>0</v>
      </c>
      <c r="T155" s="50">
        <f t="shared" si="51"/>
        <v>0</v>
      </c>
      <c r="U155" s="51" t="str">
        <f t="shared" si="52"/>
        <v>-</v>
      </c>
      <c r="V155" s="15" t="s">
        <v>29</v>
      </c>
      <c r="W155" s="14"/>
      <c r="Y155" s="13"/>
      <c r="Z155" s="17"/>
      <c r="AB155" s="13"/>
    </row>
    <row r="156" spans="1:28" ht="39" customHeight="1" x14ac:dyDescent="0.25">
      <c r="A156" s="44" t="s">
        <v>210</v>
      </c>
      <c r="B156" s="18" t="s">
        <v>211</v>
      </c>
      <c r="C156" s="45" t="s">
        <v>28</v>
      </c>
      <c r="D156" s="53">
        <f>D157+D163+D170+D177+D178</f>
        <v>0</v>
      </c>
      <c r="E156" s="53">
        <f>E157+E163+E170+E177+E178</f>
        <v>1.3337113833333334</v>
      </c>
      <c r="F156" s="47" t="s">
        <v>29</v>
      </c>
      <c r="G156" s="53">
        <f t="shared" ref="G156:Q156" si="60">G157+G163+G170+G177+G178</f>
        <v>60.000364992530251</v>
      </c>
      <c r="H156" s="53">
        <f t="shared" si="60"/>
        <v>45.906335068455412</v>
      </c>
      <c r="I156" s="53">
        <f t="shared" si="60"/>
        <v>0</v>
      </c>
      <c r="J156" s="53">
        <f t="shared" si="60"/>
        <v>0</v>
      </c>
      <c r="K156" s="53">
        <f t="shared" si="60"/>
        <v>0</v>
      </c>
      <c r="L156" s="53">
        <f t="shared" si="60"/>
        <v>0</v>
      </c>
      <c r="M156" s="53">
        <f t="shared" si="60"/>
        <v>0</v>
      </c>
      <c r="N156" s="53">
        <f t="shared" si="60"/>
        <v>0</v>
      </c>
      <c r="O156" s="53">
        <f t="shared" si="60"/>
        <v>0</v>
      </c>
      <c r="P156" s="53">
        <f t="shared" si="60"/>
        <v>45.906335068455412</v>
      </c>
      <c r="Q156" s="53">
        <f t="shared" si="60"/>
        <v>0</v>
      </c>
      <c r="R156" s="48" t="s">
        <v>29</v>
      </c>
      <c r="S156" s="49">
        <f t="shared" si="59"/>
        <v>60.000364992530251</v>
      </c>
      <c r="T156" s="50">
        <f t="shared" si="51"/>
        <v>0</v>
      </c>
      <c r="U156" s="51" t="str">
        <f t="shared" si="52"/>
        <v>-</v>
      </c>
      <c r="V156" s="15" t="s">
        <v>29</v>
      </c>
      <c r="W156" s="14"/>
      <c r="Y156" s="13"/>
      <c r="Z156" s="17"/>
      <c r="AB156" s="13"/>
    </row>
    <row r="157" spans="1:28" ht="39" customHeight="1" x14ac:dyDescent="0.25">
      <c r="A157" s="44" t="s">
        <v>212</v>
      </c>
      <c r="B157" s="18" t="s">
        <v>213</v>
      </c>
      <c r="C157" s="45" t="s">
        <v>28</v>
      </c>
      <c r="D157" s="53">
        <v>0</v>
      </c>
      <c r="E157" s="53">
        <v>0</v>
      </c>
      <c r="F157" s="47" t="s">
        <v>29</v>
      </c>
      <c r="G157" s="53">
        <v>0</v>
      </c>
      <c r="H157" s="53">
        <v>0</v>
      </c>
      <c r="I157" s="53">
        <v>0</v>
      </c>
      <c r="J157" s="53">
        <v>0</v>
      </c>
      <c r="K157" s="53">
        <v>0</v>
      </c>
      <c r="L157" s="53">
        <v>0</v>
      </c>
      <c r="M157" s="53">
        <v>0</v>
      </c>
      <c r="N157" s="53">
        <v>0</v>
      </c>
      <c r="O157" s="53">
        <v>0</v>
      </c>
      <c r="P157" s="53">
        <v>0</v>
      </c>
      <c r="Q157" s="53">
        <v>0</v>
      </c>
      <c r="R157" s="48" t="s">
        <v>29</v>
      </c>
      <c r="S157" s="49">
        <f t="shared" si="59"/>
        <v>0</v>
      </c>
      <c r="T157" s="50">
        <f t="shared" si="51"/>
        <v>0</v>
      </c>
      <c r="U157" s="51" t="str">
        <f t="shared" si="52"/>
        <v>-</v>
      </c>
      <c r="V157" s="15" t="s">
        <v>29</v>
      </c>
      <c r="W157" s="14"/>
      <c r="Y157" s="13"/>
      <c r="Z157" s="17"/>
      <c r="AB157" s="13"/>
    </row>
    <row r="158" spans="1:28" ht="39" customHeight="1" x14ac:dyDescent="0.25">
      <c r="A158" s="44" t="s">
        <v>214</v>
      </c>
      <c r="B158" s="18" t="s">
        <v>215</v>
      </c>
      <c r="C158" s="45" t="s">
        <v>28</v>
      </c>
      <c r="D158" s="53">
        <v>0</v>
      </c>
      <c r="E158" s="53">
        <v>0</v>
      </c>
      <c r="F158" s="47" t="s">
        <v>29</v>
      </c>
      <c r="G158" s="53">
        <v>0</v>
      </c>
      <c r="H158" s="53">
        <v>0</v>
      </c>
      <c r="I158" s="53">
        <v>0</v>
      </c>
      <c r="J158" s="53">
        <v>0</v>
      </c>
      <c r="K158" s="53">
        <v>0</v>
      </c>
      <c r="L158" s="53">
        <v>0</v>
      </c>
      <c r="M158" s="53">
        <v>0</v>
      </c>
      <c r="N158" s="53">
        <v>0</v>
      </c>
      <c r="O158" s="53">
        <v>0</v>
      </c>
      <c r="P158" s="53">
        <v>0</v>
      </c>
      <c r="Q158" s="53">
        <v>0</v>
      </c>
      <c r="R158" s="48" t="s">
        <v>29</v>
      </c>
      <c r="S158" s="49">
        <f t="shared" si="59"/>
        <v>0</v>
      </c>
      <c r="T158" s="50">
        <f t="shared" si="51"/>
        <v>0</v>
      </c>
      <c r="U158" s="51" t="str">
        <f t="shared" si="52"/>
        <v>-</v>
      </c>
      <c r="V158" s="15" t="s">
        <v>29</v>
      </c>
      <c r="W158" s="14"/>
      <c r="Y158" s="13"/>
      <c r="Z158" s="17"/>
      <c r="AB158" s="13"/>
    </row>
    <row r="159" spans="1:28" ht="39" customHeight="1" x14ac:dyDescent="0.25">
      <c r="A159" s="44" t="s">
        <v>216</v>
      </c>
      <c r="B159" s="18" t="s">
        <v>217</v>
      </c>
      <c r="C159" s="45" t="s">
        <v>28</v>
      </c>
      <c r="D159" s="53">
        <v>0</v>
      </c>
      <c r="E159" s="53">
        <v>0</v>
      </c>
      <c r="F159" s="47" t="s">
        <v>29</v>
      </c>
      <c r="G159" s="53">
        <v>0</v>
      </c>
      <c r="H159" s="53">
        <v>0</v>
      </c>
      <c r="I159" s="53">
        <v>0</v>
      </c>
      <c r="J159" s="53">
        <v>0</v>
      </c>
      <c r="K159" s="53">
        <v>0</v>
      </c>
      <c r="L159" s="53">
        <v>0</v>
      </c>
      <c r="M159" s="53">
        <v>0</v>
      </c>
      <c r="N159" s="53">
        <v>0</v>
      </c>
      <c r="O159" s="53">
        <v>0</v>
      </c>
      <c r="P159" s="53">
        <v>0</v>
      </c>
      <c r="Q159" s="53">
        <v>0</v>
      </c>
      <c r="R159" s="48" t="s">
        <v>29</v>
      </c>
      <c r="S159" s="49">
        <f t="shared" si="59"/>
        <v>0</v>
      </c>
      <c r="T159" s="50">
        <f t="shared" si="51"/>
        <v>0</v>
      </c>
      <c r="U159" s="51" t="str">
        <f t="shared" si="52"/>
        <v>-</v>
      </c>
      <c r="V159" s="15" t="s">
        <v>29</v>
      </c>
      <c r="W159" s="14"/>
      <c r="Y159" s="13"/>
      <c r="Z159" s="17"/>
      <c r="AB159" s="13"/>
    </row>
    <row r="160" spans="1:28" ht="39" customHeight="1" x14ac:dyDescent="0.25">
      <c r="A160" s="44" t="s">
        <v>218</v>
      </c>
      <c r="B160" s="18" t="s">
        <v>123</v>
      </c>
      <c r="C160" s="45" t="s">
        <v>28</v>
      </c>
      <c r="D160" s="53">
        <v>0</v>
      </c>
      <c r="E160" s="53">
        <v>0</v>
      </c>
      <c r="F160" s="47" t="s">
        <v>29</v>
      </c>
      <c r="G160" s="53">
        <v>0</v>
      </c>
      <c r="H160" s="53">
        <v>0</v>
      </c>
      <c r="I160" s="53">
        <v>0</v>
      </c>
      <c r="J160" s="53">
        <v>0</v>
      </c>
      <c r="K160" s="53">
        <v>0</v>
      </c>
      <c r="L160" s="53">
        <v>0</v>
      </c>
      <c r="M160" s="53">
        <v>0</v>
      </c>
      <c r="N160" s="53">
        <v>0</v>
      </c>
      <c r="O160" s="53">
        <v>0</v>
      </c>
      <c r="P160" s="53">
        <v>0</v>
      </c>
      <c r="Q160" s="53">
        <v>0</v>
      </c>
      <c r="R160" s="48" t="s">
        <v>29</v>
      </c>
      <c r="S160" s="49">
        <f t="shared" si="59"/>
        <v>0</v>
      </c>
      <c r="T160" s="50">
        <f t="shared" si="51"/>
        <v>0</v>
      </c>
      <c r="U160" s="51" t="str">
        <f t="shared" si="52"/>
        <v>-</v>
      </c>
      <c r="V160" s="15" t="s">
        <v>29</v>
      </c>
      <c r="W160" s="14"/>
      <c r="Y160" s="13"/>
      <c r="Z160" s="17"/>
      <c r="AB160" s="13"/>
    </row>
    <row r="161" spans="1:28" ht="39" customHeight="1" x14ac:dyDescent="0.25">
      <c r="A161" s="44" t="s">
        <v>219</v>
      </c>
      <c r="B161" s="18" t="s">
        <v>220</v>
      </c>
      <c r="C161" s="45" t="s">
        <v>28</v>
      </c>
      <c r="D161" s="53">
        <v>0</v>
      </c>
      <c r="E161" s="53">
        <v>0</v>
      </c>
      <c r="F161" s="47" t="s">
        <v>29</v>
      </c>
      <c r="G161" s="53">
        <v>0</v>
      </c>
      <c r="H161" s="53">
        <v>0</v>
      </c>
      <c r="I161" s="53">
        <v>0</v>
      </c>
      <c r="J161" s="53">
        <v>0</v>
      </c>
      <c r="K161" s="53">
        <v>0</v>
      </c>
      <c r="L161" s="53">
        <v>0</v>
      </c>
      <c r="M161" s="53">
        <v>0</v>
      </c>
      <c r="N161" s="53">
        <v>0</v>
      </c>
      <c r="O161" s="53">
        <v>0</v>
      </c>
      <c r="P161" s="53">
        <v>0</v>
      </c>
      <c r="Q161" s="53">
        <v>0</v>
      </c>
      <c r="R161" s="48" t="s">
        <v>29</v>
      </c>
      <c r="S161" s="49">
        <f t="shared" si="59"/>
        <v>0</v>
      </c>
      <c r="T161" s="50">
        <f t="shared" si="51"/>
        <v>0</v>
      </c>
      <c r="U161" s="51" t="str">
        <f t="shared" si="52"/>
        <v>-</v>
      </c>
      <c r="V161" s="15" t="s">
        <v>29</v>
      </c>
      <c r="W161" s="14"/>
      <c r="Y161" s="13"/>
      <c r="Z161" s="17"/>
      <c r="AB161" s="13"/>
    </row>
    <row r="162" spans="1:28" ht="39" customHeight="1" x14ac:dyDescent="0.25">
      <c r="A162" s="44" t="s">
        <v>221</v>
      </c>
      <c r="B162" s="18" t="s">
        <v>222</v>
      </c>
      <c r="C162" s="45" t="s">
        <v>28</v>
      </c>
      <c r="D162" s="53">
        <v>0</v>
      </c>
      <c r="E162" s="53">
        <v>0</v>
      </c>
      <c r="F162" s="47" t="s">
        <v>29</v>
      </c>
      <c r="G162" s="53">
        <v>0</v>
      </c>
      <c r="H162" s="53">
        <v>0</v>
      </c>
      <c r="I162" s="53">
        <v>0</v>
      </c>
      <c r="J162" s="53">
        <v>0</v>
      </c>
      <c r="K162" s="53">
        <v>0</v>
      </c>
      <c r="L162" s="53">
        <v>0</v>
      </c>
      <c r="M162" s="53">
        <v>0</v>
      </c>
      <c r="N162" s="53">
        <v>0</v>
      </c>
      <c r="O162" s="53">
        <v>0</v>
      </c>
      <c r="P162" s="53">
        <v>0</v>
      </c>
      <c r="Q162" s="53">
        <v>0</v>
      </c>
      <c r="R162" s="48" t="s">
        <v>29</v>
      </c>
      <c r="S162" s="49">
        <f t="shared" si="59"/>
        <v>0</v>
      </c>
      <c r="T162" s="50">
        <f t="shared" ref="T162:T183" si="61">IF(H162="нд","нд",(K162)-(J162))</f>
        <v>0</v>
      </c>
      <c r="U162" s="51" t="str">
        <f t="shared" ref="U162:U183" si="62">IF(H162="нд","нд",IF(J162&gt;0,T162/J162,"-"))</f>
        <v>-</v>
      </c>
      <c r="V162" s="15" t="s">
        <v>29</v>
      </c>
      <c r="W162" s="14"/>
      <c r="Y162" s="13"/>
      <c r="Z162" s="17"/>
      <c r="AB162" s="13"/>
    </row>
    <row r="163" spans="1:28" ht="39" customHeight="1" x14ac:dyDescent="0.25">
      <c r="A163" s="44" t="s">
        <v>223</v>
      </c>
      <c r="B163" s="18" t="s">
        <v>224</v>
      </c>
      <c r="C163" s="45" t="s">
        <v>28</v>
      </c>
      <c r="D163" s="53">
        <v>0</v>
      </c>
      <c r="E163" s="53">
        <v>0</v>
      </c>
      <c r="F163" s="47" t="s">
        <v>29</v>
      </c>
      <c r="G163" s="53">
        <v>0</v>
      </c>
      <c r="H163" s="53">
        <v>0</v>
      </c>
      <c r="I163" s="53">
        <v>0</v>
      </c>
      <c r="J163" s="53">
        <v>0</v>
      </c>
      <c r="K163" s="53">
        <v>0</v>
      </c>
      <c r="L163" s="53">
        <v>0</v>
      </c>
      <c r="M163" s="53">
        <v>0</v>
      </c>
      <c r="N163" s="53">
        <v>0</v>
      </c>
      <c r="O163" s="53">
        <v>0</v>
      </c>
      <c r="P163" s="53">
        <v>0</v>
      </c>
      <c r="Q163" s="53">
        <v>0</v>
      </c>
      <c r="R163" s="48" t="s">
        <v>29</v>
      </c>
      <c r="S163" s="49">
        <f t="shared" si="59"/>
        <v>0</v>
      </c>
      <c r="T163" s="50">
        <f t="shared" si="61"/>
        <v>0</v>
      </c>
      <c r="U163" s="51" t="str">
        <f t="shared" si="62"/>
        <v>-</v>
      </c>
      <c r="V163" s="15" t="s">
        <v>29</v>
      </c>
      <c r="W163" s="14"/>
      <c r="Y163" s="13"/>
      <c r="Z163" s="17"/>
      <c r="AB163" s="13"/>
    </row>
    <row r="164" spans="1:28" ht="39" customHeight="1" x14ac:dyDescent="0.25">
      <c r="A164" s="44" t="s">
        <v>225</v>
      </c>
      <c r="B164" s="18" t="s">
        <v>226</v>
      </c>
      <c r="C164" s="45" t="s">
        <v>28</v>
      </c>
      <c r="D164" s="53">
        <v>0</v>
      </c>
      <c r="E164" s="53">
        <v>0</v>
      </c>
      <c r="F164" s="47" t="s">
        <v>29</v>
      </c>
      <c r="G164" s="53">
        <v>0</v>
      </c>
      <c r="H164" s="53">
        <v>0</v>
      </c>
      <c r="I164" s="53">
        <v>0</v>
      </c>
      <c r="J164" s="53">
        <v>0</v>
      </c>
      <c r="K164" s="53">
        <v>0</v>
      </c>
      <c r="L164" s="53">
        <v>0</v>
      </c>
      <c r="M164" s="53">
        <v>0</v>
      </c>
      <c r="N164" s="53">
        <v>0</v>
      </c>
      <c r="O164" s="53">
        <v>0</v>
      </c>
      <c r="P164" s="53">
        <v>0</v>
      </c>
      <c r="Q164" s="53">
        <v>0</v>
      </c>
      <c r="R164" s="48" t="s">
        <v>29</v>
      </c>
      <c r="S164" s="49">
        <f t="shared" si="59"/>
        <v>0</v>
      </c>
      <c r="T164" s="50">
        <f t="shared" si="61"/>
        <v>0</v>
      </c>
      <c r="U164" s="51" t="str">
        <f t="shared" si="62"/>
        <v>-</v>
      </c>
      <c r="V164" s="15" t="s">
        <v>29</v>
      </c>
      <c r="W164" s="14"/>
      <c r="Y164" s="13"/>
      <c r="Z164" s="17"/>
      <c r="AB164" s="13"/>
    </row>
    <row r="165" spans="1:28" ht="39" customHeight="1" x14ac:dyDescent="0.25">
      <c r="A165" s="44" t="s">
        <v>227</v>
      </c>
      <c r="B165" s="18" t="s">
        <v>228</v>
      </c>
      <c r="C165" s="45" t="s">
        <v>28</v>
      </c>
      <c r="D165" s="53">
        <v>0</v>
      </c>
      <c r="E165" s="53">
        <v>0</v>
      </c>
      <c r="F165" s="47" t="s">
        <v>29</v>
      </c>
      <c r="G165" s="53">
        <v>0</v>
      </c>
      <c r="H165" s="53">
        <v>0</v>
      </c>
      <c r="I165" s="53">
        <v>0</v>
      </c>
      <c r="J165" s="53">
        <v>0</v>
      </c>
      <c r="K165" s="53">
        <v>0</v>
      </c>
      <c r="L165" s="53">
        <v>0</v>
      </c>
      <c r="M165" s="53">
        <v>0</v>
      </c>
      <c r="N165" s="53">
        <v>0</v>
      </c>
      <c r="O165" s="53">
        <v>0</v>
      </c>
      <c r="P165" s="53">
        <v>0</v>
      </c>
      <c r="Q165" s="53">
        <v>0</v>
      </c>
      <c r="R165" s="48" t="s">
        <v>29</v>
      </c>
      <c r="S165" s="49">
        <f t="shared" si="59"/>
        <v>0</v>
      </c>
      <c r="T165" s="50">
        <f t="shared" si="61"/>
        <v>0</v>
      </c>
      <c r="U165" s="51" t="str">
        <f t="shared" si="62"/>
        <v>-</v>
      </c>
      <c r="V165" s="15" t="s">
        <v>29</v>
      </c>
      <c r="W165" s="14"/>
      <c r="Y165" s="13"/>
      <c r="Z165" s="17"/>
      <c r="AB165" s="13"/>
    </row>
    <row r="166" spans="1:28" ht="39" customHeight="1" x14ac:dyDescent="0.25">
      <c r="A166" s="44" t="s">
        <v>229</v>
      </c>
      <c r="B166" s="18" t="s">
        <v>125</v>
      </c>
      <c r="C166" s="45" t="s">
        <v>28</v>
      </c>
      <c r="D166" s="53">
        <v>0</v>
      </c>
      <c r="E166" s="53">
        <v>0</v>
      </c>
      <c r="F166" s="47" t="s">
        <v>29</v>
      </c>
      <c r="G166" s="53">
        <v>0</v>
      </c>
      <c r="H166" s="53">
        <v>0</v>
      </c>
      <c r="I166" s="53">
        <v>0</v>
      </c>
      <c r="J166" s="53">
        <v>0</v>
      </c>
      <c r="K166" s="53">
        <v>0</v>
      </c>
      <c r="L166" s="53">
        <v>0</v>
      </c>
      <c r="M166" s="53">
        <v>0</v>
      </c>
      <c r="N166" s="53">
        <v>0</v>
      </c>
      <c r="O166" s="53">
        <v>0</v>
      </c>
      <c r="P166" s="53">
        <v>0</v>
      </c>
      <c r="Q166" s="53">
        <v>0</v>
      </c>
      <c r="R166" s="48" t="s">
        <v>29</v>
      </c>
      <c r="S166" s="49">
        <f t="shared" si="59"/>
        <v>0</v>
      </c>
      <c r="T166" s="50">
        <f t="shared" si="61"/>
        <v>0</v>
      </c>
      <c r="U166" s="51" t="str">
        <f t="shared" si="62"/>
        <v>-</v>
      </c>
      <c r="V166" s="15" t="s">
        <v>29</v>
      </c>
      <c r="W166" s="14"/>
      <c r="Y166" s="13"/>
      <c r="Z166" s="17"/>
      <c r="AB166" s="13"/>
    </row>
    <row r="167" spans="1:28" ht="39" customHeight="1" x14ac:dyDescent="0.25">
      <c r="A167" s="44" t="s">
        <v>230</v>
      </c>
      <c r="B167" s="18" t="s">
        <v>231</v>
      </c>
      <c r="C167" s="45" t="s">
        <v>28</v>
      </c>
      <c r="D167" s="53">
        <v>0</v>
      </c>
      <c r="E167" s="53">
        <v>0</v>
      </c>
      <c r="F167" s="47" t="s">
        <v>29</v>
      </c>
      <c r="G167" s="53">
        <v>0</v>
      </c>
      <c r="H167" s="53">
        <v>0</v>
      </c>
      <c r="I167" s="53">
        <v>0</v>
      </c>
      <c r="J167" s="53">
        <v>0</v>
      </c>
      <c r="K167" s="53">
        <v>0</v>
      </c>
      <c r="L167" s="53">
        <v>0</v>
      </c>
      <c r="M167" s="53">
        <v>0</v>
      </c>
      <c r="N167" s="53">
        <v>0</v>
      </c>
      <c r="O167" s="53">
        <v>0</v>
      </c>
      <c r="P167" s="53">
        <v>0</v>
      </c>
      <c r="Q167" s="53">
        <v>0</v>
      </c>
      <c r="R167" s="48" t="s">
        <v>29</v>
      </c>
      <c r="S167" s="49">
        <f t="shared" si="59"/>
        <v>0</v>
      </c>
      <c r="T167" s="50">
        <f t="shared" si="61"/>
        <v>0</v>
      </c>
      <c r="U167" s="51" t="str">
        <f t="shared" si="62"/>
        <v>-</v>
      </c>
      <c r="V167" s="15" t="s">
        <v>29</v>
      </c>
      <c r="W167" s="14"/>
      <c r="Y167" s="13"/>
      <c r="Z167" s="17"/>
      <c r="AB167" s="13"/>
    </row>
    <row r="168" spans="1:28" ht="39" customHeight="1" x14ac:dyDescent="0.25">
      <c r="A168" s="44" t="s">
        <v>232</v>
      </c>
      <c r="B168" s="18" t="s">
        <v>233</v>
      </c>
      <c r="C168" s="45" t="s">
        <v>28</v>
      </c>
      <c r="D168" s="53">
        <v>0</v>
      </c>
      <c r="E168" s="53">
        <v>0</v>
      </c>
      <c r="F168" s="47" t="s">
        <v>29</v>
      </c>
      <c r="G168" s="53">
        <v>0</v>
      </c>
      <c r="H168" s="53">
        <v>0</v>
      </c>
      <c r="I168" s="53">
        <v>0</v>
      </c>
      <c r="J168" s="53">
        <v>0</v>
      </c>
      <c r="K168" s="53">
        <v>0</v>
      </c>
      <c r="L168" s="53">
        <v>0</v>
      </c>
      <c r="M168" s="53">
        <v>0</v>
      </c>
      <c r="N168" s="53">
        <v>0</v>
      </c>
      <c r="O168" s="53">
        <v>0</v>
      </c>
      <c r="P168" s="53">
        <v>0</v>
      </c>
      <c r="Q168" s="53">
        <v>0</v>
      </c>
      <c r="R168" s="48" t="s">
        <v>29</v>
      </c>
      <c r="S168" s="49">
        <f t="shared" si="59"/>
        <v>0</v>
      </c>
      <c r="T168" s="50">
        <f t="shared" si="61"/>
        <v>0</v>
      </c>
      <c r="U168" s="51" t="str">
        <f t="shared" si="62"/>
        <v>-</v>
      </c>
      <c r="V168" s="15" t="s">
        <v>29</v>
      </c>
      <c r="W168" s="14"/>
      <c r="Y168" s="13"/>
      <c r="Z168" s="17"/>
      <c r="AB168" s="13"/>
    </row>
    <row r="169" spans="1:28" ht="39" customHeight="1" x14ac:dyDescent="0.25">
      <c r="A169" s="44" t="s">
        <v>234</v>
      </c>
      <c r="B169" s="18" t="s">
        <v>235</v>
      </c>
      <c r="C169" s="45" t="s">
        <v>28</v>
      </c>
      <c r="D169" s="53">
        <v>0</v>
      </c>
      <c r="E169" s="53">
        <v>0</v>
      </c>
      <c r="F169" s="47" t="s">
        <v>29</v>
      </c>
      <c r="G169" s="53">
        <v>0</v>
      </c>
      <c r="H169" s="53">
        <v>0</v>
      </c>
      <c r="I169" s="53">
        <v>0</v>
      </c>
      <c r="J169" s="53">
        <v>0</v>
      </c>
      <c r="K169" s="53">
        <v>0</v>
      </c>
      <c r="L169" s="53">
        <v>0</v>
      </c>
      <c r="M169" s="53">
        <v>0</v>
      </c>
      <c r="N169" s="53">
        <v>0</v>
      </c>
      <c r="O169" s="53">
        <v>0</v>
      </c>
      <c r="P169" s="53">
        <v>0</v>
      </c>
      <c r="Q169" s="53">
        <v>0</v>
      </c>
      <c r="R169" s="48" t="s">
        <v>29</v>
      </c>
      <c r="S169" s="49">
        <f t="shared" si="59"/>
        <v>0</v>
      </c>
      <c r="T169" s="50">
        <f t="shared" si="61"/>
        <v>0</v>
      </c>
      <c r="U169" s="51" t="str">
        <f t="shared" si="62"/>
        <v>-</v>
      </c>
      <c r="V169" s="15" t="s">
        <v>29</v>
      </c>
      <c r="W169" s="14"/>
      <c r="Y169" s="13"/>
      <c r="Z169" s="17"/>
      <c r="AB169" s="13"/>
    </row>
    <row r="170" spans="1:28" ht="39" customHeight="1" x14ac:dyDescent="0.25">
      <c r="A170" s="44" t="s">
        <v>236</v>
      </c>
      <c r="B170" s="18" t="s">
        <v>237</v>
      </c>
      <c r="C170" s="45" t="s">
        <v>28</v>
      </c>
      <c r="D170" s="53">
        <v>0</v>
      </c>
      <c r="E170" s="53">
        <v>0</v>
      </c>
      <c r="F170" s="47" t="s">
        <v>29</v>
      </c>
      <c r="G170" s="53">
        <v>0</v>
      </c>
      <c r="H170" s="53">
        <v>0</v>
      </c>
      <c r="I170" s="53">
        <v>0</v>
      </c>
      <c r="J170" s="53">
        <v>0</v>
      </c>
      <c r="K170" s="53">
        <v>0</v>
      </c>
      <c r="L170" s="53">
        <v>0</v>
      </c>
      <c r="M170" s="53">
        <v>0</v>
      </c>
      <c r="N170" s="53">
        <v>0</v>
      </c>
      <c r="O170" s="53">
        <v>0</v>
      </c>
      <c r="P170" s="53">
        <v>0</v>
      </c>
      <c r="Q170" s="53">
        <v>0</v>
      </c>
      <c r="R170" s="48" t="s">
        <v>29</v>
      </c>
      <c r="S170" s="49">
        <f t="shared" si="59"/>
        <v>0</v>
      </c>
      <c r="T170" s="50">
        <f t="shared" si="61"/>
        <v>0</v>
      </c>
      <c r="U170" s="51" t="str">
        <f t="shared" si="62"/>
        <v>-</v>
      </c>
      <c r="V170" s="15" t="s">
        <v>29</v>
      </c>
      <c r="W170" s="14"/>
      <c r="Y170" s="13"/>
      <c r="Z170" s="17"/>
      <c r="AB170" s="13"/>
    </row>
    <row r="171" spans="1:28" ht="39" customHeight="1" x14ac:dyDescent="0.25">
      <c r="A171" s="44" t="s">
        <v>238</v>
      </c>
      <c r="B171" s="18" t="s">
        <v>239</v>
      </c>
      <c r="C171" s="45" t="s">
        <v>28</v>
      </c>
      <c r="D171" s="53">
        <v>0</v>
      </c>
      <c r="E171" s="53">
        <v>0</v>
      </c>
      <c r="F171" s="47" t="s">
        <v>29</v>
      </c>
      <c r="G171" s="53">
        <v>0</v>
      </c>
      <c r="H171" s="53">
        <v>0</v>
      </c>
      <c r="I171" s="53">
        <v>0</v>
      </c>
      <c r="J171" s="53">
        <v>0</v>
      </c>
      <c r="K171" s="53">
        <v>0</v>
      </c>
      <c r="L171" s="53">
        <v>0</v>
      </c>
      <c r="M171" s="53">
        <v>0</v>
      </c>
      <c r="N171" s="53">
        <v>0</v>
      </c>
      <c r="O171" s="53">
        <v>0</v>
      </c>
      <c r="P171" s="53">
        <v>0</v>
      </c>
      <c r="Q171" s="53">
        <v>0</v>
      </c>
      <c r="R171" s="48" t="s">
        <v>29</v>
      </c>
      <c r="S171" s="49">
        <f t="shared" si="59"/>
        <v>0</v>
      </c>
      <c r="T171" s="50">
        <f t="shared" si="61"/>
        <v>0</v>
      </c>
      <c r="U171" s="51" t="str">
        <f t="shared" si="62"/>
        <v>-</v>
      </c>
      <c r="V171" s="15" t="s">
        <v>29</v>
      </c>
      <c r="W171" s="14"/>
      <c r="Y171" s="13"/>
      <c r="Z171" s="17"/>
      <c r="AB171" s="13"/>
    </row>
    <row r="172" spans="1:28" ht="39" customHeight="1" x14ac:dyDescent="0.25">
      <c r="A172" s="44" t="s">
        <v>240</v>
      </c>
      <c r="B172" s="18" t="s">
        <v>241</v>
      </c>
      <c r="C172" s="45" t="s">
        <v>28</v>
      </c>
      <c r="D172" s="53">
        <v>0</v>
      </c>
      <c r="E172" s="53">
        <v>0</v>
      </c>
      <c r="F172" s="47" t="s">
        <v>29</v>
      </c>
      <c r="G172" s="53">
        <v>0</v>
      </c>
      <c r="H172" s="53">
        <v>0</v>
      </c>
      <c r="I172" s="53">
        <v>0</v>
      </c>
      <c r="J172" s="53">
        <v>0</v>
      </c>
      <c r="K172" s="53">
        <v>0</v>
      </c>
      <c r="L172" s="53">
        <v>0</v>
      </c>
      <c r="M172" s="53">
        <v>0</v>
      </c>
      <c r="N172" s="53">
        <v>0</v>
      </c>
      <c r="O172" s="53">
        <v>0</v>
      </c>
      <c r="P172" s="53">
        <v>0</v>
      </c>
      <c r="Q172" s="53">
        <v>0</v>
      </c>
      <c r="R172" s="48" t="s">
        <v>29</v>
      </c>
      <c r="S172" s="49">
        <f t="shared" si="59"/>
        <v>0</v>
      </c>
      <c r="T172" s="50">
        <f t="shared" si="61"/>
        <v>0</v>
      </c>
      <c r="U172" s="51" t="str">
        <f t="shared" si="62"/>
        <v>-</v>
      </c>
      <c r="V172" s="15" t="s">
        <v>29</v>
      </c>
      <c r="W172" s="14"/>
      <c r="Y172" s="13"/>
      <c r="Z172" s="17"/>
      <c r="AB172" s="13"/>
    </row>
    <row r="173" spans="1:28" ht="39" customHeight="1" x14ac:dyDescent="0.25">
      <c r="A173" s="44" t="s">
        <v>242</v>
      </c>
      <c r="B173" s="18" t="s">
        <v>243</v>
      </c>
      <c r="C173" s="45" t="s">
        <v>28</v>
      </c>
      <c r="D173" s="53">
        <v>0</v>
      </c>
      <c r="E173" s="53">
        <v>0</v>
      </c>
      <c r="F173" s="47" t="s">
        <v>29</v>
      </c>
      <c r="G173" s="53">
        <v>0</v>
      </c>
      <c r="H173" s="53">
        <v>0</v>
      </c>
      <c r="I173" s="53">
        <v>0</v>
      </c>
      <c r="J173" s="53">
        <v>0</v>
      </c>
      <c r="K173" s="53">
        <v>0</v>
      </c>
      <c r="L173" s="53">
        <v>0</v>
      </c>
      <c r="M173" s="53">
        <v>0</v>
      </c>
      <c r="N173" s="53">
        <v>0</v>
      </c>
      <c r="O173" s="53">
        <v>0</v>
      </c>
      <c r="P173" s="53">
        <v>0</v>
      </c>
      <c r="Q173" s="53">
        <v>0</v>
      </c>
      <c r="R173" s="48" t="s">
        <v>29</v>
      </c>
      <c r="S173" s="49">
        <f t="shared" si="59"/>
        <v>0</v>
      </c>
      <c r="T173" s="50">
        <f t="shared" si="61"/>
        <v>0</v>
      </c>
      <c r="U173" s="51" t="str">
        <f t="shared" si="62"/>
        <v>-</v>
      </c>
      <c r="V173" s="15" t="s">
        <v>29</v>
      </c>
      <c r="W173" s="14"/>
      <c r="Y173" s="13"/>
      <c r="Z173" s="17"/>
      <c r="AB173" s="13"/>
    </row>
    <row r="174" spans="1:28" ht="39" customHeight="1" x14ac:dyDescent="0.25">
      <c r="A174" s="44" t="s">
        <v>244</v>
      </c>
      <c r="B174" s="18" t="s">
        <v>245</v>
      </c>
      <c r="C174" s="45" t="s">
        <v>28</v>
      </c>
      <c r="D174" s="53">
        <v>0</v>
      </c>
      <c r="E174" s="53">
        <v>0</v>
      </c>
      <c r="F174" s="47" t="s">
        <v>29</v>
      </c>
      <c r="G174" s="53">
        <v>0</v>
      </c>
      <c r="H174" s="53">
        <v>0</v>
      </c>
      <c r="I174" s="53">
        <v>0</v>
      </c>
      <c r="J174" s="53">
        <v>0</v>
      </c>
      <c r="K174" s="53">
        <v>0</v>
      </c>
      <c r="L174" s="53">
        <v>0</v>
      </c>
      <c r="M174" s="53">
        <v>0</v>
      </c>
      <c r="N174" s="53">
        <v>0</v>
      </c>
      <c r="O174" s="53">
        <v>0</v>
      </c>
      <c r="P174" s="53">
        <v>0</v>
      </c>
      <c r="Q174" s="53">
        <v>0</v>
      </c>
      <c r="R174" s="48" t="s">
        <v>29</v>
      </c>
      <c r="S174" s="49">
        <f t="shared" si="59"/>
        <v>0</v>
      </c>
      <c r="T174" s="50">
        <f t="shared" si="61"/>
        <v>0</v>
      </c>
      <c r="U174" s="51" t="str">
        <f t="shared" si="62"/>
        <v>-</v>
      </c>
      <c r="V174" s="15" t="s">
        <v>29</v>
      </c>
      <c r="W174" s="14"/>
      <c r="Y174" s="13"/>
      <c r="Z174" s="17"/>
      <c r="AB174" s="13"/>
    </row>
    <row r="175" spans="1:28" ht="39" customHeight="1" x14ac:dyDescent="0.25">
      <c r="A175" s="44" t="s">
        <v>246</v>
      </c>
      <c r="B175" s="18" t="s">
        <v>247</v>
      </c>
      <c r="C175" s="45" t="s">
        <v>28</v>
      </c>
      <c r="D175" s="53">
        <v>0</v>
      </c>
      <c r="E175" s="53">
        <v>0</v>
      </c>
      <c r="F175" s="47" t="s">
        <v>29</v>
      </c>
      <c r="G175" s="53">
        <v>0</v>
      </c>
      <c r="H175" s="53">
        <v>0</v>
      </c>
      <c r="I175" s="53">
        <v>0</v>
      </c>
      <c r="J175" s="53">
        <v>0</v>
      </c>
      <c r="K175" s="53">
        <v>0</v>
      </c>
      <c r="L175" s="53">
        <v>0</v>
      </c>
      <c r="M175" s="53">
        <v>0</v>
      </c>
      <c r="N175" s="53">
        <v>0</v>
      </c>
      <c r="O175" s="53">
        <v>0</v>
      </c>
      <c r="P175" s="53">
        <v>0</v>
      </c>
      <c r="Q175" s="53">
        <v>0</v>
      </c>
      <c r="R175" s="48" t="s">
        <v>29</v>
      </c>
      <c r="S175" s="49">
        <f t="shared" si="59"/>
        <v>0</v>
      </c>
      <c r="T175" s="50">
        <f t="shared" si="61"/>
        <v>0</v>
      </c>
      <c r="U175" s="51" t="str">
        <f t="shared" si="62"/>
        <v>-</v>
      </c>
      <c r="V175" s="15" t="s">
        <v>29</v>
      </c>
      <c r="W175" s="14"/>
      <c r="Y175" s="13"/>
      <c r="Z175" s="17"/>
      <c r="AB175" s="13"/>
    </row>
    <row r="176" spans="1:28" ht="39" customHeight="1" x14ac:dyDescent="0.25">
      <c r="A176" s="44" t="s">
        <v>248</v>
      </c>
      <c r="B176" s="18" t="s">
        <v>249</v>
      </c>
      <c r="C176" s="45" t="s">
        <v>28</v>
      </c>
      <c r="D176" s="53">
        <v>0</v>
      </c>
      <c r="E176" s="53">
        <v>0</v>
      </c>
      <c r="F176" s="47" t="s">
        <v>29</v>
      </c>
      <c r="G176" s="53">
        <v>0</v>
      </c>
      <c r="H176" s="53">
        <v>0</v>
      </c>
      <c r="I176" s="53">
        <v>0</v>
      </c>
      <c r="J176" s="53">
        <v>0</v>
      </c>
      <c r="K176" s="53">
        <v>0</v>
      </c>
      <c r="L176" s="53">
        <v>0</v>
      </c>
      <c r="M176" s="53">
        <v>0</v>
      </c>
      <c r="N176" s="53">
        <v>0</v>
      </c>
      <c r="O176" s="53">
        <v>0</v>
      </c>
      <c r="P176" s="53">
        <v>0</v>
      </c>
      <c r="Q176" s="53">
        <v>0</v>
      </c>
      <c r="R176" s="48" t="s">
        <v>29</v>
      </c>
      <c r="S176" s="49">
        <f t="shared" si="59"/>
        <v>0</v>
      </c>
      <c r="T176" s="50">
        <f t="shared" si="61"/>
        <v>0</v>
      </c>
      <c r="U176" s="51" t="str">
        <f t="shared" si="62"/>
        <v>-</v>
      </c>
      <c r="V176" s="15" t="s">
        <v>29</v>
      </c>
      <c r="W176" s="14"/>
      <c r="Y176" s="13"/>
      <c r="Z176" s="17"/>
      <c r="AB176" s="13"/>
    </row>
    <row r="177" spans="1:28" ht="39" customHeight="1" x14ac:dyDescent="0.25">
      <c r="A177" s="44" t="s">
        <v>250</v>
      </c>
      <c r="B177" s="18" t="s">
        <v>135</v>
      </c>
      <c r="C177" s="45" t="s">
        <v>28</v>
      </c>
      <c r="D177" s="53">
        <v>0</v>
      </c>
      <c r="E177" s="53">
        <v>0</v>
      </c>
      <c r="F177" s="47" t="s">
        <v>29</v>
      </c>
      <c r="G177" s="53">
        <v>0</v>
      </c>
      <c r="H177" s="53">
        <v>0</v>
      </c>
      <c r="I177" s="53">
        <v>0</v>
      </c>
      <c r="J177" s="53">
        <v>0</v>
      </c>
      <c r="K177" s="53">
        <v>0</v>
      </c>
      <c r="L177" s="53">
        <v>0</v>
      </c>
      <c r="M177" s="53">
        <v>0</v>
      </c>
      <c r="N177" s="53">
        <v>0</v>
      </c>
      <c r="O177" s="53">
        <v>0</v>
      </c>
      <c r="P177" s="53">
        <v>0</v>
      </c>
      <c r="Q177" s="53">
        <v>0</v>
      </c>
      <c r="R177" s="48" t="s">
        <v>29</v>
      </c>
      <c r="S177" s="49">
        <f t="shared" si="59"/>
        <v>0</v>
      </c>
      <c r="T177" s="50">
        <f t="shared" si="61"/>
        <v>0</v>
      </c>
      <c r="U177" s="51" t="str">
        <f t="shared" si="62"/>
        <v>-</v>
      </c>
      <c r="V177" s="15" t="s">
        <v>29</v>
      </c>
      <c r="W177" s="14"/>
      <c r="Y177" s="13"/>
      <c r="Z177" s="17"/>
      <c r="AB177" s="13"/>
    </row>
    <row r="178" spans="1:28" ht="39" customHeight="1" x14ac:dyDescent="0.25">
      <c r="A178" s="44" t="s">
        <v>251</v>
      </c>
      <c r="B178" s="18" t="s">
        <v>137</v>
      </c>
      <c r="C178" s="45" t="s">
        <v>28</v>
      </c>
      <c r="D178" s="53">
        <f>SUM(D179:D182)</f>
        <v>0</v>
      </c>
      <c r="E178" s="53">
        <f>SUM(E179:E182)</f>
        <v>1.3337113833333334</v>
      </c>
      <c r="F178" s="47" t="s">
        <v>29</v>
      </c>
      <c r="G178" s="53">
        <f>SUM(G179:G182)</f>
        <v>60.000364992530251</v>
      </c>
      <c r="H178" s="53">
        <f t="shared" ref="H178:Q178" si="63">SUM(H179:H182)</f>
        <v>45.906335068455412</v>
      </c>
      <c r="I178" s="53">
        <f t="shared" si="63"/>
        <v>0</v>
      </c>
      <c r="J178" s="53">
        <f t="shared" si="63"/>
        <v>0</v>
      </c>
      <c r="K178" s="53">
        <f t="shared" si="63"/>
        <v>0</v>
      </c>
      <c r="L178" s="53">
        <f t="shared" si="63"/>
        <v>0</v>
      </c>
      <c r="M178" s="53">
        <f t="shared" si="63"/>
        <v>0</v>
      </c>
      <c r="N178" s="53">
        <f t="shared" si="63"/>
        <v>0</v>
      </c>
      <c r="O178" s="53">
        <f t="shared" si="63"/>
        <v>0</v>
      </c>
      <c r="P178" s="53">
        <f t="shared" si="63"/>
        <v>45.906335068455412</v>
      </c>
      <c r="Q178" s="53">
        <f t="shared" si="63"/>
        <v>0</v>
      </c>
      <c r="R178" s="48" t="s">
        <v>29</v>
      </c>
      <c r="S178" s="49">
        <f t="shared" si="59"/>
        <v>60.000364992530251</v>
      </c>
      <c r="T178" s="50">
        <f t="shared" si="61"/>
        <v>0</v>
      </c>
      <c r="U178" s="51" t="str">
        <f t="shared" si="62"/>
        <v>-</v>
      </c>
      <c r="V178" s="15" t="s">
        <v>29</v>
      </c>
      <c r="W178" s="14"/>
      <c r="Y178" s="13"/>
      <c r="Z178" s="17"/>
      <c r="AB178" s="13"/>
    </row>
    <row r="179" spans="1:28" ht="51.75" customHeight="1" x14ac:dyDescent="0.25">
      <c r="A179" s="44" t="s">
        <v>251</v>
      </c>
      <c r="B179" s="18" t="s">
        <v>331</v>
      </c>
      <c r="C179" s="45" t="s">
        <v>332</v>
      </c>
      <c r="D179" s="47" t="s">
        <v>29</v>
      </c>
      <c r="E179" s="47">
        <v>0</v>
      </c>
      <c r="F179" s="47" t="s">
        <v>29</v>
      </c>
      <c r="G179" s="47">
        <v>53.721247514248802</v>
      </c>
      <c r="H179" s="49">
        <f>IF(J179="нд","нд",(J179+L179+N179+P179))</f>
        <v>42.289173393624601</v>
      </c>
      <c r="I179" s="47">
        <f>K179+M179+O179+Q179</f>
        <v>0</v>
      </c>
      <c r="J179" s="47">
        <v>0</v>
      </c>
      <c r="K179" s="47">
        <v>0</v>
      </c>
      <c r="L179" s="47">
        <v>0</v>
      </c>
      <c r="M179" s="47">
        <v>0</v>
      </c>
      <c r="N179" s="47">
        <v>0</v>
      </c>
      <c r="O179" s="47">
        <v>0</v>
      </c>
      <c r="P179" s="47">
        <v>42.289173393624601</v>
      </c>
      <c r="Q179" s="47">
        <v>0</v>
      </c>
      <c r="R179" s="48" t="s">
        <v>29</v>
      </c>
      <c r="S179" s="49">
        <f>IF(H179="нд","нд",G179-I179)</f>
        <v>53.721247514248802</v>
      </c>
      <c r="T179" s="50">
        <f t="shared" si="61"/>
        <v>0</v>
      </c>
      <c r="U179" s="51" t="str">
        <f t="shared" si="62"/>
        <v>-</v>
      </c>
      <c r="V179" s="15" t="s">
        <v>29</v>
      </c>
      <c r="W179" s="14"/>
      <c r="Y179" s="13"/>
      <c r="Z179" s="17"/>
      <c r="AB179" s="13"/>
    </row>
    <row r="180" spans="1:28" ht="51.75" customHeight="1" x14ac:dyDescent="0.25">
      <c r="A180" s="44" t="s">
        <v>251</v>
      </c>
      <c r="B180" s="18" t="s">
        <v>333</v>
      </c>
      <c r="C180" s="45" t="s">
        <v>334</v>
      </c>
      <c r="D180" s="47" t="s">
        <v>29</v>
      </c>
      <c r="E180" s="47">
        <v>0</v>
      </c>
      <c r="F180" s="47" t="s">
        <v>29</v>
      </c>
      <c r="G180" s="47">
        <v>1.09867908528131</v>
      </c>
      <c r="H180" s="49">
        <f t="shared" ref="H180:H182" si="64">IF(J180="нд","нд",(J180+L180+N180+P180))</f>
        <v>0.86312625753453998</v>
      </c>
      <c r="I180" s="47">
        <f t="shared" ref="I180:I182" si="65">K180+M180+O180+Q180</f>
        <v>0</v>
      </c>
      <c r="J180" s="47">
        <v>0</v>
      </c>
      <c r="K180" s="47">
        <v>0</v>
      </c>
      <c r="L180" s="47">
        <v>0</v>
      </c>
      <c r="M180" s="47">
        <v>0</v>
      </c>
      <c r="N180" s="47">
        <v>0</v>
      </c>
      <c r="O180" s="47">
        <v>0</v>
      </c>
      <c r="P180" s="47">
        <v>0.86312625753453998</v>
      </c>
      <c r="Q180" s="47">
        <v>0</v>
      </c>
      <c r="R180" s="48" t="s">
        <v>29</v>
      </c>
      <c r="S180" s="49">
        <f t="shared" ref="S180:S182" si="66">IF(H180="нд","нд",G180-I180)</f>
        <v>1.09867908528131</v>
      </c>
      <c r="T180" s="50">
        <f t="shared" si="61"/>
        <v>0</v>
      </c>
      <c r="U180" s="51" t="str">
        <f t="shared" si="62"/>
        <v>-</v>
      </c>
      <c r="V180" s="15" t="s">
        <v>29</v>
      </c>
      <c r="W180" s="14"/>
      <c r="Y180" s="13"/>
      <c r="Z180" s="17"/>
      <c r="AB180" s="13"/>
    </row>
    <row r="181" spans="1:28" ht="51.75" customHeight="1" x14ac:dyDescent="0.25">
      <c r="A181" s="44" t="s">
        <v>251</v>
      </c>
      <c r="B181" s="18" t="s">
        <v>335</v>
      </c>
      <c r="C181" s="45" t="s">
        <v>336</v>
      </c>
      <c r="D181" s="47" t="s">
        <v>29</v>
      </c>
      <c r="E181" s="47">
        <v>0</v>
      </c>
      <c r="F181" s="47" t="s">
        <v>29</v>
      </c>
      <c r="G181" s="47">
        <v>5.1804383930001396</v>
      </c>
      <c r="H181" s="49">
        <f t="shared" si="64"/>
        <v>2.7540354172962718</v>
      </c>
      <c r="I181" s="47">
        <f t="shared" si="65"/>
        <v>0</v>
      </c>
      <c r="J181" s="47">
        <v>0</v>
      </c>
      <c r="K181" s="47">
        <v>0</v>
      </c>
      <c r="L181" s="47">
        <v>0</v>
      </c>
      <c r="M181" s="47">
        <v>0</v>
      </c>
      <c r="N181" s="47">
        <v>0</v>
      </c>
      <c r="O181" s="47">
        <v>0</v>
      </c>
      <c r="P181" s="47">
        <v>2.7540354172962718</v>
      </c>
      <c r="Q181" s="47">
        <v>0</v>
      </c>
      <c r="R181" s="48" t="s">
        <v>29</v>
      </c>
      <c r="S181" s="49">
        <f t="shared" si="66"/>
        <v>5.1804383930001396</v>
      </c>
      <c r="T181" s="50">
        <f t="shared" si="61"/>
        <v>0</v>
      </c>
      <c r="U181" s="51" t="str">
        <f t="shared" si="62"/>
        <v>-</v>
      </c>
      <c r="V181" s="15" t="s">
        <v>29</v>
      </c>
      <c r="W181" s="14"/>
      <c r="Y181" s="13"/>
      <c r="Z181" s="17"/>
      <c r="AB181" s="13"/>
    </row>
    <row r="182" spans="1:28" ht="51.75" customHeight="1" x14ac:dyDescent="0.25">
      <c r="A182" s="44" t="s">
        <v>251</v>
      </c>
      <c r="B182" s="18" t="s">
        <v>337</v>
      </c>
      <c r="C182" s="45" t="s">
        <v>338</v>
      </c>
      <c r="D182" s="47" t="s">
        <v>29</v>
      </c>
      <c r="E182" s="47">
        <v>1.3337113833333334</v>
      </c>
      <c r="F182" s="47" t="s">
        <v>29</v>
      </c>
      <c r="G182" s="47">
        <v>0</v>
      </c>
      <c r="H182" s="49">
        <f t="shared" si="64"/>
        <v>0</v>
      </c>
      <c r="I182" s="47">
        <f t="shared" si="65"/>
        <v>0</v>
      </c>
      <c r="J182" s="47">
        <v>0</v>
      </c>
      <c r="K182" s="47">
        <v>0</v>
      </c>
      <c r="L182" s="47">
        <v>0</v>
      </c>
      <c r="M182" s="47">
        <v>0</v>
      </c>
      <c r="N182" s="47">
        <v>0</v>
      </c>
      <c r="O182" s="47">
        <v>0</v>
      </c>
      <c r="P182" s="47">
        <v>0</v>
      </c>
      <c r="Q182" s="47">
        <v>0</v>
      </c>
      <c r="R182" s="48" t="s">
        <v>29</v>
      </c>
      <c r="S182" s="49">
        <f t="shared" si="66"/>
        <v>0</v>
      </c>
      <c r="T182" s="50">
        <f t="shared" si="61"/>
        <v>0</v>
      </c>
      <c r="U182" s="51" t="str">
        <f t="shared" si="62"/>
        <v>-</v>
      </c>
      <c r="V182" s="15" t="s">
        <v>29</v>
      </c>
      <c r="W182" s="14"/>
      <c r="Y182" s="13"/>
      <c r="Z182" s="17"/>
      <c r="AB182" s="13"/>
    </row>
    <row r="183" spans="1:28" ht="39" customHeight="1" x14ac:dyDescent="0.25">
      <c r="A183" s="44" t="s">
        <v>252</v>
      </c>
      <c r="B183" s="18" t="s">
        <v>253</v>
      </c>
      <c r="C183" s="45" t="s">
        <v>28</v>
      </c>
      <c r="D183" s="47">
        <v>0</v>
      </c>
      <c r="E183" s="47">
        <v>0</v>
      </c>
      <c r="F183" s="47" t="s">
        <v>29</v>
      </c>
      <c r="G183" s="47">
        <v>0</v>
      </c>
      <c r="H183" s="47">
        <v>0</v>
      </c>
      <c r="I183" s="47">
        <v>0</v>
      </c>
      <c r="J183" s="47">
        <v>0</v>
      </c>
      <c r="K183" s="47">
        <v>0</v>
      </c>
      <c r="L183" s="47">
        <v>0</v>
      </c>
      <c r="M183" s="47">
        <v>0</v>
      </c>
      <c r="N183" s="47">
        <v>0</v>
      </c>
      <c r="O183" s="47">
        <v>0</v>
      </c>
      <c r="P183" s="47">
        <v>0</v>
      </c>
      <c r="Q183" s="47">
        <v>0</v>
      </c>
      <c r="R183" s="48" t="s">
        <v>29</v>
      </c>
      <c r="S183" s="49">
        <f t="shared" si="59"/>
        <v>0</v>
      </c>
      <c r="T183" s="50">
        <f t="shared" si="61"/>
        <v>0</v>
      </c>
      <c r="U183" s="51" t="str">
        <f t="shared" si="62"/>
        <v>-</v>
      </c>
      <c r="V183" s="15" t="s">
        <v>29</v>
      </c>
      <c r="W183" s="14"/>
      <c r="Y183" s="13"/>
      <c r="Z183" s="17"/>
      <c r="AB183" s="13"/>
    </row>
    <row r="184" spans="1:28" s="3" customFormat="1" x14ac:dyDescent="0.25">
      <c r="A184" s="55"/>
      <c r="B184" s="56"/>
      <c r="C184" s="57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8"/>
      <c r="S184" s="59"/>
      <c r="T184" s="59"/>
      <c r="U184" s="60"/>
      <c r="V184" s="61"/>
      <c r="W184" s="14"/>
      <c r="X184" s="1"/>
    </row>
    <row r="185" spans="1:28" s="3" customFormat="1" x14ac:dyDescent="0.25">
      <c r="A185" s="62"/>
      <c r="B185" s="63"/>
      <c r="C185" s="63"/>
      <c r="D185" s="61"/>
      <c r="E185" s="61"/>
      <c r="F185" s="61"/>
      <c r="G185" s="64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5"/>
      <c r="U185" s="61"/>
      <c r="V185" s="40"/>
    </row>
    <row r="186" spans="1:28" x14ac:dyDescent="0.25">
      <c r="A186" s="86" t="s">
        <v>254</v>
      </c>
      <c r="B186" s="86"/>
      <c r="C186" s="66"/>
      <c r="D186" s="66"/>
      <c r="E186" s="67"/>
      <c r="F186" s="66"/>
      <c r="G186" s="66"/>
      <c r="H186" s="67"/>
      <c r="I186" s="67"/>
      <c r="J186" s="67"/>
      <c r="K186" s="67"/>
      <c r="L186" s="67"/>
      <c r="M186" s="67"/>
      <c r="N186" s="67"/>
      <c r="O186" s="67"/>
      <c r="P186" s="67"/>
      <c r="Q186" s="67"/>
      <c r="R186" s="67"/>
      <c r="S186" s="67"/>
      <c r="T186" s="67"/>
      <c r="U186" s="68"/>
      <c r="V186" s="69"/>
    </row>
    <row r="187" spans="1:28" ht="31.5" x14ac:dyDescent="0.25">
      <c r="A187" s="62"/>
      <c r="B187" s="70" t="s">
        <v>255</v>
      </c>
      <c r="C187" s="40"/>
      <c r="D187" s="40"/>
      <c r="E187" s="67"/>
      <c r="F187" s="40"/>
      <c r="G187" s="40"/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  <c r="S187" s="67"/>
      <c r="T187" s="67"/>
      <c r="U187" s="67"/>
      <c r="V187" s="69"/>
    </row>
    <row r="188" spans="1:28" x14ac:dyDescent="0.25">
      <c r="A188" s="62">
        <v>1</v>
      </c>
      <c r="B188" s="70" t="s">
        <v>256</v>
      </c>
      <c r="C188" s="70"/>
      <c r="D188" s="70"/>
      <c r="E188" s="67"/>
      <c r="F188" s="70"/>
      <c r="G188" s="70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9"/>
    </row>
    <row r="189" spans="1:28" x14ac:dyDescent="0.25">
      <c r="A189" s="62">
        <v>2</v>
      </c>
      <c r="B189" s="70" t="s">
        <v>257</v>
      </c>
      <c r="C189" s="70"/>
      <c r="D189" s="70"/>
      <c r="E189" s="67"/>
      <c r="F189" s="70"/>
      <c r="G189" s="70"/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  <c r="S189" s="67"/>
      <c r="T189" s="67"/>
      <c r="U189" s="67"/>
      <c r="V189" s="69"/>
    </row>
    <row r="190" spans="1:28" x14ac:dyDescent="0.25">
      <c r="A190" s="62" t="s">
        <v>258</v>
      </c>
      <c r="B190" s="70"/>
      <c r="C190" s="40"/>
      <c r="D190" s="40"/>
      <c r="E190" s="67"/>
      <c r="F190" s="40"/>
      <c r="G190" s="40"/>
      <c r="H190" s="67"/>
      <c r="I190" s="67"/>
      <c r="J190" s="67"/>
      <c r="K190" s="67"/>
      <c r="L190" s="67"/>
      <c r="M190" s="67"/>
      <c r="N190" s="67"/>
      <c r="O190" s="67"/>
      <c r="P190" s="67"/>
      <c r="Q190" s="67"/>
      <c r="R190" s="67"/>
      <c r="S190" s="67"/>
      <c r="T190" s="71"/>
      <c r="U190" s="61"/>
      <c r="V190" s="69"/>
    </row>
    <row r="191" spans="1:28" x14ac:dyDescent="0.25">
      <c r="A191" s="72"/>
      <c r="B191" s="73"/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5"/>
      <c r="U191" s="74"/>
      <c r="V191" s="74"/>
    </row>
    <row r="192" spans="1:28" x14ac:dyDescent="0.25">
      <c r="A192" s="72"/>
      <c r="B192" s="73" t="s">
        <v>259</v>
      </c>
      <c r="C192" s="73"/>
      <c r="D192" s="73"/>
      <c r="E192" s="73"/>
      <c r="F192" s="73"/>
      <c r="G192" s="73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5"/>
      <c r="U192" s="74"/>
      <c r="V192" s="74"/>
    </row>
    <row r="193" spans="1:22" x14ac:dyDescent="0.25">
      <c r="A193" s="72"/>
      <c r="B193" s="87" t="s">
        <v>260</v>
      </c>
      <c r="C193" s="87"/>
      <c r="D193" s="87"/>
      <c r="E193" s="87"/>
      <c r="F193" s="87"/>
      <c r="G193" s="87"/>
      <c r="H193" s="87"/>
      <c r="I193" s="87"/>
      <c r="J193" s="87"/>
      <c r="K193" s="74"/>
      <c r="L193" s="74"/>
      <c r="M193" s="74"/>
      <c r="N193" s="74"/>
      <c r="O193" s="74"/>
      <c r="P193" s="74"/>
      <c r="Q193" s="74"/>
      <c r="R193" s="74"/>
      <c r="S193" s="74"/>
      <c r="T193" s="75"/>
      <c r="U193" s="74"/>
      <c r="V193" s="74"/>
    </row>
    <row r="194" spans="1:22" ht="25.5" customHeight="1" x14ac:dyDescent="0.25">
      <c r="A194" s="72"/>
      <c r="B194" s="19" t="s">
        <v>261</v>
      </c>
      <c r="M194" s="74"/>
      <c r="N194" s="74"/>
      <c r="O194" s="74"/>
      <c r="P194" s="74"/>
      <c r="Q194" s="74"/>
      <c r="R194" s="74"/>
      <c r="S194" s="74"/>
      <c r="T194" s="75"/>
      <c r="U194" s="74"/>
      <c r="V194" s="74"/>
    </row>
    <row r="195" spans="1:22" ht="25.5" customHeight="1" x14ac:dyDescent="0.25">
      <c r="A195" s="72"/>
      <c r="M195" s="74"/>
      <c r="N195" s="74"/>
      <c r="O195" s="74"/>
      <c r="P195" s="74"/>
      <c r="Q195" s="74"/>
      <c r="R195" s="74"/>
      <c r="S195" s="74"/>
      <c r="T195" s="75"/>
      <c r="U195" s="74"/>
      <c r="V195" s="74"/>
    </row>
    <row r="196" spans="1:22" ht="25.5" customHeight="1" x14ac:dyDescent="0.25">
      <c r="A196" s="72"/>
      <c r="B196" s="88" t="s">
        <v>262</v>
      </c>
      <c r="C196" s="88"/>
      <c r="D196" s="88"/>
      <c r="E196" s="88"/>
      <c r="F196" s="88"/>
      <c r="G196" s="88"/>
      <c r="H196" s="88"/>
      <c r="I196" s="88"/>
      <c r="J196" s="88"/>
      <c r="K196" s="88"/>
      <c r="L196" s="88"/>
      <c r="M196" s="74"/>
      <c r="N196" s="74"/>
      <c r="O196" s="74"/>
      <c r="P196" s="74"/>
      <c r="Q196" s="74"/>
      <c r="R196" s="74"/>
      <c r="S196" s="74"/>
      <c r="T196" s="75"/>
      <c r="U196" s="74"/>
      <c r="V196" s="74"/>
    </row>
    <row r="197" spans="1:22" ht="25.5" customHeight="1" x14ac:dyDescent="0.25">
      <c r="A197" s="72"/>
      <c r="B197" s="76"/>
      <c r="C197" s="3"/>
      <c r="D197" s="3"/>
      <c r="E197" s="3"/>
      <c r="F197" s="3"/>
      <c r="G197" s="3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5"/>
      <c r="U197" s="74"/>
      <c r="V197" s="74"/>
    </row>
    <row r="198" spans="1:22" ht="25.5" customHeight="1" x14ac:dyDescent="0.25">
      <c r="A198" s="72"/>
      <c r="B198" s="73"/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5"/>
      <c r="U198" s="74"/>
      <c r="V198" s="74"/>
    </row>
    <row r="199" spans="1:22" ht="25.5" customHeight="1" x14ac:dyDescent="0.25">
      <c r="A199" s="77"/>
    </row>
    <row r="200" spans="1:22" ht="25.5" customHeight="1" x14ac:dyDescent="0.25">
      <c r="A200" s="79"/>
      <c r="K200" s="80"/>
      <c r="L200" s="80"/>
      <c r="M200" s="80"/>
    </row>
    <row r="201" spans="1:22" ht="25.5" customHeight="1" x14ac:dyDescent="0.3">
      <c r="B201" s="81"/>
      <c r="C201" s="82"/>
      <c r="D201" s="82"/>
      <c r="E201" s="82"/>
      <c r="F201" s="82"/>
      <c r="G201" s="82"/>
      <c r="H201" s="83"/>
      <c r="K201" s="84"/>
      <c r="M201" s="84"/>
      <c r="N201" s="84"/>
      <c r="O201" s="84"/>
      <c r="Q201" s="80"/>
      <c r="R201" s="80"/>
      <c r="S201" s="80"/>
      <c r="U201" s="80"/>
      <c r="V201" s="80"/>
    </row>
    <row r="202" spans="1:22" ht="25.5" customHeight="1" x14ac:dyDescent="0.25"/>
    <row r="203" spans="1:22" ht="25.5" customHeight="1" x14ac:dyDescent="0.25"/>
    <row r="204" spans="1:22" ht="25.5" customHeight="1" x14ac:dyDescent="0.25"/>
    <row r="205" spans="1:22" ht="25.5" customHeight="1" x14ac:dyDescent="0.25"/>
    <row r="206" spans="1:22" ht="25.5" customHeight="1" x14ac:dyDescent="0.25"/>
    <row r="207" spans="1:22" ht="25.5" customHeight="1" x14ac:dyDescent="0.25"/>
    <row r="208" spans="1:22" ht="25.5" customHeight="1" x14ac:dyDescent="0.25"/>
    <row r="209" spans="2:28" s="23" customFormat="1" ht="25.5" customHeight="1" x14ac:dyDescent="0.25">
      <c r="B209" s="19"/>
      <c r="C209" s="1"/>
      <c r="D209" s="1"/>
      <c r="E209" s="1"/>
      <c r="F209" s="1"/>
      <c r="G209" s="1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78"/>
      <c r="U209" s="14"/>
      <c r="V209" s="14"/>
      <c r="W209" s="1"/>
      <c r="X209" s="1"/>
      <c r="Y209" s="1"/>
      <c r="Z209" s="1"/>
      <c r="AA209" s="1"/>
      <c r="AB209" s="1"/>
    </row>
    <row r="210" spans="2:28" s="23" customFormat="1" ht="25.5" customHeight="1" x14ac:dyDescent="0.25">
      <c r="B210" s="19"/>
      <c r="C210" s="1"/>
      <c r="D210" s="1"/>
      <c r="E210" s="1"/>
      <c r="F210" s="1"/>
      <c r="G210" s="1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78"/>
      <c r="U210" s="14"/>
      <c r="V210" s="14"/>
      <c r="W210" s="1"/>
      <c r="X210" s="1"/>
      <c r="Y210" s="1"/>
      <c r="Z210" s="1"/>
      <c r="AA210" s="1"/>
      <c r="AB210" s="1"/>
    </row>
    <row r="211" spans="2:28" s="23" customFormat="1" ht="25.5" customHeight="1" x14ac:dyDescent="0.25">
      <c r="B211" s="19"/>
      <c r="C211" s="1"/>
      <c r="D211" s="1"/>
      <c r="E211" s="1"/>
      <c r="F211" s="1"/>
      <c r="G211" s="1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78"/>
      <c r="U211" s="14"/>
      <c r="V211" s="14"/>
      <c r="W211" s="1"/>
      <c r="X211" s="1"/>
      <c r="Y211" s="1"/>
      <c r="Z211" s="1"/>
      <c r="AA211" s="1"/>
      <c r="AB211" s="1"/>
    </row>
    <row r="212" spans="2:28" s="23" customFormat="1" ht="25.5" customHeight="1" x14ac:dyDescent="0.25">
      <c r="B212" s="19"/>
      <c r="C212" s="1"/>
      <c r="D212" s="1"/>
      <c r="E212" s="1"/>
      <c r="F212" s="1"/>
      <c r="G212" s="1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78"/>
      <c r="U212" s="14"/>
      <c r="V212" s="14"/>
      <c r="W212" s="1"/>
      <c r="X212" s="1"/>
      <c r="Y212" s="1"/>
      <c r="Z212" s="1"/>
      <c r="AA212" s="1"/>
      <c r="AB212" s="1"/>
    </row>
    <row r="213" spans="2:28" s="23" customFormat="1" ht="25.5" customHeight="1" x14ac:dyDescent="0.25">
      <c r="B213" s="19"/>
      <c r="C213" s="1"/>
      <c r="D213" s="1"/>
      <c r="E213" s="1"/>
      <c r="F213" s="1"/>
      <c r="G213" s="1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78"/>
      <c r="U213" s="14"/>
      <c r="V213" s="14"/>
      <c r="W213" s="1"/>
      <c r="X213" s="1"/>
      <c r="Y213" s="1"/>
      <c r="Z213" s="1"/>
      <c r="AA213" s="1"/>
      <c r="AB213" s="1"/>
    </row>
    <row r="214" spans="2:28" s="23" customFormat="1" ht="25.5" customHeight="1" x14ac:dyDescent="0.25">
      <c r="B214" s="19"/>
      <c r="C214" s="1"/>
      <c r="D214" s="1"/>
      <c r="E214" s="1"/>
      <c r="F214" s="1"/>
      <c r="G214" s="1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78"/>
      <c r="U214" s="14"/>
      <c r="V214" s="14"/>
      <c r="W214" s="1"/>
      <c r="X214" s="1"/>
      <c r="Y214" s="1"/>
      <c r="Z214" s="1"/>
      <c r="AA214" s="1"/>
      <c r="AB214" s="1"/>
    </row>
    <row r="215" spans="2:28" s="23" customFormat="1" ht="25.5" customHeight="1" x14ac:dyDescent="0.25">
      <c r="B215" s="19"/>
      <c r="C215" s="1"/>
      <c r="D215" s="1"/>
      <c r="E215" s="1"/>
      <c r="F215" s="1"/>
      <c r="G215" s="1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78"/>
      <c r="U215" s="14"/>
      <c r="V215" s="14"/>
      <c r="W215" s="1"/>
      <c r="X215" s="1"/>
      <c r="Y215" s="1"/>
      <c r="Z215" s="1"/>
      <c r="AA215" s="1"/>
      <c r="AB215" s="1"/>
    </row>
    <row r="216" spans="2:28" s="23" customFormat="1" ht="25.5" customHeight="1" x14ac:dyDescent="0.25">
      <c r="B216" s="19"/>
      <c r="C216" s="1"/>
      <c r="D216" s="1"/>
      <c r="E216" s="1"/>
      <c r="F216" s="1"/>
      <c r="G216" s="1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78"/>
      <c r="U216" s="14"/>
      <c r="V216" s="14"/>
      <c r="W216" s="1"/>
      <c r="X216" s="1"/>
      <c r="Y216" s="1"/>
      <c r="Z216" s="1"/>
      <c r="AA216" s="1"/>
      <c r="AB216" s="1"/>
    </row>
    <row r="217" spans="2:28" s="23" customFormat="1" ht="25.5" customHeight="1" x14ac:dyDescent="0.25">
      <c r="B217" s="19"/>
      <c r="C217" s="1"/>
      <c r="D217" s="1"/>
      <c r="E217" s="1"/>
      <c r="F217" s="1"/>
      <c r="G217" s="1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78"/>
      <c r="U217" s="14"/>
      <c r="V217" s="14"/>
      <c r="W217" s="1"/>
      <c r="X217" s="1"/>
      <c r="Y217" s="1"/>
      <c r="Z217" s="1"/>
      <c r="AA217" s="1"/>
      <c r="AB217" s="1"/>
    </row>
    <row r="218" spans="2:28" s="23" customFormat="1" ht="25.5" customHeight="1" x14ac:dyDescent="0.25">
      <c r="B218" s="19"/>
      <c r="C218" s="1"/>
      <c r="D218" s="1"/>
      <c r="E218" s="1"/>
      <c r="F218" s="1"/>
      <c r="G218" s="1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78"/>
      <c r="U218" s="14"/>
      <c r="V218" s="14"/>
      <c r="W218" s="1"/>
      <c r="X218" s="1"/>
      <c r="Y218" s="1"/>
      <c r="Z218" s="1"/>
      <c r="AA218" s="1"/>
      <c r="AB218" s="1"/>
    </row>
    <row r="219" spans="2:28" s="23" customFormat="1" ht="25.5" customHeight="1" x14ac:dyDescent="0.25">
      <c r="B219" s="19"/>
      <c r="C219" s="1"/>
      <c r="D219" s="1"/>
      <c r="E219" s="1"/>
      <c r="F219" s="1"/>
      <c r="G219" s="1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78"/>
      <c r="U219" s="14"/>
      <c r="V219" s="14"/>
      <c r="W219" s="1"/>
      <c r="X219" s="1"/>
      <c r="Y219" s="1"/>
      <c r="Z219" s="1"/>
      <c r="AA219" s="1"/>
      <c r="AB219" s="1"/>
    </row>
    <row r="220" spans="2:28" s="23" customFormat="1" ht="25.5" customHeight="1" x14ac:dyDescent="0.25">
      <c r="B220" s="19"/>
      <c r="C220" s="1"/>
      <c r="D220" s="1"/>
      <c r="E220" s="1"/>
      <c r="F220" s="1"/>
      <c r="G220" s="1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78"/>
      <c r="U220" s="14"/>
      <c r="V220" s="14"/>
      <c r="W220" s="1"/>
      <c r="X220" s="1"/>
      <c r="Y220" s="1"/>
      <c r="Z220" s="1"/>
      <c r="AA220" s="1"/>
      <c r="AB220" s="1"/>
    </row>
    <row r="221" spans="2:28" s="23" customFormat="1" ht="25.5" customHeight="1" x14ac:dyDescent="0.25">
      <c r="B221" s="19"/>
      <c r="C221" s="1"/>
      <c r="D221" s="1"/>
      <c r="E221" s="1"/>
      <c r="F221" s="1"/>
      <c r="G221" s="1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78"/>
      <c r="U221" s="14"/>
      <c r="V221" s="14"/>
      <c r="W221" s="1"/>
      <c r="X221" s="1"/>
      <c r="Y221" s="1"/>
      <c r="Z221" s="1"/>
      <c r="AA221" s="1"/>
      <c r="AB221" s="1"/>
    </row>
    <row r="222" spans="2:28" s="23" customFormat="1" ht="25.5" customHeight="1" x14ac:dyDescent="0.25">
      <c r="B222" s="19"/>
      <c r="C222" s="1"/>
      <c r="D222" s="1"/>
      <c r="E222" s="1"/>
      <c r="F222" s="1"/>
      <c r="G222" s="1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78"/>
      <c r="U222" s="14"/>
      <c r="V222" s="14"/>
      <c r="W222" s="1"/>
      <c r="X222" s="1"/>
      <c r="Y222" s="1"/>
      <c r="Z222" s="1"/>
      <c r="AA222" s="1"/>
      <c r="AB222" s="1"/>
    </row>
    <row r="223" spans="2:28" s="23" customFormat="1" ht="25.5" customHeight="1" x14ac:dyDescent="0.25">
      <c r="B223" s="19"/>
      <c r="C223" s="1"/>
      <c r="D223" s="1"/>
      <c r="E223" s="1"/>
      <c r="F223" s="1"/>
      <c r="G223" s="1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78"/>
      <c r="U223" s="14"/>
      <c r="V223" s="14"/>
      <c r="W223" s="1"/>
      <c r="X223" s="1"/>
      <c r="Y223" s="1"/>
      <c r="Z223" s="1"/>
      <c r="AA223" s="1"/>
      <c r="AB223" s="1"/>
    </row>
    <row r="224" spans="2:28" s="23" customFormat="1" ht="25.5" customHeight="1" x14ac:dyDescent="0.25">
      <c r="B224" s="19"/>
      <c r="C224" s="1"/>
      <c r="D224" s="1"/>
      <c r="E224" s="1"/>
      <c r="F224" s="1"/>
      <c r="G224" s="1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78"/>
      <c r="U224" s="14"/>
      <c r="V224" s="14"/>
      <c r="W224" s="1"/>
      <c r="X224" s="1"/>
      <c r="Y224" s="1"/>
      <c r="Z224" s="1"/>
      <c r="AA224" s="1"/>
      <c r="AB224" s="1"/>
    </row>
    <row r="225" spans="2:28" s="23" customFormat="1" ht="25.5" customHeight="1" x14ac:dyDescent="0.25">
      <c r="B225" s="19"/>
      <c r="C225" s="1"/>
      <c r="D225" s="1"/>
      <c r="E225" s="1"/>
      <c r="F225" s="1"/>
      <c r="G225" s="1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78"/>
      <c r="U225" s="14"/>
      <c r="V225" s="14"/>
      <c r="W225" s="1"/>
      <c r="X225" s="1"/>
      <c r="Y225" s="1"/>
      <c r="Z225" s="1"/>
      <c r="AA225" s="1"/>
      <c r="AB225" s="1"/>
    </row>
    <row r="226" spans="2:28" s="23" customFormat="1" ht="25.5" customHeight="1" x14ac:dyDescent="0.25">
      <c r="B226" s="19"/>
      <c r="C226" s="1"/>
      <c r="D226" s="1"/>
      <c r="E226" s="1"/>
      <c r="F226" s="1"/>
      <c r="G226" s="1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78"/>
      <c r="U226" s="14"/>
      <c r="V226" s="14"/>
      <c r="W226" s="1"/>
      <c r="X226" s="1"/>
      <c r="Y226" s="1"/>
      <c r="Z226" s="1"/>
      <c r="AA226" s="1"/>
      <c r="AB226" s="1"/>
    </row>
    <row r="227" spans="2:28" s="23" customFormat="1" ht="25.5" customHeight="1" x14ac:dyDescent="0.25">
      <c r="B227" s="19"/>
      <c r="C227" s="1"/>
      <c r="D227" s="1"/>
      <c r="E227" s="1"/>
      <c r="F227" s="1"/>
      <c r="G227" s="1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78"/>
      <c r="U227" s="14"/>
      <c r="V227" s="14"/>
      <c r="W227" s="1"/>
      <c r="X227" s="1"/>
      <c r="Y227" s="1"/>
      <c r="Z227" s="1"/>
      <c r="AA227" s="1"/>
      <c r="AB227" s="1"/>
    </row>
    <row r="228" spans="2:28" s="23" customFormat="1" ht="25.5" customHeight="1" x14ac:dyDescent="0.25">
      <c r="B228" s="19"/>
      <c r="C228" s="1"/>
      <c r="D228" s="1"/>
      <c r="E228" s="1"/>
      <c r="F228" s="1"/>
      <c r="G228" s="1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78"/>
      <c r="U228" s="14"/>
      <c r="V228" s="14"/>
      <c r="W228" s="1"/>
      <c r="X228" s="1"/>
      <c r="Y228" s="1"/>
      <c r="Z228" s="1"/>
      <c r="AA228" s="1"/>
      <c r="AB228" s="1"/>
    </row>
    <row r="229" spans="2:28" s="23" customFormat="1" ht="25.5" customHeight="1" x14ac:dyDescent="0.25">
      <c r="B229" s="19"/>
      <c r="C229" s="1"/>
      <c r="D229" s="1"/>
      <c r="E229" s="1"/>
      <c r="F229" s="1"/>
      <c r="G229" s="1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78"/>
      <c r="U229" s="14"/>
      <c r="V229" s="14"/>
      <c r="W229" s="1"/>
      <c r="X229" s="1"/>
      <c r="Y229" s="1"/>
      <c r="Z229" s="1"/>
      <c r="AA229" s="1"/>
      <c r="AB229" s="1"/>
    </row>
    <row r="230" spans="2:28" s="23" customFormat="1" ht="25.5" customHeight="1" x14ac:dyDescent="0.25">
      <c r="B230" s="19"/>
      <c r="C230" s="1"/>
      <c r="D230" s="1"/>
      <c r="E230" s="1"/>
      <c r="F230" s="1"/>
      <c r="G230" s="1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78"/>
      <c r="U230" s="14"/>
      <c r="V230" s="14"/>
      <c r="W230" s="1"/>
      <c r="X230" s="1"/>
      <c r="Y230" s="1"/>
      <c r="Z230" s="1"/>
      <c r="AA230" s="1"/>
      <c r="AB230" s="1"/>
    </row>
    <row r="231" spans="2:28" s="23" customFormat="1" ht="25.5" customHeight="1" x14ac:dyDescent="0.25">
      <c r="B231" s="19"/>
      <c r="C231" s="1"/>
      <c r="D231" s="1"/>
      <c r="E231" s="1"/>
      <c r="F231" s="1"/>
      <c r="G231" s="1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78"/>
      <c r="U231" s="14"/>
      <c r="V231" s="14"/>
      <c r="W231" s="1"/>
      <c r="X231" s="1"/>
      <c r="Y231" s="1"/>
      <c r="Z231" s="1"/>
      <c r="AA231" s="1"/>
      <c r="AB231" s="1"/>
    </row>
  </sheetData>
  <autoFilter ref="A24:AB183"/>
  <mergeCells count="30">
    <mergeCell ref="A12:V12"/>
    <mergeCell ref="A4:V4"/>
    <mergeCell ref="A5:V5"/>
    <mergeCell ref="A7:V7"/>
    <mergeCell ref="A8:V8"/>
    <mergeCell ref="A10:V10"/>
    <mergeCell ref="A13:V13"/>
    <mergeCell ref="A14:V14"/>
    <mergeCell ref="A20:A23"/>
    <mergeCell ref="B20:B23"/>
    <mergeCell ref="C20:C23"/>
    <mergeCell ref="D20:D23"/>
    <mergeCell ref="E20:E23"/>
    <mergeCell ref="F20:G20"/>
    <mergeCell ref="H20:Q20"/>
    <mergeCell ref="R20:S20"/>
    <mergeCell ref="V20:V23"/>
    <mergeCell ref="F21:F23"/>
    <mergeCell ref="G21:G23"/>
    <mergeCell ref="H21:I22"/>
    <mergeCell ref="J21:K22"/>
    <mergeCell ref="L21:M22"/>
    <mergeCell ref="N21:O22"/>
    <mergeCell ref="P21:Q22"/>
    <mergeCell ref="R21:R23"/>
    <mergeCell ref="S21:S23"/>
    <mergeCell ref="A186:B186"/>
    <mergeCell ref="B193:J193"/>
    <mergeCell ref="B196:L196"/>
    <mergeCell ref="T20:U2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2022-05-12T07:00:46Z</dcterms:created>
  <dcterms:modified xsi:type="dcterms:W3CDTF">2022-05-12T07:17:50Z</dcterms:modified>
</cp:coreProperties>
</file>